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10_Altfahrzeugverwertung\"/>
    </mc:Choice>
  </mc:AlternateContent>
  <xr:revisionPtr revIDLastSave="0" documentId="13_ncr:1_{A5A080D9-978E-4791-BFB8-73971D677B65}" xr6:coauthVersionLast="36" xr6:coauthVersionMax="36" xr10:uidLastSave="{00000000-0000-0000-0000-000000000000}"/>
  <bookViews>
    <workbookView xWindow="0" yWindow="0" windowWidth="28800" windowHeight="14025" tabRatio="802" activeTab="1" xr2:uid="{00000000-000D-0000-FFFF-FFFF00000000}"/>
  </bookViews>
  <sheets>
    <sheet name="Daten" sheetId="1" r:id="rId1"/>
    <sheet name="Diagramm" sheetId="21" r:id="rId2"/>
  </sheets>
  <externalReferences>
    <externalReference r:id="rId3"/>
  </externalReferences>
  <definedNames>
    <definedName name="Beschriftung">OFFSET(Daten!#REF!,0,0,COUNTA(Daten!$B$10:$B$17),-1)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Diagramm!$A$1:$O$21</definedName>
    <definedName name="Print_Area" localSheetId="1">Diagramm!$B$1:$N$33</definedName>
  </definedNames>
  <calcPr calcId="191029"/>
</workbook>
</file>

<file path=xl/calcChain.xml><?xml version="1.0" encoding="utf-8"?>
<calcChain xmlns="http://schemas.openxmlformats.org/spreadsheetml/2006/main">
  <c r="E27" i="1" l="1"/>
  <c r="D27" i="1"/>
  <c r="C27" i="1"/>
  <c r="E46" i="1" l="1"/>
  <c r="D46" i="1"/>
  <c r="C46" i="1"/>
  <c r="F26" i="1"/>
  <c r="F27" i="1" l="1"/>
  <c r="D47" i="1" l="1"/>
  <c r="C47" i="1"/>
  <c r="E47" i="1"/>
  <c r="D45" i="1"/>
  <c r="C45" i="1"/>
  <c r="F25" i="1"/>
  <c r="E45" i="1" s="1"/>
  <c r="E44" i="1" l="1"/>
  <c r="D44" i="1"/>
  <c r="C44" i="1"/>
  <c r="F24" i="1"/>
  <c r="F23" i="1" l="1"/>
  <c r="R3" i="1" l="1"/>
</calcChain>
</file>

<file path=xl/sharedStrings.xml><?xml version="1.0" encoding="utf-8"?>
<sst xmlns="http://schemas.openxmlformats.org/spreadsheetml/2006/main" count="22" uniqueCount="20">
  <si>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</si>
  <si>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</si>
  <si>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</si>
  <si>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</si>
  <si>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</si>
  <si>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</si>
  <si>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</si>
  <si>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</si>
  <si>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</si>
  <si>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</si>
  <si>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Prozent</t>
  </si>
  <si>
    <t>Beseitigung</t>
  </si>
  <si>
    <t>energetische Verwertung</t>
  </si>
  <si>
    <t>Anfall SLF</t>
  </si>
  <si>
    <t>stoffliche Verwertung</t>
  </si>
  <si>
    <t>Entsorgung der Schredderleichtfraktion aus den Schredderanlagen mit Restkarossenverwertung</t>
  </si>
  <si>
    <t>alte Jahre nicht mehr</t>
  </si>
  <si>
    <t>Abb6_Abb8 U49-U52</t>
  </si>
  <si>
    <t>Statistisches Bundesamt, Erhebung über die Abfallentsorgung der Jahre 2012 bis 2021, Mitteilung an das Umweltbundesamt</t>
  </si>
  <si>
    <t>Schredderleichtfraktion = Abfallschlüssel 19 10 03* und 19 10 04. 
Ab 2015 außerdem auch 19 12 09 (Mineralien) und 19 12 10 (brennbare Abfälle), 
ab 2020 zusätzlich 19 12 12 (sonstige Abfälle aus der mechanischen Abfallbehandlung).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</si>
</sst>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\ &quot;t&quot;"/>
    <numFmt numFmtId="166" formatCode="0\ %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808080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dotted">
        <color theme="1"/>
      </right>
      <top style="thin">
        <color indexed="64"/>
      </top>
      <bottom/>
      <diagonal/>
    </border>
    <border>
      <left/>
      <right style="dotted">
        <color theme="1"/>
      </right>
      <top style="thin">
        <color indexed="64"/>
      </top>
      <bottom/>
      <diagonal/>
    </border>
    <border>
      <left style="thin">
        <color indexed="64"/>
      </left>
      <right style="dotted">
        <color theme="1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2" xfId="0" applyFont="1" applyFill="1" applyBorder="1" applyAlignment="1">
      <alignment horizontal="center" vertical="center" wrapText="1"/>
    </xf>
    <xf numFmtId="3" fontId="29" fillId="26" borderId="21" xfId="0" applyNumberFormat="1" applyFont="1" applyFill="1" applyBorder="1" applyAlignment="1">
      <alignment horizontal="center" vertical="center" wrapText="1"/>
    </xf>
    <xf numFmtId="3" fontId="29" fillId="24" borderId="21" xfId="0" applyNumberFormat="1" applyFont="1" applyFill="1" applyBorder="1" applyAlignment="1">
      <alignment horizontal="center" vertical="center" wrapText="1"/>
    </xf>
    <xf numFmtId="165" fontId="26" fillId="26" borderId="24" xfId="0" applyNumberFormat="1" applyFont="1" applyFill="1" applyBorder="1" applyAlignment="1">
      <alignment horizontal="center" vertical="center" wrapText="1"/>
    </xf>
    <xf numFmtId="165" fontId="26" fillId="24" borderId="24" xfId="0" applyNumberFormat="1" applyFont="1" applyFill="1" applyBorder="1" applyAlignment="1">
      <alignment horizontal="center" vertical="center" wrapText="1"/>
    </xf>
    <xf numFmtId="0" fontId="26" fillId="24" borderId="27" xfId="0" applyFont="1" applyFill="1" applyBorder="1" applyAlignment="1">
      <alignment horizontal="left" vertical="center" wrapText="1"/>
    </xf>
    <xf numFmtId="166" fontId="29" fillId="24" borderId="21" xfId="0" applyNumberFormat="1" applyFont="1" applyFill="1" applyBorder="1" applyAlignment="1">
      <alignment horizontal="center" vertical="center" wrapText="1"/>
    </xf>
    <xf numFmtId="166" fontId="29" fillId="24" borderId="16" xfId="0" applyNumberFormat="1" applyFont="1" applyFill="1" applyBorder="1" applyAlignment="1">
      <alignment horizontal="center" vertical="center" wrapText="1"/>
    </xf>
    <xf numFmtId="0" fontId="26" fillId="26" borderId="27" xfId="0" applyFont="1" applyFill="1" applyBorder="1" applyAlignment="1">
      <alignment horizontal="left" vertical="center" wrapText="1"/>
    </xf>
    <xf numFmtId="166" fontId="29" fillId="26" borderId="21" xfId="0" applyNumberFormat="1" applyFont="1" applyFill="1" applyBorder="1" applyAlignment="1">
      <alignment horizontal="center" vertical="center" wrapText="1"/>
    </xf>
    <xf numFmtId="166" fontId="29" fillId="26" borderId="16" xfId="0" applyNumberFormat="1" applyFont="1" applyFill="1" applyBorder="1" applyAlignment="1">
      <alignment horizontal="center" vertical="center" wrapText="1"/>
    </xf>
    <xf numFmtId="0" fontId="26" fillId="27" borderId="21" xfId="0" applyFont="1" applyFill="1" applyBorder="1" applyAlignment="1">
      <alignment horizontal="left" vertical="center" wrapText="1"/>
    </xf>
    <xf numFmtId="3" fontId="29" fillId="27" borderId="21" xfId="0" applyNumberFormat="1" applyFont="1" applyFill="1" applyBorder="1" applyAlignment="1">
      <alignment horizontal="center" vertical="center" wrapText="1"/>
    </xf>
    <xf numFmtId="165" fontId="26" fillId="27" borderId="24" xfId="0" applyNumberFormat="1" applyFont="1" applyFill="1" applyBorder="1" applyAlignment="1">
      <alignment horizontal="center" vertical="center" wrapText="1"/>
    </xf>
    <xf numFmtId="0" fontId="26" fillId="27" borderId="25" xfId="0" applyFont="1" applyFill="1" applyBorder="1" applyAlignment="1">
      <alignment horizontal="left" vertical="center" wrapText="1"/>
    </xf>
    <xf numFmtId="166" fontId="29" fillId="27" borderId="26" xfId="0" applyNumberFormat="1" applyFont="1" applyFill="1" applyBorder="1" applyAlignment="1">
      <alignment horizontal="center" vertical="center" wrapText="1"/>
    </xf>
    <xf numFmtId="166" fontId="29" fillId="27" borderId="23" xfId="0" applyNumberFormat="1" applyFont="1" applyFill="1" applyBorder="1" applyAlignment="1">
      <alignment horizontal="center" vertical="center" wrapText="1"/>
    </xf>
    <xf numFmtId="0" fontId="26" fillId="27" borderId="27" xfId="0" applyFont="1" applyFill="1" applyBorder="1" applyAlignment="1">
      <alignment horizontal="left" vertical="center" wrapText="1"/>
    </xf>
    <xf numFmtId="166" fontId="29" fillId="27" borderId="21" xfId="0" applyNumberFormat="1" applyFont="1" applyFill="1" applyBorder="1" applyAlignment="1">
      <alignment horizontal="center" vertical="center" wrapText="1"/>
    </xf>
    <xf numFmtId="166" fontId="29" fillId="27" borderId="16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10362068623173E-2"/>
          <c:y val="6.0179675252840355E-2"/>
          <c:w val="0.85887478213081858"/>
          <c:h val="0.64728065931862966"/>
        </c:manualLayout>
      </c:layout>
      <c:barChart>
        <c:barDir val="col"/>
        <c:grouping val="percentStacked"/>
        <c:varyColors val="0"/>
        <c:ser>
          <c:idx val="2"/>
          <c:order val="0"/>
          <c:tx>
            <c:strRef>
              <c:f>Daten!$E$9</c:f>
              <c:strCache>
                <c:ptCount val="1"/>
                <c:pt idx="0">
                  <c:v>Beseitigung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Daten!$B$38:$B$47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Daten!$E$38:$E$47</c:f>
              <c:numCache>
                <c:formatCode>0\ %</c:formatCode>
                <c:ptCount val="10"/>
                <c:pt idx="0">
                  <c:v>4.2986845967231471E-2</c:v>
                </c:pt>
                <c:pt idx="1">
                  <c:v>4.0796196668107319E-2</c:v>
                </c:pt>
                <c:pt idx="2">
                  <c:v>5.4346099725538818E-2</c:v>
                </c:pt>
                <c:pt idx="3">
                  <c:v>0.16635608337501495</c:v>
                </c:pt>
                <c:pt idx="4">
                  <c:v>7.0000000000000007E-2</c:v>
                </c:pt>
                <c:pt idx="5">
                  <c:v>0.08</c:v>
                </c:pt>
                <c:pt idx="6">
                  <c:v>0.10373307179112086</c:v>
                </c:pt>
                <c:pt idx="7">
                  <c:v>9.5998908740524039E-2</c:v>
                </c:pt>
                <c:pt idx="8">
                  <c:v>0.1008786901435537</c:v>
                </c:pt>
                <c:pt idx="9">
                  <c:v>9.6830082872373116E-2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30-43D5-9629-3786DCEC7317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energetische Verwertung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Daten!$B$38:$B$47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Daten!$D$38:$D$47</c:f>
              <c:numCache>
                <c:formatCode>0\ %</c:formatCode>
                <c:ptCount val="10"/>
                <c:pt idx="0">
                  <c:v>0.44745282059729435</c:v>
                </c:pt>
                <c:pt idx="1">
                  <c:v>0.48789451216116964</c:v>
                </c:pt>
                <c:pt idx="2">
                  <c:v>0.44329241957730192</c:v>
                </c:pt>
                <c:pt idx="3">
                  <c:v>0.32995011486417697</c:v>
                </c:pt>
                <c:pt idx="4">
                  <c:v>0.38</c:v>
                </c:pt>
                <c:pt idx="5">
                  <c:v>0.38</c:v>
                </c:pt>
                <c:pt idx="6">
                  <c:v>0.41916018352284062</c:v>
                </c:pt>
                <c:pt idx="7">
                  <c:v>0.36071640023682655</c:v>
                </c:pt>
                <c:pt idx="8">
                  <c:v>0.42561878805748105</c:v>
                </c:pt>
                <c:pt idx="9">
                  <c:v>0.35414109382515851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B30-43D5-9629-3786DCEC7317}"/>
            </c:ext>
          </c:extLst>
        </c:ser>
        <c:ser>
          <c:idx val="0"/>
          <c:order val="2"/>
          <c:tx>
            <c:strRef>
              <c:f>Daten!$C$9</c:f>
              <c:strCache>
                <c:ptCount val="1"/>
                <c:pt idx="0">
                  <c:v>stoffliche Verwertung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Daten!$B$38:$B$47</c:f>
              <c:numCache>
                <c:formatCode>General</c:formatCod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</c:numCache>
            </c:numRef>
          </c:cat>
          <c:val>
            <c:numRef>
              <c:f>Daten!$C$38:$C$47</c:f>
              <c:numCache>
                <c:formatCode>0\ %</c:formatCode>
                <c:ptCount val="10"/>
                <c:pt idx="0">
                  <c:v>0.50888365915520406</c:v>
                </c:pt>
                <c:pt idx="1">
                  <c:v>0.47130929117072307</c:v>
                </c:pt>
                <c:pt idx="2">
                  <c:v>0.50236426710506155</c:v>
                </c:pt>
                <c:pt idx="3">
                  <c:v>0.50369380176080802</c:v>
                </c:pt>
                <c:pt idx="4">
                  <c:v>0.55000000000000004</c:v>
                </c:pt>
                <c:pt idx="5">
                  <c:v>0.54</c:v>
                </c:pt>
                <c:pt idx="6">
                  <c:v>0.47710674468603853</c:v>
                </c:pt>
                <c:pt idx="7">
                  <c:v>0.54328469102264942</c:v>
                </c:pt>
                <c:pt idx="8">
                  <c:v>0.47350252179896535</c:v>
                </c:pt>
                <c:pt idx="9">
                  <c:v>0.54902882330246827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7B30-43D5-9629-3786DCEC7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123563360"/>
        <c:axId val="442354184"/>
      </c:barChart>
      <c:lineChart>
        <c:grouping val="standard"/>
        <c:varyColors val="0"/>
        <c:ser>
          <c:idx val="3"/>
          <c:order val="3"/>
          <c:tx>
            <c:strRef>
              <c:f>Daten!$F$9</c:f>
              <c:strCache>
                <c:ptCount val="1"/>
                <c:pt idx="0">
                  <c:v>Anfall SLF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7205283868543044E-2"/>
                  <c:y val="-0.16447126671814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7B30-43D5-9629-3786DCEC7317}"/>
                </c:ext>
              </c:extLst>
            </c:dLbl>
            <c:dLbl>
              <c:idx val="1"/>
              <c:layout>
                <c:manualLayout>
                  <c:x val="-4.896849857269852E-2"/>
                  <c:y val="-0.193653390200223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7B30-43D5-9629-3786DCEC7317}"/>
                </c:ext>
              </c:extLst>
            </c:dLbl>
            <c:dLbl>
              <c:idx val="2"/>
              <c:layout>
                <c:manualLayout>
                  <c:x val="-4.8968559886892131E-2"/>
                  <c:y val="-0.21612564456813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7B30-43D5-9629-3786DCEC7317}"/>
                </c:ext>
              </c:extLst>
            </c:dLbl>
            <c:dLbl>
              <c:idx val="3"/>
              <c:layout>
                <c:manualLayout>
                  <c:x val="-5.6021357389320507E-2"/>
                  <c:y val="-0.1175827443563675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7B30-43D5-9629-3786DCEC7317}"/>
                </c:ext>
              </c:extLst>
            </c:dLbl>
            <c:dLbl>
              <c:idx val="4"/>
              <c:layout>
                <c:manualLayout>
                  <c:x val="-5.2494927981009548E-2"/>
                  <c:y val="-0.2090288228351696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7B30-43D5-9629-3786DCEC7317}"/>
                </c:ext>
              </c:extLst>
            </c:dLbl>
            <c:dLbl>
              <c:idx val="5"/>
              <c:layout>
                <c:manualLayout>
                  <c:x val="-5.2495760995830407E-2"/>
                  <c:y val="-0.183672442586437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7B30-43D5-9629-3786DCEC7317}"/>
                </c:ext>
              </c:extLst>
            </c:dLbl>
            <c:dLbl>
              <c:idx val="6"/>
              <c:layout>
                <c:manualLayout>
                  <c:x val="-4.8968637408501998E-2"/>
                  <c:y val="-0.212014076533355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B30-43D5-9629-3786DCEC7317}"/>
                </c:ext>
              </c:extLst>
            </c:dLbl>
            <c:dLbl>
              <c:idx val="7"/>
              <c:layout>
                <c:manualLayout>
                  <c:x val="-4.8968698785484599E-2"/>
                  <c:y val="-0.231033558481495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7B30-43D5-9629-3786DCEC7317}"/>
                </c:ext>
              </c:extLst>
            </c:dLbl>
            <c:dLbl>
              <c:idx val="8"/>
              <c:layout>
                <c:manualLayout>
                  <c:x val="-5.0731990948461085E-2"/>
                  <c:y val="-5.22473150670381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7B30-43D5-9629-3786DCEC7317}"/>
                </c:ext>
              </c:extLst>
            </c:dLbl>
            <c:dLbl>
              <c:idx val="9"/>
              <c:layout>
                <c:manualLayout>
                  <c:x val="-5.2496038667437427E-2"/>
                  <c:y val="-9.575689318601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7B30-43D5-9629-3786DCEC7317}"/>
                </c:ext>
              </c:extLst>
            </c:dLbl>
            <c:dLbl>
              <c:idx val="10"/>
              <c:layout>
                <c:manualLayout>
                  <c:x val="-5.4258420356771919E-2"/>
                  <c:y val="-0.1213429083346072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7B30-43D5-9629-3786DCEC7317}"/>
                </c:ext>
              </c:extLst>
            </c:dLbl>
            <c:dLbl>
              <c:idx val="11"/>
              <c:layout>
                <c:manualLayout>
                  <c:x val="-5.0147990674442318E-2"/>
                  <c:y val="-0.104816243999028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7B30-43D5-9629-3786DCEC7317}"/>
                </c:ext>
              </c:extLst>
            </c:dLbl>
            <c:dLbl>
              <c:idx val="12"/>
              <c:layout>
                <c:manualLayout>
                  <c:x val="-4.2419874195777564E-2"/>
                  <c:y val="-0.1986693003657818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7B30-43D5-9629-3786DCEC7317}"/>
                </c:ext>
              </c:extLst>
            </c:dLbl>
            <c:dLbl>
              <c:idx val="13"/>
              <c:layout>
                <c:manualLayout>
                  <c:x val="-3.8016852722840833E-2"/>
                  <c:y val="-0.169335527335691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7B30-43D5-9629-3786DCEC7317}"/>
                </c:ext>
              </c:extLst>
            </c:dLbl>
            <c:dLbl>
              <c:idx val="14"/>
              <c:layout>
                <c:manualLayout>
                  <c:x val="-3.2445510765120075E-2"/>
                  <c:y val="-0.199372976315568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7B30-43D5-9629-3786DCEC7317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rot="-2580000" lIns="38100" tIns="19050" rIns="38100" bIns="19050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Daten!$F$18:$F$27</c:f>
              <c:numCache>
                <c:formatCode>#.##0\ "t"</c:formatCode>
                <c:ptCount val="10"/>
                <c:pt idx="0">
                  <c:v>409355</c:v>
                </c:pt>
                <c:pt idx="1">
                  <c:v>377143</c:v>
                </c:pt>
                <c:pt idx="2">
                  <c:v>358885</c:v>
                </c:pt>
                <c:pt idx="3">
                  <c:v>451838</c:v>
                </c:pt>
                <c:pt idx="4">
                  <c:v>364133</c:v>
                </c:pt>
                <c:pt idx="5">
                  <c:v>389513.4</c:v>
                </c:pt>
                <c:pt idx="6">
                  <c:v>360936</c:v>
                </c:pt>
                <c:pt idx="7">
                  <c:v>344556</c:v>
                </c:pt>
                <c:pt idx="8">
                  <c:v>509869.8</c:v>
                </c:pt>
                <c:pt idx="9">
                  <c:v>466071.00000000006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7B30-43D5-9629-3786DCEC7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414576"/>
        <c:axId val="442352616"/>
      </c:lineChart>
      <c:catAx>
        <c:axId val="12356336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42354184"/>
        <c:crosses val="autoZero"/>
        <c:auto val="1"/>
        <c:lblAlgn val="ctr"/>
        <c:lblOffset val="100"/>
        <c:noMultiLvlLbl val="0"/>
      </c:catAx>
      <c:valAx>
        <c:axId val="442354184"/>
        <c:scaling>
          <c:orientation val="minMax"/>
          <c:max val="1.1900000000000002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23563360"/>
        <c:crosses val="autoZero"/>
        <c:crossBetween val="between"/>
        <c:majorUnit val="0.2"/>
        <c:minorUnit val="1.0000000000000005E-2"/>
      </c:valAx>
      <c:valAx>
        <c:axId val="442352616"/>
        <c:scaling>
          <c:orientation val="minMax"/>
        </c:scaling>
        <c:delete val="0"/>
        <c:axPos val="r"/>
        <c:numFmt formatCode="#.##0\ &quot;t&quot;" sourceLinked="1"/>
        <c:majorTickMark val="none"/>
        <c:minorTickMark val="none"/>
        <c:tickLblPos val="nextTo"/>
        <c:txPr>
          <a:bodyPr/>
          <a:lstStyle/>
          <a:p>
            <a:pPr>
              <a:defRPr sz="500">
                <a:solidFill>
                  <a:srgbClr val="FFFFFF"/>
                </a:solidFill>
              </a:defRPr>
            </a:pPr>
            <a:endParaRPr lang="de-DE"/>
          </a:p>
        </c:txPr>
        <c:crossAx val="252414576"/>
        <c:crosses val="max"/>
        <c:crossBetween val="between"/>
      </c:valAx>
      <c:catAx>
        <c:axId val="252414576"/>
        <c:scaling>
          <c:orientation val="minMax"/>
        </c:scaling>
        <c:delete val="1"/>
        <c:axPos val="b"/>
        <c:majorTickMark val="out"/>
        <c:minorTickMark val="none"/>
        <c:tickLblPos val="none"/>
        <c:crossAx val="44235261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8.2328134834312505E-2"/>
          <c:y val="0.81388620916848864"/>
          <c:w val="0.85392070110243579"/>
          <c:h val="5.5210250280059901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27</xdr:row>
      <xdr:rowOff>0</xdr:rowOff>
    </xdr:from>
    <xdr:to>
      <xdr:col>6</xdr:col>
      <xdr:colOff>38100</xdr:colOff>
      <xdr:row>27</xdr:row>
      <xdr:rowOff>0</xdr:rowOff>
    </xdr:to>
    <xdr:cxnSp macro="">
      <xdr:nvCxnSpPr>
        <xdr:cNvPr id="3" name="Gerade Verbindung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19200" y="6238875"/>
          <a:ext cx="72104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47</xdr:row>
      <xdr:rowOff>9525</xdr:rowOff>
    </xdr:from>
    <xdr:to>
      <xdr:col>4</xdr:col>
      <xdr:colOff>1562100</xdr:colOff>
      <xdr:row>47</xdr:row>
      <xdr:rowOff>9525</xdr:rowOff>
    </xdr:to>
    <xdr:cxnSp macro="">
      <xdr:nvCxnSpPr>
        <xdr:cNvPr id="4" name="Gerade Verbindung 1">
          <a:extLst>
            <a:ext uri="{FF2B5EF4-FFF2-40B4-BE49-F238E27FC236}">
              <a16:creationId xmlns:a16="http://schemas.microsoft.com/office/drawing/2014/main" id="{0FEF8308-472A-4153-B717-55FC5B21F57A}"/>
            </a:ext>
          </a:extLst>
        </xdr:cNvPr>
        <xdr:cNvCxnSpPr/>
      </xdr:nvCxnSpPr>
      <xdr:spPr>
        <a:xfrm>
          <a:off x="1200150" y="9096375"/>
          <a:ext cx="55149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1190625</xdr:colOff>
      <xdr:row>16</xdr:row>
      <xdr:rowOff>219075</xdr:rowOff>
    </xdr:from>
    <xdr:to>
      <xdr:col>6</xdr:col>
      <xdr:colOff>9525</xdr:colOff>
      <xdr:row>16</xdr:row>
      <xdr:rowOff>219075</xdr:rowOff>
    </xdr:to>
    <xdr:cxnSp macro="">
      <xdr:nvCxnSpPr>
        <xdr:cNvPr id="5" name="Gerade Verbindung 1">
          <a:extLst>
            <a:ext uri="{FF2B5EF4-FFF2-40B4-BE49-F238E27FC236}">
              <a16:creationId xmlns:a16="http://schemas.microsoft.com/office/drawing/2014/main" id="{3D15FB00-9890-4D52-A211-59CA8DD2F20E}"/>
            </a:ext>
          </a:extLst>
        </xdr:cNvPr>
        <xdr:cNvCxnSpPr/>
      </xdr:nvCxnSpPr>
      <xdr:spPr>
        <a:xfrm>
          <a:off x="1190625" y="3943350"/>
          <a:ext cx="72104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28575</xdr:colOff>
      <xdr:row>37</xdr:row>
      <xdr:rowOff>0</xdr:rowOff>
    </xdr:from>
    <xdr:to>
      <xdr:col>4</xdr:col>
      <xdr:colOff>1590675</xdr:colOff>
      <xdr:row>37</xdr:row>
      <xdr:rowOff>0</xdr:rowOff>
    </xdr:to>
    <xdr:cxnSp macro="">
      <xdr:nvCxnSpPr>
        <xdr:cNvPr id="6" name="Gerade Verbindung 1">
          <a:extLst>
            <a:ext uri="{FF2B5EF4-FFF2-40B4-BE49-F238E27FC236}">
              <a16:creationId xmlns:a16="http://schemas.microsoft.com/office/drawing/2014/main" id="{42F7FC27-61B7-4A52-A761-D01140BE11FE}"/>
            </a:ext>
          </a:extLst>
        </xdr:cNvPr>
        <xdr:cNvCxnSpPr/>
      </xdr:nvCxnSpPr>
      <xdr:spPr>
        <a:xfrm>
          <a:off x="1228725" y="7629525"/>
          <a:ext cx="55149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2</xdr:row>
      <xdr:rowOff>24434</xdr:rowOff>
    </xdr:from>
    <xdr:to>
      <xdr:col>14</xdr:col>
      <xdr:colOff>7937</xdr:colOff>
      <xdr:row>20</xdr:row>
      <xdr:rowOff>30026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266211</xdr:colOff>
      <xdr:row>18</xdr:row>
      <xdr:rowOff>807031</xdr:rowOff>
    </xdr:from>
    <xdr:to>
      <xdr:col>13</xdr:col>
      <xdr:colOff>996461</xdr:colOff>
      <xdr:row>18</xdr:row>
      <xdr:rowOff>1128346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413249" y="4697627"/>
          <a:ext cx="2613270" cy="321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Bundesamt, Erhebung über die Abfallentsorgung der Jahre 2012 bis 2021, Mitteilung an das Umweltbundesamt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10421</xdr:colOff>
      <xdr:row>18</xdr:row>
      <xdr:rowOff>815740</xdr:rowOff>
    </xdr:from>
    <xdr:to>
      <xdr:col>8</xdr:col>
      <xdr:colOff>271097</xdr:colOff>
      <xdr:row>18</xdr:row>
      <xdr:rowOff>1127550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0229" y="4706336"/>
          <a:ext cx="3140156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Schredderleichtfraktion = Abfallschlüssel 19 10 03* und 19 10 04. 
Ab 2015 außerdem auch 19 12 09 (Mineralien) und 19 12 10 (brennbare Abfälle), 
ab 2020 zusätzlich 19 12 12 (sonstige Abfälle aus der mechanischen Abfallbehandlung).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249720</xdr:rowOff>
    </xdr:from>
    <xdr:to>
      <xdr:col>13</xdr:col>
      <xdr:colOff>841375</xdr:colOff>
      <xdr:row>3</xdr:row>
      <xdr:rowOff>8282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9720"/>
          <a:ext cx="6741353" cy="5046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Entsorgung der Schredderleichtfraktion aus den Schredderanlagen mit Restkarossenverwertung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22250" y="536575"/>
          <a:ext cx="581025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13</xdr:col>
      <xdr:colOff>966035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5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18</xdr:row>
      <xdr:rowOff>797200</xdr:rowOff>
    </xdr:from>
    <xdr:to>
      <xdr:col>13</xdr:col>
      <xdr:colOff>974319</xdr:colOff>
      <xdr:row>18</xdr:row>
      <xdr:rowOff>797200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8819" y="461513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24845</xdr:colOff>
      <xdr:row>18</xdr:row>
      <xdr:rowOff>356151</xdr:rowOff>
    </xdr:from>
    <xdr:to>
      <xdr:col>13</xdr:col>
      <xdr:colOff>982595</xdr:colOff>
      <xdr:row>18</xdr:row>
      <xdr:rowOff>356151</xdr:rowOff>
    </xdr:to>
    <xdr:cxnSp macro="">
      <xdr:nvCxnSpPr>
        <xdr:cNvPr id="23" name="Gerade Verbindung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247095" y="4174089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t/Fachthemen/03_Altfahrzeuge/04_Berichte/02_Berichte_zudenQuoten_AZ30353_1/2023_06_ErlassBMUV_Quoten2021/02_Auswertung/Abb6_Abb8_AltfahrzeugverwertungStatistischeDaten2005bis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AnzAfz_DBA"/>
      <sheetName val="AnzAfz_DBA_engl"/>
      <sheetName val="SLF_ab2004"/>
      <sheetName val="SLF_alleJahreProz"/>
      <sheetName val="SLF_engl"/>
      <sheetName val="Tabelle2"/>
      <sheetName val="Tabelle3"/>
    </sheetNames>
    <sheetDataSet>
      <sheetData sheetId="0">
        <row r="50">
          <cell r="V50">
            <v>255886.41270540471</v>
          </cell>
        </row>
        <row r="51">
          <cell r="V51">
            <v>165054.89374018548</v>
          </cell>
        </row>
        <row r="52">
          <cell r="V52">
            <v>45129.693554409816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47"/>
  <sheetViews>
    <sheetView showGridLines="0" workbookViewId="0"/>
  </sheetViews>
  <sheetFormatPr baseColWidth="10" defaultColWidth="11.42578125" defaultRowHeight="12.75" x14ac:dyDescent="0.2"/>
  <cols>
    <col min="1" max="1" width="18" style="9" bestFit="1" customWidth="1"/>
    <col min="2" max="2" width="10.7109375" style="9" customWidth="1"/>
    <col min="3" max="6" width="24.28515625" style="9" customWidth="1"/>
    <col min="7" max="7" width="11.42578125" style="8"/>
    <col min="8" max="16384" width="11.42578125" style="9"/>
  </cols>
  <sheetData>
    <row r="1" spans="1:18" ht="15.75" customHeight="1" x14ac:dyDescent="0.2">
      <c r="A1" s="14" t="s">
        <v>1</v>
      </c>
      <c r="B1" s="58" t="s">
        <v>15</v>
      </c>
      <c r="C1" s="58"/>
      <c r="D1" s="58"/>
      <c r="E1" s="58"/>
      <c r="F1" s="58"/>
    </row>
    <row r="2" spans="1:18" ht="15.95" customHeight="1" x14ac:dyDescent="0.2">
      <c r="A2" s="14" t="s">
        <v>2</v>
      </c>
      <c r="B2" s="59"/>
      <c r="C2" s="59"/>
      <c r="D2" s="59"/>
      <c r="E2" s="59"/>
      <c r="F2" s="59"/>
    </row>
    <row r="3" spans="1:18" ht="12.75" customHeight="1" x14ac:dyDescent="0.2">
      <c r="A3" s="14" t="s">
        <v>0</v>
      </c>
      <c r="B3" s="61" t="s">
        <v>18</v>
      </c>
      <c r="C3" s="61"/>
      <c r="D3" s="61"/>
      <c r="E3" s="61"/>
      <c r="F3" s="61"/>
      <c r="R3" s="9" t="str">
        <f>"Quelle: "&amp;Daten!B3</f>
        <v>Quelle: Statistisches Bundesamt, Erhebung über die Abfallentsorgung der Jahre 2012 bis 2021, Mitteilung an das Umweltbundesamt</v>
      </c>
    </row>
    <row r="4" spans="1:18" ht="38.25" customHeight="1" x14ac:dyDescent="0.2">
      <c r="A4" s="14" t="s">
        <v>3</v>
      </c>
      <c r="B4" s="58" t="s">
        <v>19</v>
      </c>
      <c r="C4" s="59"/>
      <c r="D4" s="59"/>
      <c r="E4" s="59"/>
      <c r="F4" s="59"/>
    </row>
    <row r="5" spans="1:18" x14ac:dyDescent="0.2">
      <c r="A5" s="14" t="s">
        <v>8</v>
      </c>
      <c r="B5" s="59" t="s">
        <v>10</v>
      </c>
      <c r="C5" s="59"/>
      <c r="D5" s="59"/>
      <c r="E5" s="59"/>
      <c r="F5" s="59"/>
    </row>
    <row r="6" spans="1:18" x14ac:dyDescent="0.2">
      <c r="A6" s="15" t="s">
        <v>9</v>
      </c>
      <c r="B6" s="60"/>
      <c r="C6" s="60"/>
      <c r="D6" s="60"/>
      <c r="E6" s="60"/>
      <c r="F6" s="60"/>
    </row>
    <row r="8" spans="1:18" x14ac:dyDescent="0.2">
      <c r="A8" s="10"/>
      <c r="B8" s="10"/>
      <c r="C8" s="10"/>
      <c r="D8" s="10"/>
      <c r="E8" s="10"/>
      <c r="F8" s="10"/>
    </row>
    <row r="9" spans="1:18" ht="43.5" customHeight="1" x14ac:dyDescent="0.2">
      <c r="A9" s="10"/>
      <c r="B9" s="37"/>
      <c r="C9" s="38" t="s">
        <v>14</v>
      </c>
      <c r="D9" s="38" t="s">
        <v>12</v>
      </c>
      <c r="E9" s="38" t="s">
        <v>11</v>
      </c>
      <c r="F9" s="38" t="s">
        <v>13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18" customHeight="1" x14ac:dyDescent="0.2">
      <c r="A10" s="10"/>
      <c r="B10" s="49">
        <v>2004</v>
      </c>
      <c r="C10" s="50">
        <v>18963</v>
      </c>
      <c r="D10" s="50">
        <v>26838</v>
      </c>
      <c r="E10" s="50">
        <v>414120</v>
      </c>
      <c r="F10" s="51">
        <v>459920</v>
      </c>
    </row>
    <row r="11" spans="1:18" ht="18" customHeight="1" x14ac:dyDescent="0.2">
      <c r="A11" s="10"/>
      <c r="B11" s="49">
        <v>2005</v>
      </c>
      <c r="C11" s="50">
        <v>70865</v>
      </c>
      <c r="D11" s="50">
        <v>54541</v>
      </c>
      <c r="E11" s="50">
        <v>276505</v>
      </c>
      <c r="F11" s="51">
        <v>401910</v>
      </c>
    </row>
    <row r="12" spans="1:18" ht="18" customHeight="1" x14ac:dyDescent="0.2">
      <c r="A12" s="10"/>
      <c r="B12" s="49">
        <v>2006</v>
      </c>
      <c r="C12" s="50">
        <v>139854</v>
      </c>
      <c r="D12" s="50">
        <v>54329</v>
      </c>
      <c r="E12" s="50">
        <v>264785</v>
      </c>
      <c r="F12" s="51">
        <v>458993</v>
      </c>
    </row>
    <row r="13" spans="1:18" ht="18" customHeight="1" x14ac:dyDescent="0.2">
      <c r="A13" s="10"/>
      <c r="B13" s="49">
        <v>2007</v>
      </c>
      <c r="C13" s="50">
        <v>164532</v>
      </c>
      <c r="D13" s="50">
        <v>43967</v>
      </c>
      <c r="E13" s="50">
        <v>290367</v>
      </c>
      <c r="F13" s="51">
        <v>498866</v>
      </c>
    </row>
    <row r="14" spans="1:18" ht="18" customHeight="1" x14ac:dyDescent="0.2">
      <c r="A14" s="10"/>
      <c r="B14" s="49">
        <v>2008</v>
      </c>
      <c r="C14" s="50">
        <v>201243</v>
      </c>
      <c r="D14" s="50">
        <v>69525</v>
      </c>
      <c r="E14" s="50">
        <v>228298</v>
      </c>
      <c r="F14" s="51">
        <v>499066</v>
      </c>
    </row>
    <row r="15" spans="1:18" ht="18" customHeight="1" x14ac:dyDescent="0.2">
      <c r="B15" s="49">
        <v>2009</v>
      </c>
      <c r="C15" s="50">
        <v>228907</v>
      </c>
      <c r="D15" s="50">
        <v>134006</v>
      </c>
      <c r="E15" s="50">
        <v>137481</v>
      </c>
      <c r="F15" s="51">
        <v>500395</v>
      </c>
    </row>
    <row r="16" spans="1:18" ht="18" customHeight="1" x14ac:dyDescent="0.2">
      <c r="B16" s="49">
        <v>2010</v>
      </c>
      <c r="C16" s="50">
        <v>234399</v>
      </c>
      <c r="D16" s="50">
        <v>161165</v>
      </c>
      <c r="E16" s="50">
        <v>40408</v>
      </c>
      <c r="F16" s="51">
        <v>435973</v>
      </c>
    </row>
    <row r="17" spans="1:6" ht="18" customHeight="1" x14ac:dyDescent="0.2">
      <c r="A17" s="10" t="s">
        <v>16</v>
      </c>
      <c r="B17" s="49">
        <v>2011</v>
      </c>
      <c r="C17" s="50">
        <v>170053</v>
      </c>
      <c r="D17" s="50">
        <v>187258</v>
      </c>
      <c r="E17" s="50">
        <v>45260</v>
      </c>
      <c r="F17" s="51">
        <v>402570</v>
      </c>
    </row>
    <row r="18" spans="1:6" ht="18" customHeight="1" x14ac:dyDescent="0.2">
      <c r="B18" s="13">
        <v>2012</v>
      </c>
      <c r="C18" s="39">
        <v>208314.07029347855</v>
      </c>
      <c r="D18" s="39">
        <v>183167.04937560542</v>
      </c>
      <c r="E18" s="39">
        <v>17596.880330916039</v>
      </c>
      <c r="F18" s="41">
        <v>409355</v>
      </c>
    </row>
    <row r="19" spans="1:6" ht="18" customHeight="1" x14ac:dyDescent="0.2">
      <c r="B19" s="12">
        <v>2013</v>
      </c>
      <c r="C19" s="40">
        <v>177751</v>
      </c>
      <c r="D19" s="40">
        <v>184006</v>
      </c>
      <c r="E19" s="40">
        <v>15386</v>
      </c>
      <c r="F19" s="42">
        <v>377143</v>
      </c>
    </row>
    <row r="20" spans="1:6" ht="18" customHeight="1" x14ac:dyDescent="0.2">
      <c r="B20" s="13">
        <v>2014</v>
      </c>
      <c r="C20" s="39">
        <v>180291</v>
      </c>
      <c r="D20" s="39">
        <v>159091</v>
      </c>
      <c r="E20" s="39">
        <v>19504</v>
      </c>
      <c r="F20" s="41">
        <v>358885</v>
      </c>
    </row>
    <row r="21" spans="1:6" ht="18" customHeight="1" x14ac:dyDescent="0.2">
      <c r="B21" s="12">
        <v>2015</v>
      </c>
      <c r="C21" s="40">
        <v>227588</v>
      </c>
      <c r="D21" s="40">
        <v>149084</v>
      </c>
      <c r="E21" s="40">
        <v>75166</v>
      </c>
      <c r="F21" s="42">
        <v>451838</v>
      </c>
    </row>
    <row r="22" spans="1:6" ht="18" customHeight="1" x14ac:dyDescent="0.2">
      <c r="B22" s="13">
        <v>2016</v>
      </c>
      <c r="C22" s="39">
        <v>200180</v>
      </c>
      <c r="D22" s="39">
        <v>138737</v>
      </c>
      <c r="E22" s="39">
        <v>25216</v>
      </c>
      <c r="F22" s="41">
        <v>364133</v>
      </c>
    </row>
    <row r="23" spans="1:6" ht="18" customHeight="1" x14ac:dyDescent="0.2">
      <c r="B23" s="12">
        <v>2017</v>
      </c>
      <c r="C23" s="40">
        <v>209722.5</v>
      </c>
      <c r="D23" s="40">
        <v>146767.5</v>
      </c>
      <c r="E23" s="40">
        <v>33023.4</v>
      </c>
      <c r="F23" s="42">
        <f>SUM(C23:E23)</f>
        <v>389513.4</v>
      </c>
    </row>
    <row r="24" spans="1:6" ht="18" customHeight="1" x14ac:dyDescent="0.2">
      <c r="B24" s="13">
        <v>2018</v>
      </c>
      <c r="C24" s="39">
        <v>172205</v>
      </c>
      <c r="D24" s="39">
        <v>151290</v>
      </c>
      <c r="E24" s="39">
        <v>37441</v>
      </c>
      <c r="F24" s="41">
        <f>SUM(C24:E24)</f>
        <v>360936</v>
      </c>
    </row>
    <row r="25" spans="1:6" ht="18" customHeight="1" x14ac:dyDescent="0.2">
      <c r="B25" s="12">
        <v>2019</v>
      </c>
      <c r="C25" s="40">
        <v>187192</v>
      </c>
      <c r="D25" s="40">
        <v>124287</v>
      </c>
      <c r="E25" s="40">
        <v>33077</v>
      </c>
      <c r="F25" s="42">
        <f>SUM(C25:E25)</f>
        <v>344556</v>
      </c>
    </row>
    <row r="26" spans="1:6" ht="18" customHeight="1" x14ac:dyDescent="0.2">
      <c r="B26" s="13">
        <v>2020</v>
      </c>
      <c r="C26" s="39">
        <v>241424.63608913409</v>
      </c>
      <c r="D26" s="39">
        <v>217010.16634311024</v>
      </c>
      <c r="E26" s="39">
        <v>51434.997567755694</v>
      </c>
      <c r="F26" s="41">
        <f>SUM(C26:E26)</f>
        <v>509869.8</v>
      </c>
    </row>
    <row r="27" spans="1:6" ht="18" customHeight="1" x14ac:dyDescent="0.2">
      <c r="A27" s="9" t="s">
        <v>17</v>
      </c>
      <c r="B27" s="12">
        <v>2021</v>
      </c>
      <c r="C27" s="40">
        <f>[1]Tabelle1!$V$50</f>
        <v>255886.41270540471</v>
      </c>
      <c r="D27" s="40">
        <f>[1]Tabelle1!$V$51</f>
        <v>165054.89374018548</v>
      </c>
      <c r="E27" s="40">
        <f>[1]Tabelle1!$V$52</f>
        <v>45129.693554409816</v>
      </c>
      <c r="F27" s="42">
        <f>SUM(C27:E27)</f>
        <v>466071.00000000006</v>
      </c>
    </row>
    <row r="30" spans="1:6" x14ac:dyDescent="0.2">
      <c r="B30" s="52">
        <v>2004</v>
      </c>
      <c r="C30" s="53">
        <v>4.1231083666724649E-2</v>
      </c>
      <c r="D30" s="53">
        <v>5.8353626717690031E-2</v>
      </c>
      <c r="E30" s="54">
        <v>0.90041746390676636</v>
      </c>
    </row>
    <row r="31" spans="1:6" x14ac:dyDescent="0.2">
      <c r="B31" s="55">
        <v>2005</v>
      </c>
      <c r="C31" s="56">
        <v>0.17632056928167997</v>
      </c>
      <c r="D31" s="56">
        <v>0.1357045109601652</v>
      </c>
      <c r="E31" s="57">
        <v>0.68797740787738548</v>
      </c>
    </row>
    <row r="32" spans="1:6" x14ac:dyDescent="0.2">
      <c r="B32" s="55">
        <v>2006</v>
      </c>
      <c r="C32" s="56">
        <v>0.30469745725969677</v>
      </c>
      <c r="D32" s="56">
        <v>0.11836563956313059</v>
      </c>
      <c r="E32" s="57">
        <v>0.57688243611558343</v>
      </c>
    </row>
    <row r="33" spans="1:5" x14ac:dyDescent="0.2">
      <c r="B33" s="55">
        <v>2007</v>
      </c>
      <c r="C33" s="56">
        <v>0.32981201364695129</v>
      </c>
      <c r="D33" s="56">
        <v>8.8133887657206547E-2</v>
      </c>
      <c r="E33" s="57">
        <v>0.58205409869584213</v>
      </c>
    </row>
    <row r="34" spans="1:5" x14ac:dyDescent="0.2">
      <c r="B34" s="55">
        <v>2008</v>
      </c>
      <c r="C34" s="56">
        <v>0.40323925092071988</v>
      </c>
      <c r="D34" s="56">
        <v>0.1393102315124653</v>
      </c>
      <c r="E34" s="57">
        <v>0.45745051756681482</v>
      </c>
    </row>
    <row r="35" spans="1:5" x14ac:dyDescent="0.2">
      <c r="B35" s="55">
        <v>2009</v>
      </c>
      <c r="C35" s="56">
        <v>0.45745261243617541</v>
      </c>
      <c r="D35" s="56">
        <v>0.26780043765425315</v>
      </c>
      <c r="E35" s="57">
        <v>0.27474495148832423</v>
      </c>
    </row>
    <row r="36" spans="1:5" x14ac:dyDescent="0.2">
      <c r="B36" s="55">
        <v>2010</v>
      </c>
      <c r="C36" s="56">
        <v>0.53764567989302092</v>
      </c>
      <c r="D36" s="56">
        <v>0.36966738765932755</v>
      </c>
      <c r="E36" s="57">
        <v>9.2684638727627625E-2</v>
      </c>
    </row>
    <row r="37" spans="1:5" x14ac:dyDescent="0.2">
      <c r="A37" s="9" t="s">
        <v>16</v>
      </c>
      <c r="B37" s="55">
        <v>2011</v>
      </c>
      <c r="C37" s="56">
        <v>0.42241846138559752</v>
      </c>
      <c r="D37" s="56">
        <v>0.46515637032068957</v>
      </c>
      <c r="E37" s="57">
        <v>0.11242765233375562</v>
      </c>
    </row>
    <row r="38" spans="1:5" x14ac:dyDescent="0.2">
      <c r="B38" s="46">
        <v>2012</v>
      </c>
      <c r="C38" s="47">
        <v>0.50888365915520406</v>
      </c>
      <c r="D38" s="47">
        <v>0.44745282059729435</v>
      </c>
      <c r="E38" s="48">
        <v>4.2986845967231471E-2</v>
      </c>
    </row>
    <row r="39" spans="1:5" x14ac:dyDescent="0.2">
      <c r="B39" s="43">
        <v>2013</v>
      </c>
      <c r="C39" s="44">
        <v>0.47130929117072307</v>
      </c>
      <c r="D39" s="44">
        <v>0.48789451216116964</v>
      </c>
      <c r="E39" s="45">
        <v>4.0796196668107319E-2</v>
      </c>
    </row>
    <row r="40" spans="1:5" x14ac:dyDescent="0.2">
      <c r="B40" s="46">
        <v>2014</v>
      </c>
      <c r="C40" s="47">
        <v>0.50236426710506155</v>
      </c>
      <c r="D40" s="47">
        <v>0.44329241957730192</v>
      </c>
      <c r="E40" s="48">
        <v>5.4346099725538818E-2</v>
      </c>
    </row>
    <row r="41" spans="1:5" x14ac:dyDescent="0.2">
      <c r="B41" s="43">
        <v>2015</v>
      </c>
      <c r="C41" s="44">
        <v>0.50369380176080802</v>
      </c>
      <c r="D41" s="44">
        <v>0.32995011486417697</v>
      </c>
      <c r="E41" s="45">
        <v>0.16635608337501495</v>
      </c>
    </row>
    <row r="42" spans="1:5" x14ac:dyDescent="0.2">
      <c r="B42" s="46">
        <v>2016</v>
      </c>
      <c r="C42" s="47">
        <v>0.55000000000000004</v>
      </c>
      <c r="D42" s="47">
        <v>0.38</v>
      </c>
      <c r="E42" s="48">
        <v>7.0000000000000007E-2</v>
      </c>
    </row>
    <row r="43" spans="1:5" x14ac:dyDescent="0.2">
      <c r="B43" s="43">
        <v>2017</v>
      </c>
      <c r="C43" s="44">
        <v>0.54</v>
      </c>
      <c r="D43" s="44">
        <v>0.38</v>
      </c>
      <c r="E43" s="45">
        <v>0.08</v>
      </c>
    </row>
    <row r="44" spans="1:5" x14ac:dyDescent="0.2">
      <c r="B44" s="46">
        <v>2018</v>
      </c>
      <c r="C44" s="47">
        <f>C24/$F24</f>
        <v>0.47710674468603853</v>
      </c>
      <c r="D44" s="47">
        <f>D24/$F24</f>
        <v>0.41916018352284062</v>
      </c>
      <c r="E44" s="48">
        <f>E24/$F24</f>
        <v>0.10373307179112086</v>
      </c>
    </row>
    <row r="45" spans="1:5" x14ac:dyDescent="0.2">
      <c r="B45" s="43">
        <v>2019</v>
      </c>
      <c r="C45" s="44">
        <f>C25/$F25</f>
        <v>0.54328469102264942</v>
      </c>
      <c r="D45" s="44">
        <f t="shared" ref="D45:E45" si="0">D25/$F25</f>
        <v>0.36071640023682655</v>
      </c>
      <c r="E45" s="45">
        <f t="shared" si="0"/>
        <v>9.5998908740524039E-2</v>
      </c>
    </row>
    <row r="46" spans="1:5" x14ac:dyDescent="0.2">
      <c r="B46" s="46">
        <v>2020</v>
      </c>
      <c r="C46" s="47">
        <f>C26/$F26</f>
        <v>0.47350252179896535</v>
      </c>
      <c r="D46" s="47">
        <f>D26/$F26</f>
        <v>0.42561878805748105</v>
      </c>
      <c r="E46" s="48">
        <f>E26/$F26</f>
        <v>0.1008786901435537</v>
      </c>
    </row>
    <row r="47" spans="1:5" x14ac:dyDescent="0.2">
      <c r="B47" s="43">
        <v>2021</v>
      </c>
      <c r="C47" s="44">
        <f>C27/$F27</f>
        <v>0.54902882330246827</v>
      </c>
      <c r="D47" s="44">
        <f t="shared" ref="D47:E47" si="1">D27/$F27</f>
        <v>0.35414109382515851</v>
      </c>
      <c r="E47" s="45">
        <f t="shared" si="1"/>
        <v>9.6830082872373116E-2</v>
      </c>
    </row>
  </sheetData>
  <sheetProtection selectLockedCells="1"/>
  <mergeCells count="6">
    <mergeCell ref="B1:F1"/>
    <mergeCell ref="B5:F5"/>
    <mergeCell ref="B6:F6"/>
    <mergeCell ref="B4:F4"/>
    <mergeCell ref="B3:F3"/>
    <mergeCell ref="B2:F2"/>
  </mergeCells>
  <phoneticPr fontId="19" type="noConversion"/>
  <conditionalFormatting sqref="H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sqref="A1:N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2.5703125" style="1" customWidth="1"/>
    <col min="14" max="14" width="18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1"/>
    </row>
    <row r="2" spans="1:25" ht="20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1"/>
      <c r="C6" s="4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1"/>
      <c r="C7" s="4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1"/>
      <c r="C8" s="4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1"/>
      <c r="C9" s="4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1"/>
      <c r="C10" s="4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1"/>
      <c r="C11" s="4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1"/>
      <c r="C12" s="4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1"/>
      <c r="C13" s="4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1"/>
      <c r="B14" s="16"/>
      <c r="C14" s="17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1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1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1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1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90.75" customHeight="1" x14ac:dyDescent="0.2">
      <c r="A19" s="1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"/>
      <c r="P19" s="16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B20" s="18"/>
      <c r="C20" s="19"/>
      <c r="D20" s="18"/>
      <c r="E20" s="65"/>
      <c r="F20" s="18"/>
      <c r="G20" s="65"/>
      <c r="H20" s="18"/>
      <c r="I20" s="65"/>
      <c r="J20" s="18"/>
      <c r="K20" s="65"/>
      <c r="L20" s="18"/>
      <c r="M20" s="65"/>
      <c r="N20" s="18"/>
      <c r="O20" s="16"/>
      <c r="P20" s="16"/>
    </row>
    <row r="21" spans="1:25" ht="11.25" customHeight="1" x14ac:dyDescent="0.2">
      <c r="B21" s="18"/>
      <c r="C21" s="19"/>
      <c r="D21" s="18"/>
      <c r="E21" s="65"/>
      <c r="F21" s="18"/>
      <c r="G21" s="65"/>
      <c r="H21" s="18"/>
      <c r="I21" s="65"/>
      <c r="J21" s="18"/>
      <c r="K21" s="65"/>
      <c r="L21" s="18"/>
      <c r="M21" s="65"/>
      <c r="N21" s="18"/>
      <c r="O21" s="16"/>
      <c r="P21" s="16"/>
    </row>
    <row r="22" spans="1:25" ht="3.75" customHeight="1" x14ac:dyDescent="0.2">
      <c r="B22" s="18"/>
      <c r="C22" s="19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18"/>
      <c r="O22" s="16"/>
      <c r="P22" s="16"/>
    </row>
    <row r="23" spans="1:25" ht="9" customHeight="1" x14ac:dyDescent="0.2">
      <c r="B23" s="18"/>
      <c r="C23" s="19"/>
      <c r="D23" s="18"/>
      <c r="E23" s="65"/>
      <c r="F23" s="18"/>
      <c r="G23" s="65"/>
      <c r="H23" s="18"/>
      <c r="I23" s="65"/>
      <c r="J23" s="18"/>
      <c r="K23" s="65"/>
      <c r="L23" s="18"/>
      <c r="M23" s="65"/>
      <c r="N23" s="18"/>
      <c r="O23" s="16"/>
      <c r="P23" s="16"/>
    </row>
    <row r="24" spans="1:25" ht="9" customHeight="1" x14ac:dyDescent="0.2">
      <c r="B24" s="18"/>
      <c r="C24" s="19"/>
      <c r="D24" s="18"/>
      <c r="E24" s="65"/>
      <c r="F24" s="18"/>
      <c r="G24" s="65"/>
      <c r="H24" s="18"/>
      <c r="I24" s="65"/>
      <c r="J24" s="18"/>
      <c r="K24" s="65"/>
      <c r="L24" s="18"/>
      <c r="M24" s="65"/>
      <c r="N24" s="18"/>
      <c r="O24" s="16"/>
      <c r="P24" s="16"/>
    </row>
    <row r="25" spans="1:25" ht="16.5" customHeight="1" x14ac:dyDescent="0.2">
      <c r="B25" s="16"/>
      <c r="C25" s="17"/>
      <c r="D25" s="21"/>
      <c r="E25" s="21"/>
      <c r="F25" s="21"/>
      <c r="G25" s="21"/>
      <c r="H25" s="21"/>
      <c r="I25" s="21"/>
      <c r="J25" s="21"/>
      <c r="K25" s="21"/>
      <c r="L25" s="21"/>
      <c r="M25" s="16"/>
      <c r="N25" s="16"/>
      <c r="O25" s="16"/>
      <c r="P25" s="16"/>
    </row>
    <row r="26" spans="1:25" ht="21.75" customHeight="1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25" ht="6.7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4.5" customHeight="1" x14ac:dyDescent="0.2"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25" ht="6" customHeight="1" x14ac:dyDescent="0.2">
      <c r="B30" s="33"/>
      <c r="C30" s="33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25" ht="6.75" customHeight="1" x14ac:dyDescent="0.2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25" ht="4.5" customHeight="1" x14ac:dyDescent="0.2">
      <c r="B32" s="16"/>
      <c r="C32" s="16"/>
      <c r="D32" s="16"/>
      <c r="E32" s="16"/>
      <c r="F32" s="16"/>
      <c r="G32" s="16"/>
      <c r="H32" s="35"/>
      <c r="I32" s="35"/>
      <c r="J32" s="35"/>
      <c r="K32" s="35"/>
      <c r="L32" s="35"/>
      <c r="M32" s="16"/>
      <c r="N32" s="16"/>
      <c r="O32" s="16"/>
      <c r="P32" s="16"/>
    </row>
    <row r="33" spans="2:16" ht="18" customHeight="1" x14ac:dyDescent="0.2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6"/>
      <c r="N33" s="16"/>
      <c r="O33" s="16"/>
      <c r="P33" s="16"/>
    </row>
    <row r="34" spans="2:16" x14ac:dyDescent="0.2">
      <c r="B34" s="36"/>
      <c r="C34" s="36"/>
      <c r="D34" s="36"/>
      <c r="E34" s="36"/>
      <c r="F34" s="36"/>
      <c r="G34" s="35"/>
      <c r="H34" s="35"/>
      <c r="I34" s="35"/>
      <c r="J34" s="35"/>
      <c r="K34" s="35"/>
      <c r="L34" s="35"/>
      <c r="M34" s="16"/>
      <c r="N34" s="16"/>
      <c r="O34" s="16"/>
      <c r="P34" s="16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Vogel, Tommy</cp:lastModifiedBy>
  <cp:lastPrinted>2017-12-08T10:54:02Z</cp:lastPrinted>
  <dcterms:created xsi:type="dcterms:W3CDTF">2010-08-25T11:28:54Z</dcterms:created>
  <dcterms:modified xsi:type="dcterms:W3CDTF">2024-03-12T09:09:07Z</dcterms:modified>
</cp:coreProperties>
</file>