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Indikatoren-ARTIKEL\04_FLAECHE-BODEN-LANDOEKO\TERR-03_SuV\"/>
    </mc:Choice>
  </mc:AlternateContent>
  <xr:revisionPtr revIDLastSave="0" documentId="13_ncr:1_{EE965861-A1A9-4717-83FF-B9B9C5CAAF50}" xr6:coauthVersionLast="47" xr6:coauthVersionMax="47" xr10:uidLastSave="{00000000-0000-0000-0000-000000000000}"/>
  <bookViews>
    <workbookView xWindow="-120" yWindow="-120" windowWidth="29040" windowHeight="15240" tabRatio="601" activeTab="1" xr2:uid="{00000000-000D-0000-FFFF-FFFF00000000}"/>
  </bookViews>
  <sheets>
    <sheet name="Daten" sheetId="1" r:id="rId1"/>
    <sheet name="Diagramm" sheetId="19" r:id="rId2"/>
    <sheet name="Diagramm ENGLISCH" sheetId="21" r:id="rId3"/>
  </sheets>
  <definedNames>
    <definedName name="Beschriftung" localSheetId="2">OFFSET(Daten!#REF!,0,0,COUNTA(Daten!#REF!),-1)</definedName>
    <definedName name="Beschriftung">OFFSET(Daten!#REF!,0,0,COUNTA(Daten!#REF!),-1)</definedName>
    <definedName name="Daten01" localSheetId="2">OFFSET(Daten!#REF!,0,0,COUNTA(Daten!#REF!),-1)</definedName>
    <definedName name="Daten01">OFFSET(Daten!#REF!,0,0,COUNTA(Daten!#REF!),-1)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Diagramm!$B$1:$N$25</definedName>
    <definedName name="Print_Area" localSheetId="2">'Diagramm ENGLISCH'!$B$1:$N$25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8" i="1"/>
  <c r="J37" i="1"/>
  <c r="J36" i="1"/>
  <c r="S5" i="1" l="1"/>
  <c r="H39" i="1" l="1"/>
  <c r="J15" i="1" l="1"/>
  <c r="F37" i="1" l="1"/>
  <c r="F36" i="1"/>
  <c r="J16" i="1" l="1"/>
  <c r="J17" i="1"/>
  <c r="J18" i="1"/>
  <c r="J19" i="1"/>
  <c r="J20" i="1"/>
  <c r="J21" i="1"/>
  <c r="J22" i="1"/>
  <c r="J23" i="1"/>
  <c r="J24" i="1"/>
  <c r="J25" i="1"/>
  <c r="J26" i="1"/>
  <c r="J27" i="1"/>
  <c r="J28" i="1"/>
  <c r="J29" i="1"/>
  <c r="J30" i="1"/>
  <c r="J31" i="1"/>
  <c r="J32" i="1"/>
  <c r="J33" i="1"/>
  <c r="J34" i="1"/>
  <c r="J35" i="1"/>
  <c r="F38" i="1" l="1"/>
  <c r="S4" i="1" l="1"/>
  <c r="F15" i="1" l="1"/>
  <c r="F39" i="1"/>
  <c r="F40" i="1"/>
  <c r="F41" i="1"/>
  <c r="F42" i="1"/>
  <c r="F43" i="1"/>
  <c r="F44" i="1"/>
  <c r="F45" i="1"/>
  <c r="F46" i="1"/>
  <c r="F47" i="1"/>
  <c r="F48" i="1"/>
  <c r="F49" i="1"/>
  <c r="F16" i="1"/>
  <c r="F17" i="1"/>
  <c r="F18" i="1"/>
  <c r="F19" i="1"/>
  <c r="F20" i="1"/>
  <c r="F21" i="1"/>
  <c r="F22" i="1"/>
  <c r="F23" i="1"/>
  <c r="F24" i="1"/>
  <c r="F25" i="1"/>
  <c r="F26" i="1"/>
  <c r="F27" i="1"/>
  <c r="F28" i="1"/>
  <c r="F29" i="1"/>
  <c r="F30" i="1"/>
  <c r="F31" i="1"/>
  <c r="F32" i="1"/>
  <c r="F33" i="1"/>
  <c r="F34" i="1"/>
  <c r="C43" i="1"/>
  <c r="D43" i="1"/>
  <c r="E43" i="1"/>
  <c r="C44" i="1"/>
  <c r="D44" i="1"/>
  <c r="E44" i="1"/>
  <c r="C45" i="1"/>
  <c r="D45" i="1"/>
  <c r="E45" i="1"/>
  <c r="C46" i="1"/>
  <c r="D46" i="1"/>
  <c r="E46" i="1"/>
  <c r="C47" i="1"/>
  <c r="D47" i="1"/>
  <c r="E47" i="1"/>
  <c r="C48" i="1"/>
  <c r="D48" i="1"/>
  <c r="E48" i="1"/>
  <c r="C49" i="1"/>
  <c r="D49" i="1"/>
  <c r="E49" i="1"/>
  <c r="H35" i="1"/>
  <c r="I35" i="1"/>
  <c r="H36" i="1"/>
  <c r="I36" i="1"/>
  <c r="H37" i="1"/>
  <c r="I37" i="1"/>
  <c r="H38" i="1"/>
  <c r="I38" i="1"/>
  <c r="I39" i="1"/>
  <c r="H40" i="1"/>
  <c r="I40" i="1"/>
  <c r="H41" i="1"/>
  <c r="I41" i="1"/>
  <c r="H42" i="1"/>
  <c r="I42" i="1"/>
  <c r="G43" i="1"/>
  <c r="H43" i="1"/>
  <c r="I43" i="1"/>
  <c r="G44" i="1"/>
  <c r="H44" i="1"/>
  <c r="I44" i="1"/>
  <c r="G45" i="1"/>
  <c r="H45" i="1"/>
  <c r="I45" i="1"/>
  <c r="G46" i="1"/>
  <c r="H46" i="1"/>
  <c r="I46" i="1"/>
  <c r="G47" i="1"/>
  <c r="H47" i="1"/>
  <c r="I47" i="1"/>
  <c r="G48" i="1"/>
  <c r="H48" i="1"/>
  <c r="I48" i="1"/>
  <c r="G49" i="1"/>
  <c r="I34" i="1"/>
  <c r="I33" i="1"/>
  <c r="I32" i="1"/>
  <c r="I31" i="1"/>
  <c r="I30" i="1"/>
  <c r="I29" i="1"/>
  <c r="I28" i="1"/>
  <c r="I27" i="1"/>
  <c r="I26" i="1"/>
  <c r="I25" i="1"/>
  <c r="I24" i="1"/>
  <c r="I23" i="1"/>
  <c r="I22" i="1"/>
  <c r="I21" i="1"/>
  <c r="I20" i="1"/>
  <c r="I19" i="1"/>
  <c r="I18" i="1"/>
  <c r="I17" i="1"/>
  <c r="I16" i="1"/>
  <c r="I15" i="1"/>
  <c r="H34" i="1"/>
  <c r="H33" i="1"/>
  <c r="H32" i="1"/>
  <c r="H31" i="1"/>
  <c r="H30" i="1"/>
  <c r="H29" i="1"/>
  <c r="H28" i="1"/>
  <c r="H27" i="1"/>
  <c r="H26" i="1"/>
  <c r="H25" i="1"/>
  <c r="H24" i="1"/>
  <c r="H23" i="1"/>
  <c r="H22" i="1"/>
  <c r="H21" i="1"/>
  <c r="H20" i="1"/>
  <c r="H19" i="1"/>
  <c r="H18" i="1"/>
  <c r="H17" i="1"/>
  <c r="H16" i="1"/>
  <c r="H15" i="1"/>
  <c r="J48" i="1" l="1"/>
  <c r="J46" i="1"/>
  <c r="J44" i="1"/>
  <c r="J42" i="1"/>
  <c r="J49" i="1"/>
  <c r="J47" i="1"/>
  <c r="J45" i="1"/>
  <c r="J43" i="1"/>
  <c r="J41" i="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<sst xmlns="http://schemas.openxmlformats.org/spreadsheetml/2006/main" count="45" uniqueCount="39">
  <si>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</si>
  <si>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</si>
  <si>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</si>
  <si>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</si>
  <si>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</si>
  <si>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</si>
  <si>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</si>
  <si>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</si>
  <si>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</si>
  <si>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Verkehrsfläche</t>
  </si>
  <si>
    <t>Trend (gleitender Vierjahresdurchschnitt)</t>
  </si>
  <si>
    <t>1993-
1996</t>
  </si>
  <si>
    <t>Anstieg der Siedlungs- und Verkehrsfläche*</t>
  </si>
  <si>
    <t>Ziele 
2030**</t>
  </si>
  <si>
    <t>Ziele**</t>
  </si>
  <si>
    <t>Ziel IUP**</t>
  </si>
  <si>
    <t>Main heading:</t>
  </si>
  <si>
    <t>Land-take for settlements and transport infrastructure*</t>
  </si>
  <si>
    <t>Name of axis 1:</t>
  </si>
  <si>
    <t>Hectares per day</t>
  </si>
  <si>
    <t>Source:</t>
  </si>
  <si>
    <t>Footnote:</t>
  </si>
  <si>
    <t>Transport infrastructure</t>
  </si>
  <si>
    <t>Trend (moving four-years average)</t>
  </si>
  <si>
    <t>Targets**</t>
  </si>
  <si>
    <t>Target IUP**</t>
  </si>
  <si>
    <t>Hektar pro Tag</t>
  </si>
  <si>
    <t>Siedlungs- und Verkehrsfläche gesamt ***</t>
  </si>
  <si>
    <t>Land-take for settlements and transport infrastructure total ***</t>
  </si>
  <si>
    <t>Wohnbau, Industrie und Gewerbe (ohne Abbauland), Öffentliche Einrichtungen</t>
  </si>
  <si>
    <t>Sport-, Freizeit- und Erholungsfläche, Friedhof</t>
  </si>
  <si>
    <t xml:space="preserve">Housing, industry and commerce (excluding extraction areas), public facilities
</t>
  </si>
  <si>
    <t>Area for sports, leisure and recreation, cemetery</t>
  </si>
  <si>
    <t>Siedlungs- und Verkehrsfläche gesamt</t>
  </si>
  <si>
    <t>Berechnung</t>
  </si>
  <si>
    <t>Werte aus Statistisches Bundesamt 2025, Anstieg der Siedlungs- und Verkehrsfläche (gleitender Vierjahresdurchschnitt) und Anstieg der Unterarten der Siedlungs- und Verkehrsfläche (Jahreswerte)</t>
  </si>
  <si>
    <t>Values from Federal Statistical Office 2025, Increase in settlement and transport area (moving 4-year average) and increase of sub-types in settlement and transport area (yearly basis)  (in German only)</t>
  </si>
  <si>
    <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 Ziele 2030: "unter 30 Hektar pro Tag" in der Deutschen Nachhaltigkeitsstrategie, Neuauflage 2016"; "20 Hektar pro Tag" im Integrierten Umweltprogramm 2030.
***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t>
  </si>
  <si>
    <t>* Land use survey is based on the evaluation of the states' (Länder) land registry. Data on increase in land-take for settlement and transport infrastructure have been distorted from 2004 due to a change-over in land registries (recoding land use types in course of digitalisation). In addition to the regular results for 2023 and the moving four-year average (2020 to 2023), the results for 2020 to 2022 and their moving four-year averages were revised unscheduled. More information can be found at: https://www.destatis.de/DE/Presse/Pressemitteilungen/2025/08/PD25_286_412.html.
** Targets 2030: 'below 30 hectares per day': German Sustainable Development Strategy, revised 2016; 20 hectares per day: Integrated Environmental Programme 2030
*** Since 2016, the distinction between "buildings and adjacent open areas" and "operating area excluding extraction areas" has become obsolete due to the switch from the automated property book (ALB) to the automated real estate cadastre information system (ALKIS). This means that time comparison is currently impaired and the calculation of changes is made more difficult. The settlement and traffic area determined after the changes contain largely the same types of use as before. Further information is available at www.bmu.de/WS2220#c10929.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</si>
</sst>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3"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dotted">
        <color theme="1"/>
      </left>
      <right/>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1" fillId="0" borderId="0"/>
  </cellStyleXfs>
  <cellXfs count="70">
    <xf numFmtId="0" fontId="0" fillId="0" borderId="0" xfId="0"/>
    <xf numFmtId="0" fontId="0" fillId="0" borderId="0" xfId="0" applyBorder="1"/>
    <xf numFmtId="0" fontId="21" fillId="0" borderId="0" xfId="0" applyFont="1" applyBorder="1" applyAlignment="1"/>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Alignment="1" applyProtection="1"/>
    <xf numFmtId="0" fontId="27" fillId="24" borderId="21" xfId="0" applyFont="1" applyFill="1" applyBorder="1" applyAlignment="1">
      <alignment horizontal="left" vertical="center" wrapText="1"/>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164"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5" xfId="0" applyNumberFormat="1" applyFont="1" applyFill="1" applyBorder="1" applyAlignment="1">
      <alignment horizontal="right" vertical="center" wrapText="1" indent="3"/>
    </xf>
    <xf numFmtId="3" fontId="30" fillId="26" borderId="25" xfId="0" applyNumberFormat="1" applyFont="1" applyFill="1" applyBorder="1" applyAlignment="1">
      <alignment horizontal="right" vertical="center" wrapText="1" indent="3"/>
    </xf>
    <xf numFmtId="165" fontId="30" fillId="24" borderId="22" xfId="0" applyNumberFormat="1" applyFont="1" applyFill="1" applyBorder="1" applyAlignment="1">
      <alignment horizontal="right" vertical="center" wrapText="1" indent="3"/>
    </xf>
    <xf numFmtId="165" fontId="30" fillId="26" borderId="22" xfId="0" applyNumberFormat="1" applyFont="1" applyFill="1" applyBorder="1" applyAlignment="1">
      <alignment horizontal="right" vertical="center" wrapText="1" indent="3"/>
    </xf>
    <xf numFmtId="0" fontId="28" fillId="24" borderId="0" xfId="0" applyFont="1" applyFill="1" applyBorder="1" applyAlignment="1" applyProtection="1">
      <alignment horizontal="left" vertical="center"/>
      <protection locked="0"/>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center" vertical="center" wrapText="1"/>
    </xf>
    <xf numFmtId="0" fontId="0" fillId="0" borderId="0" xfId="0" applyFill="1"/>
    <xf numFmtId="0" fontId="28" fillId="0" borderId="0" xfId="0" applyFont="1" applyFill="1" applyBorder="1" applyAlignment="1" applyProtection="1">
      <alignment horizontal="left" wrapText="1"/>
      <protection locked="0"/>
    </xf>
    <xf numFmtId="0" fontId="26" fillId="24" borderId="0" xfId="0" applyFont="1" applyFill="1" applyBorder="1" applyAlignment="1" applyProtection="1">
      <alignment horizontal="left" vertical="top" wrapText="1"/>
    </xf>
    <xf numFmtId="0" fontId="0" fillId="0" borderId="27" xfId="0" applyFill="1" applyBorder="1"/>
    <xf numFmtId="0" fontId="0" fillId="0" borderId="28" xfId="0" applyBorder="1"/>
    <xf numFmtId="0" fontId="0" fillId="0" borderId="29" xfId="0" applyBorder="1"/>
    <xf numFmtId="0" fontId="0" fillId="0" borderId="30" xfId="0" applyFill="1" applyBorder="1"/>
    <xf numFmtId="0" fontId="0" fillId="0" borderId="23" xfId="0" applyBorder="1"/>
    <xf numFmtId="0" fontId="0" fillId="24" borderId="23" xfId="0" applyFill="1" applyBorder="1"/>
    <xf numFmtId="0" fontId="0" fillId="24" borderId="23" xfId="0" applyFill="1" applyBorder="1" applyProtection="1"/>
    <xf numFmtId="0" fontId="0" fillId="0" borderId="31" xfId="0" applyFill="1" applyBorder="1"/>
    <xf numFmtId="0" fontId="0" fillId="24" borderId="32" xfId="0" applyFill="1" applyBorder="1"/>
    <xf numFmtId="164" fontId="25" fillId="24" borderId="32" xfId="0" applyNumberFormat="1" applyFont="1" applyFill="1" applyBorder="1" applyAlignment="1">
      <alignment vertical="top" wrapText="1"/>
    </xf>
    <xf numFmtId="0" fontId="0" fillId="24" borderId="33" xfId="0" applyFill="1" applyBorder="1"/>
    <xf numFmtId="3" fontId="30" fillId="24" borderId="34" xfId="0" applyNumberFormat="1" applyFont="1" applyFill="1" applyBorder="1" applyAlignment="1">
      <alignment horizontal="right" vertical="center" wrapText="1" indent="3"/>
    </xf>
    <xf numFmtId="0" fontId="31" fillId="25" borderId="31" xfId="0" applyFont="1" applyFill="1" applyBorder="1" applyAlignment="1">
      <alignment horizontal="center" vertical="center" wrapText="1"/>
    </xf>
    <xf numFmtId="0" fontId="28" fillId="0" borderId="11" xfId="0" applyFont="1" applyFill="1" applyBorder="1" applyAlignment="1" applyProtection="1">
      <alignment horizontal="center" vertical="center" wrapText="1"/>
      <protection locked="0"/>
    </xf>
    <xf numFmtId="0" fontId="28" fillId="24" borderId="13"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24" borderId="13" xfId="0" applyFont="1" applyFill="1" applyBorder="1" applyAlignment="1" applyProtection="1">
      <alignment horizontal="left" vertical="center"/>
      <protection locked="0"/>
    </xf>
    <xf numFmtId="0" fontId="28" fillId="24" borderId="13" xfId="0" applyFont="1" applyFill="1" applyBorder="1" applyAlignment="1" applyProtection="1">
      <alignment horizontal="left"/>
      <protection locked="0"/>
    </xf>
    <xf numFmtId="0" fontId="28" fillId="24" borderId="10" xfId="0" applyFont="1" applyFill="1" applyBorder="1" applyAlignment="1" applyProtection="1">
      <alignment horizontal="left"/>
      <protection locked="0"/>
    </xf>
    <xf numFmtId="0" fontId="28" fillId="0" borderId="13"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20" xfId="0" applyFont="1" applyFill="1" applyBorder="1" applyAlignment="1" applyProtection="1">
      <alignment horizontal="left" vertical="center" wrapText="1"/>
      <protection locked="0"/>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9" defaultPivotStyle="PivotStyleLight16"/>
  <colors>
    <mruColors>
      <color rgb="FFFFFFFF"/>
      <color rgb="FF080808"/>
      <color rgb="FF125D86"/>
      <color rgb="FF61B931"/>
      <color rgb="FF333333"/>
      <color rgb="FFE6E6E6"/>
      <color rgb="FF5EAD35"/>
      <color rgb="FF005F85"/>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0408525843619E-2"/>
          <c:y val="1.7684949820045048E-2"/>
          <c:w val="0.86539149304039664"/>
          <c:h val="0.73307314479470387"/>
        </c:manualLayout>
      </c:layout>
      <c:barChart>
        <c:barDir val="col"/>
        <c:grouping val="stacked"/>
        <c:varyColors val="0"/>
        <c:ser>
          <c:idx val="2"/>
          <c:order val="1"/>
          <c:tx>
            <c:strRef>
              <c:f>Daten!$C$14</c:f>
              <c:strCache>
                <c:ptCount val="1"/>
                <c:pt idx="0">
                  <c:v>Verkehrsfläche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7D4B-4D4B-A8C3-1AFC6FED1153}"/>
              </c:ext>
            </c:extLst>
          </c:dPt>
          <c:dPt>
            <c:idx val="18"/>
            <c:invertIfNegative val="0"/>
            <c:bubble3D val="0"/>
            <c:extLst>
              <c:ext xmlns:c16="http://schemas.microsoft.com/office/drawing/2014/chart" uri="{C3380CC4-5D6E-409C-BE32-E72D297353CC}">
                <c16:uniqueId val="{00000002-7D4B-4D4B-A8C3-1AFC6FED1153}"/>
              </c:ext>
            </c:extLst>
          </c:dPt>
          <c:dPt>
            <c:idx val="20"/>
            <c:invertIfNegative val="0"/>
            <c:bubble3D val="0"/>
            <c:extLst>
              <c:ext xmlns:c16="http://schemas.microsoft.com/office/drawing/2014/chart" uri="{C3380CC4-5D6E-409C-BE32-E72D297353CC}">
                <c16:uniqueId val="{00000004-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7D4B-4D4B-A8C3-1AFC6FED1153}"/>
            </c:ext>
          </c:extLst>
        </c:ser>
        <c:ser>
          <c:idx val="1"/>
          <c:order val="2"/>
          <c:tx>
            <c:strRef>
              <c:f>Daten!$D$14</c:f>
              <c:strCache>
                <c:ptCount val="1"/>
                <c:pt idx="0">
                  <c:v>Sport-, Freizeit- und Erholungsfläche, Friedhof</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7D4B-4D4B-A8C3-1AFC6FED1153}"/>
            </c:ext>
          </c:extLst>
        </c:ser>
        <c:ser>
          <c:idx val="0"/>
          <c:order val="3"/>
          <c:tx>
            <c:strRef>
              <c:f>Daten!$E$14</c:f>
              <c:strCache>
                <c:ptCount val="1"/>
                <c:pt idx="0">
                  <c:v>Wohnbau, Industrie und Gewerbe (ohne Abbauland), Öffentliche Einrichtungen</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7D4B-4D4B-A8C3-1AFC6FED1153}"/>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7D4B-4D4B-A8C3-1AFC6FED1153}"/>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4B-4D4B-A8C3-1AFC6FED1153}"/>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7D4B-4D4B-A8C3-1AFC6FED1153}"/>
            </c:ext>
          </c:extLst>
        </c:ser>
        <c:ser>
          <c:idx val="3"/>
          <c:order val="5"/>
          <c:tx>
            <c:strRef>
              <c:f>Daten!$H$14</c:f>
              <c:strCache>
                <c:ptCount val="1"/>
                <c:pt idx="0">
                  <c:v>Ziele**</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7D4B-4D4B-A8C3-1AFC6FED1153}"/>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7D4B-4D4B-A8C3-1AFC6FED1153}"/>
            </c:ext>
          </c:extLst>
        </c:ser>
        <c:ser>
          <c:idx val="6"/>
          <c:order val="6"/>
          <c:tx>
            <c:strRef>
              <c:f>Daten!$F$14</c:f>
              <c:strCache>
                <c:ptCount val="1"/>
                <c:pt idx="0">
                  <c:v>Siedlungs- und Verkehrsfläche gesamt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7D4B-4D4B-A8C3-1AFC6FED1153}"/>
            </c:ext>
          </c:extLst>
        </c:ser>
        <c:dLbls>
          <c:showLegendKey val="0"/>
          <c:showVal val="0"/>
          <c:showCatName val="0"/>
          <c:showSerName val="0"/>
          <c:showPercent val="0"/>
          <c:showBubbleSize val="0"/>
        </c:dLbls>
        <c:gapWidth val="100"/>
        <c:overlap val="100"/>
        <c:axId val="279745064"/>
        <c:axId val="279745456"/>
      </c:barChart>
      <c:lineChart>
        <c:grouping val="standard"/>
        <c:varyColors val="0"/>
        <c:ser>
          <c:idx val="4"/>
          <c:order val="0"/>
          <c:tx>
            <c:strRef>
              <c:f>Daten!$G$14</c:f>
              <c:strCache>
                <c:ptCount val="1"/>
                <c:pt idx="0">
                  <c:v>Trend (gleitender Vierjahresdurchschnitt)</c:v>
                </c:pt>
              </c:strCache>
            </c:strRef>
          </c:tx>
          <c:spPr>
            <a:ln>
              <a:solidFill>
                <a:schemeClr val="tx1"/>
              </a:solidFill>
            </a:ln>
          </c:spPr>
          <c:marker>
            <c:symbol val="none"/>
          </c:marker>
          <c:dLbls>
            <c:dLbl>
              <c:idx val="0"/>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4B-4D4B-A8C3-1AFC6FED1153}"/>
                </c:ext>
              </c:extLst>
            </c:dLbl>
            <c:dLbl>
              <c:idx val="15"/>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14-7D4B-4D4B-A8C3-1AFC6FED1153}"/>
                </c:ext>
              </c:extLst>
            </c:dLbl>
            <c:dLbl>
              <c:idx val="16"/>
              <c:delete val="1"/>
              <c:extLst>
                <c:ext xmlns:c15="http://schemas.microsoft.com/office/drawing/2012/chart" uri="{CE6537A1-D6FC-4f65-9D91-7224C49458BB}"/>
                <c:ext xmlns:c16="http://schemas.microsoft.com/office/drawing/2014/chart" uri="{C3380CC4-5D6E-409C-BE32-E72D297353CC}">
                  <c16:uniqueId val="{00000015-7D4B-4D4B-A8C3-1AFC6FED1153}"/>
                </c:ext>
              </c:extLst>
            </c:dLbl>
            <c:dLbl>
              <c:idx val="17"/>
              <c:layout>
                <c:manualLayout>
                  <c:x val="0.14087089002584308"/>
                  <c:y val="-1.1109926897194766E-2"/>
                </c:manualLayout>
              </c:layout>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51</a:t>
                    </a:r>
                  </a:p>
                </c:rich>
              </c:tx>
              <c:spPr>
                <a:solidFill>
                  <a:schemeClr val="tx1"/>
                </a:solid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3.0528150885433796E-2"/>
                      <c:h val="4.4028123787906305E-2"/>
                    </c:manualLayout>
                  </c15:layout>
                  <c15:showDataLabelsRange val="0"/>
                </c:ext>
                <c:ext xmlns:c16="http://schemas.microsoft.com/office/drawing/2014/chart" uri="{C3380CC4-5D6E-409C-BE32-E72D297353CC}">
                  <c16:uniqueId val="{00000016-7D4B-4D4B-A8C3-1AFC6FED1153}"/>
                </c:ext>
              </c:extLst>
            </c:dLbl>
            <c:spPr>
              <a:solidFill>
                <a:schemeClr val="tx1"/>
              </a:solidFill>
              <a:ln>
                <a:noFill/>
              </a:ln>
              <a:effectLst/>
            </c:spPr>
            <c:txPr>
              <a:bodyPr wrap="square" lIns="38100" tIns="19050" rIns="38100" bIns="19050" anchor="ctr">
                <a:spAutoFit/>
              </a:bodyPr>
              <a:lstStyle/>
              <a:p>
                <a:pPr>
                  <a:defRPr sz="900">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#N/A</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D7C1-4773-B67E-DC81059D4477}"/>
                      </c:ext>
                    </c:extLst>
                  </c15:dLbl>
                </c15:categoryFilterException>
              </c15:categoryFilterExceptions>
            </c:ext>
            <c:ext xmlns:c16="http://schemas.microsoft.com/office/drawing/2014/chart" uri="{C3380CC4-5D6E-409C-BE32-E72D297353CC}">
              <c16:uniqueId val="{00000017-7D4B-4D4B-A8C3-1AFC6FED1153}"/>
            </c:ext>
          </c:extLst>
        </c:ser>
        <c:dLbls>
          <c:showLegendKey val="0"/>
          <c:showVal val="0"/>
          <c:showCatName val="0"/>
          <c:showSerName val="0"/>
          <c:showPercent val="0"/>
          <c:showBubbleSize val="0"/>
        </c:dLbls>
        <c:marker val="1"/>
        <c:smooth val="0"/>
        <c:axId val="279745064"/>
        <c:axId val="279745456"/>
      </c:lineChart>
      <c:catAx>
        <c:axId val="279745064"/>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5456"/>
        <c:crosses val="autoZero"/>
        <c:auto val="1"/>
        <c:lblAlgn val="ctr"/>
        <c:lblOffset val="100"/>
        <c:noMultiLvlLbl val="0"/>
      </c:catAx>
      <c:valAx>
        <c:axId val="27974545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506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9.2327106240542772E-2"/>
          <c:y val="0.85218324659704059"/>
          <c:w val="0.89379995180093719"/>
          <c:h val="0.12975360634760796"/>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406565090539E-2"/>
          <c:y val="1.6056524847081761E-2"/>
          <c:w val="0.86539149304039664"/>
          <c:h val="0.73307314479470387"/>
        </c:manualLayout>
      </c:layout>
      <c:barChart>
        <c:barDir val="col"/>
        <c:grouping val="stacked"/>
        <c:varyColors val="0"/>
        <c:ser>
          <c:idx val="2"/>
          <c:order val="1"/>
          <c:tx>
            <c:strRef>
              <c:f>Daten!$C$13</c:f>
              <c:strCache>
                <c:ptCount val="1"/>
                <c:pt idx="0">
                  <c:v>Transport infrastructure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48BC-450C-B3E9-6F0AF2695C10}"/>
              </c:ext>
            </c:extLst>
          </c:dPt>
          <c:dPt>
            <c:idx val="18"/>
            <c:invertIfNegative val="0"/>
            <c:bubble3D val="0"/>
            <c:extLst>
              <c:ext xmlns:c16="http://schemas.microsoft.com/office/drawing/2014/chart" uri="{C3380CC4-5D6E-409C-BE32-E72D297353CC}">
                <c16:uniqueId val="{00000002-48BC-450C-B3E9-6F0AF2695C10}"/>
              </c:ext>
            </c:extLst>
          </c:dPt>
          <c:dPt>
            <c:idx val="20"/>
            <c:invertIfNegative val="0"/>
            <c:bubble3D val="0"/>
            <c:extLst>
              <c:ext xmlns:c16="http://schemas.microsoft.com/office/drawing/2014/chart" uri="{C3380CC4-5D6E-409C-BE32-E72D297353CC}">
                <c16:uniqueId val="{00000004-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48BC-450C-B3E9-6F0AF2695C10}"/>
            </c:ext>
          </c:extLst>
        </c:ser>
        <c:ser>
          <c:idx val="1"/>
          <c:order val="2"/>
          <c:tx>
            <c:strRef>
              <c:f>Daten!$D$13</c:f>
              <c:strCache>
                <c:ptCount val="1"/>
                <c:pt idx="0">
                  <c:v>Area for sports, leisure and recreation, cemetery</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48BC-450C-B3E9-6F0AF2695C10}"/>
            </c:ext>
          </c:extLst>
        </c:ser>
        <c:ser>
          <c:idx val="0"/>
          <c:order val="3"/>
          <c:tx>
            <c:strRef>
              <c:f>Daten!$E$13</c:f>
              <c:strCache>
                <c:ptCount val="1"/>
                <c:pt idx="0">
                  <c:v>Housing, industry and commerce (excluding extraction areas), public facilities
</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48BC-450C-B3E9-6F0AF2695C10}"/>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48BC-450C-B3E9-6F0AF2695C10}"/>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BC-450C-B3E9-6F0AF2695C10}"/>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48BC-450C-B3E9-6F0AF2695C10}"/>
            </c:ext>
          </c:extLst>
        </c:ser>
        <c:ser>
          <c:idx val="3"/>
          <c:order val="5"/>
          <c:tx>
            <c:strRef>
              <c:f>Daten!$H$13</c:f>
              <c:strCache>
                <c:ptCount val="1"/>
                <c:pt idx="0">
                  <c:v>Targets**</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48BC-450C-B3E9-6F0AF2695C10}"/>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48BC-450C-B3E9-6F0AF2695C10}"/>
            </c:ext>
          </c:extLst>
        </c:ser>
        <c:ser>
          <c:idx val="6"/>
          <c:order val="6"/>
          <c:tx>
            <c:strRef>
              <c:f>Daten!$F$13</c:f>
              <c:strCache>
                <c:ptCount val="1"/>
                <c:pt idx="0">
                  <c:v>Land-take for settlements and transport infrastructure total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48BC-450C-B3E9-6F0AF2695C10}"/>
            </c:ext>
          </c:extLst>
        </c:ser>
        <c:dLbls>
          <c:showLegendKey val="0"/>
          <c:showVal val="0"/>
          <c:showCatName val="0"/>
          <c:showSerName val="0"/>
          <c:showPercent val="0"/>
          <c:showBubbleSize val="0"/>
        </c:dLbls>
        <c:gapWidth val="100"/>
        <c:overlap val="100"/>
        <c:axId val="279746632"/>
        <c:axId val="279747024"/>
      </c:barChart>
      <c:lineChart>
        <c:grouping val="standard"/>
        <c:varyColors val="0"/>
        <c:ser>
          <c:idx val="4"/>
          <c:order val="0"/>
          <c:tx>
            <c:strRef>
              <c:f>Daten!$G$13</c:f>
              <c:strCache>
                <c:ptCount val="1"/>
                <c:pt idx="0">
                  <c:v>Trend (moving four-years average)</c:v>
                </c:pt>
              </c:strCache>
            </c:strRef>
          </c:tx>
          <c:spPr>
            <a:ln>
              <a:solidFill>
                <a:schemeClr val="tx1"/>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BC-450C-B3E9-6F0AF2695C10}"/>
                </c:ext>
              </c:extLst>
            </c:dLbl>
            <c:dLbl>
              <c:idx val="16"/>
              <c:delete val="1"/>
              <c:extLst>
                <c:ext xmlns:c15="http://schemas.microsoft.com/office/drawing/2012/chart" uri="{CE6537A1-D6FC-4f65-9D91-7224C49458BB}"/>
                <c:ext xmlns:c16="http://schemas.microsoft.com/office/drawing/2014/chart" uri="{C3380CC4-5D6E-409C-BE32-E72D297353CC}">
                  <c16:uniqueId val="{00000014-48BC-450C-B3E9-6F0AF2695C10}"/>
                </c:ext>
              </c:extLst>
            </c:dLbl>
            <c:dLbl>
              <c:idx val="17"/>
              <c:layout>
                <c:manualLayout>
                  <c:x val="0.14544315976257377"/>
                  <c:y val="-1.4419884807991716E-2"/>
                </c:manualLayout>
              </c:layout>
              <c:tx>
                <c:rich>
                  <a:bodyPr/>
                  <a:lstStyle/>
                  <a:p>
                    <a:r>
                      <a:rPr lang="en-US"/>
                      <a:t>51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8BC-450C-B3E9-6F0AF2695C10}"/>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#N/A</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30EF-4C81-9D2D-C40C101D6F47}"/>
                      </c:ext>
                    </c:extLst>
                  </c15:dLbl>
                </c15:categoryFilterException>
              </c15:categoryFilterExceptions>
            </c:ext>
            <c:ext xmlns:c16="http://schemas.microsoft.com/office/drawing/2014/chart" uri="{C3380CC4-5D6E-409C-BE32-E72D297353CC}">
              <c16:uniqueId val="{00000016-48BC-450C-B3E9-6F0AF2695C10}"/>
            </c:ext>
          </c:extLst>
        </c:ser>
        <c:dLbls>
          <c:showLegendKey val="0"/>
          <c:showVal val="0"/>
          <c:showCatName val="0"/>
          <c:showSerName val="0"/>
          <c:showPercent val="0"/>
          <c:showBubbleSize val="0"/>
        </c:dLbls>
        <c:marker val="1"/>
        <c:smooth val="0"/>
        <c:axId val="279746632"/>
        <c:axId val="279747024"/>
      </c:lineChart>
      <c:catAx>
        <c:axId val="279746632"/>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7024"/>
        <c:crosses val="autoZero"/>
        <c:auto val="1"/>
        <c:lblAlgn val="ctr"/>
        <c:lblOffset val="100"/>
        <c:noMultiLvlLbl val="0"/>
      </c:catAx>
      <c:valAx>
        <c:axId val="279747024"/>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6632"/>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0.10122752062384612"/>
          <c:y val="0.84594102141751826"/>
          <c:w val="0.8960564552106749"/>
          <c:h val="0.144879951186834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0</xdr:rowOff>
    </xdr:from>
    <xdr:to>
      <xdr:col>9</xdr:col>
      <xdr:colOff>9525</xdr:colOff>
      <xdr:row>49</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8553450"/>
          <a:ext cx="78105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9</xdr:col>
      <xdr:colOff>1</xdr:colOff>
      <xdr:row>14</xdr:row>
      <xdr:rowOff>9525</xdr:rowOff>
    </xdr:from>
    <xdr:to>
      <xdr:col>9</xdr:col>
      <xdr:colOff>9525</xdr:colOff>
      <xdr:row>49</xdr:row>
      <xdr:rowOff>9525</xdr:rowOff>
    </xdr:to>
    <xdr:cxnSp macro="">
      <xdr:nvCxnSpPr>
        <xdr:cNvPr id="3" name="Gerade Verbindung 1">
          <a:extLst>
            <a:ext uri="{FF2B5EF4-FFF2-40B4-BE49-F238E27FC236}">
              <a16:creationId xmlns:a16="http://schemas.microsoft.com/office/drawing/2014/main" id="{A20C1A6D-9ED0-47E5-9B3E-3C7885B268E4}"/>
            </a:ext>
          </a:extLst>
        </xdr:cNvPr>
        <xdr:cNvCxnSpPr/>
      </xdr:nvCxnSpPr>
      <xdr:spPr>
        <a:xfrm flipH="1">
          <a:off x="10115551" y="6391275"/>
          <a:ext cx="9524" cy="756285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14</xdr:col>
      <xdr:colOff>73269</xdr:colOff>
      <xdr:row>18</xdr:row>
      <xdr:rowOff>1066800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329046</xdr:colOff>
      <xdr:row>18</xdr:row>
      <xdr:rowOff>1035369</xdr:rowOff>
    </xdr:from>
    <xdr:to>
      <xdr:col>13</xdr:col>
      <xdr:colOff>1226259</xdr:colOff>
      <xdr:row>23</xdr:row>
      <xdr:rowOff>7326</xdr:rowOff>
    </xdr:to>
    <xdr:sp macro="" textlink="Daten!S4">
      <xdr:nvSpPr>
        <xdr:cNvPr id="3" name="Textfeld 2">
          <a:extLst>
            <a:ext uri="{FF2B5EF4-FFF2-40B4-BE49-F238E27FC236}">
              <a16:creationId xmlns:a16="http://schemas.microsoft.com/office/drawing/2014/main" id="{00000000-0008-0000-0100-000003000000}"/>
            </a:ext>
          </a:extLst>
        </xdr:cNvPr>
        <xdr:cNvSpPr txBox="1"/>
      </xdr:nvSpPr>
      <xdr:spPr>
        <a:xfrm>
          <a:off x="5697682" y="4880005"/>
          <a:ext cx="1832395" cy="504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C8F32421-331C-4063-A698-043F7537FFE0}"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Werte aus Statistisches Bundesamt 2025, Anstieg der Siedlungs- und Verkehrsfläche (gleitender Vierjahresdurchschnitt) und Anstieg der Unterarten der Siedlungs- und Verkehrsfläche (Jahreswerte)</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49086" y="233155"/>
          <a:ext cx="5938630" cy="28533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Anstieg der Siedlungs- und Verkehrsfläche*</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600807</xdr:colOff>
      <xdr:row>3</xdr:row>
      <xdr:rowOff>64981</xdr:rowOff>
    </xdr:to>
    <xdr:sp macro="" textlink="Daten!B8">
      <xdr:nvSpPr>
        <xdr:cNvPr id="6" name="Textfeld 5">
          <a:extLst>
            <a:ext uri="{FF2B5EF4-FFF2-40B4-BE49-F238E27FC236}">
              <a16:creationId xmlns:a16="http://schemas.microsoft.com/office/drawing/2014/main" id="{00000000-0008-0000-0100-000006000000}"/>
            </a:ext>
          </a:extLst>
        </xdr:cNvPr>
        <xdr:cNvSpPr txBox="1"/>
      </xdr:nvSpPr>
      <xdr:spPr>
        <a:xfrm>
          <a:off x="539006" y="549291"/>
          <a:ext cx="1065589"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12F231-254A-4C62-8C17-BC667D2445D0}" type="TxLink">
            <a:rPr lang="en-US" sz="900" b="1" i="0" u="none" strike="noStrike">
              <a:solidFill>
                <a:srgbClr val="080808"/>
              </a:solidFill>
              <a:latin typeface="Meta Offc" panose="020B0604030101020102" pitchFamily="34" charset="0"/>
              <a:cs typeface="Meta Offc" panose="020B0604030101020102" pitchFamily="34" charset="0"/>
            </a:rPr>
            <a:pPr/>
            <a:t>Hektar pro Tag</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1185528</xdr:colOff>
      <xdr:row>0</xdr:row>
      <xdr:rowOff>251962</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2009" y="251962"/>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1185528</xdr:colOff>
      <xdr:row>18</xdr:row>
      <xdr:rowOff>1025607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009" y="4916203"/>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429586</xdr:rowOff>
    </xdr:from>
    <xdr:to>
      <xdr:col>13</xdr:col>
      <xdr:colOff>1185528</xdr:colOff>
      <xdr:row>18</xdr:row>
      <xdr:rowOff>429586</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2009" y="4320182"/>
          <a:ext cx="72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1001139</xdr:rowOff>
    </xdr:from>
    <xdr:to>
      <xdr:col>12</xdr:col>
      <xdr:colOff>259773</xdr:colOff>
      <xdr:row>25</xdr:row>
      <xdr:rowOff>153865</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197905" y="4845775"/>
          <a:ext cx="5430504" cy="106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a:t>
          </a:r>
        </a:p>
        <a:p>
          <a:pPr rtl="0"/>
          <a:r>
            <a:rPr lang="en-US" sz="600">
              <a:solidFill>
                <a:sysClr val="windowText" lastClr="000000"/>
              </a:solidFill>
              <a:latin typeface="Meta Offc" panose="020B0604030101020102" pitchFamily="34" charset="0"/>
              <a:cs typeface="Meta Offc" panose="020B0604030101020102" pitchFamily="34" charset="0"/>
            </a:rPr>
            <a:t>** Ziele 2030: "30 minus x" Hektar pro Tag: "Deutsche Nachhaltigkeitsstrategie, Neuauflage 2016"; 20 Hektar pro Tag: "Integriertes Umweltprogramm 2030" </a:t>
          </a:r>
        </a:p>
        <a:p>
          <a:pPr rtl="0"/>
          <a:r>
            <a:rPr lang="en-US" sz="600">
              <a:solidFill>
                <a:sysClr val="windowText" lastClr="000000"/>
              </a:solidFill>
              <a:latin typeface="Meta Offc" panose="020B0604030101020102" pitchFamily="34" charset="0"/>
              <a:cs typeface="Meta Offc" panose="020B0604030101020102" pitchFamily="34" charset="0"/>
            </a:rPr>
            <a:t>***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0.9024</cdr:x>
      <cdr:y>0.45544</cdr:y>
    </cdr:from>
    <cdr:to>
      <cdr:x>0.97575</cdr:x>
      <cdr:y>0.50596</cdr:y>
    </cdr:to>
    <cdr:sp macro="" textlink="">
      <cdr:nvSpPr>
        <cdr:cNvPr id="2" name="Textfeld 5"/>
        <cdr:cNvSpPr txBox="1"/>
      </cdr:nvSpPr>
      <cdr:spPr>
        <a:xfrm xmlns:a="http://schemas.openxmlformats.org/drawingml/2006/main">
          <a:off x="6863642" y="1890439"/>
          <a:ext cx="557897"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i="0" u="none" strike="noStrike" baseline="0">
              <a:solidFill>
                <a:srgbClr val="FFFFFF"/>
              </a:solidFill>
              <a:latin typeface="Meta Offc" pitchFamily="34" charset="0"/>
              <a:cs typeface="Meta Offc" pitchFamily="34" charset="0"/>
            </a:rPr>
            <a:t>unter 30</a:t>
          </a:r>
          <a:endParaRPr lang="de-DE" sz="900" b="1">
            <a:solidFill>
              <a:srgbClr val="FFFFFF"/>
            </a:solidFill>
            <a:latin typeface="Meta Offc" pitchFamily="34" charset="0"/>
            <a:cs typeface="Meta Offc"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13</xdr:col>
      <xdr:colOff>1326173</xdr:colOff>
      <xdr:row>18</xdr:row>
      <xdr:rowOff>1066800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207820</xdr:colOff>
      <xdr:row>18</xdr:row>
      <xdr:rowOff>1028042</xdr:rowOff>
    </xdr:from>
    <xdr:to>
      <xdr:col>13</xdr:col>
      <xdr:colOff>1262898</xdr:colOff>
      <xdr:row>24</xdr:row>
      <xdr:rowOff>36634</xdr:rowOff>
    </xdr:to>
    <xdr:sp macro="" textlink="Daten!S5">
      <xdr:nvSpPr>
        <xdr:cNvPr id="3" name="Textfeld 2">
          <a:extLst>
            <a:ext uri="{FF2B5EF4-FFF2-40B4-BE49-F238E27FC236}">
              <a16:creationId xmlns:a16="http://schemas.microsoft.com/office/drawing/2014/main" id="{00000000-0008-0000-0200-000003000000}"/>
            </a:ext>
          </a:extLst>
        </xdr:cNvPr>
        <xdr:cNvSpPr txBox="1"/>
      </xdr:nvSpPr>
      <xdr:spPr>
        <a:xfrm>
          <a:off x="5576456" y="4872678"/>
          <a:ext cx="1990260" cy="61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08C0A660-0F9C-416A-9EAF-CD567B8C5E5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Values from Federal Statistical Office 2025, Increase in settlement and transport area (moving 4-year average) and increase of sub-types in settlement and transport area (yearly basis)  (in German only)</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2" fLocksText="0">
      <xdr:nvSpPr>
        <xdr:cNvPr id="4" name="Textfeld 3">
          <a:extLst>
            <a:ext uri="{FF2B5EF4-FFF2-40B4-BE49-F238E27FC236}">
              <a16:creationId xmlns:a16="http://schemas.microsoft.com/office/drawing/2014/main" id="{00000000-0008-0000-0200-000004000000}"/>
            </a:ext>
          </a:extLst>
        </xdr:cNvPr>
        <xdr:cNvSpPr txBox="1"/>
      </xdr:nvSpPr>
      <xdr:spPr>
        <a:xfrm>
          <a:off x="149086" y="233155"/>
          <a:ext cx="6100969"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28290D-D94F-410D-93ED-E16F5F637981}" type="TxLink">
            <a:rPr lang="en-US" sz="1200" b="1" i="0" u="none" strike="noStrike">
              <a:solidFill>
                <a:srgbClr val="080808"/>
              </a:solidFill>
              <a:latin typeface="Meta Offc" panose="020B0604030101020102" pitchFamily="34" charset="0"/>
              <a:cs typeface="Meta Offc" panose="020B0604030101020102" pitchFamily="34" charset="0"/>
            </a:rPr>
            <a:pPr/>
            <a:t>Land-take for settlements and transport infrastructure*</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849924</xdr:colOff>
      <xdr:row>3</xdr:row>
      <xdr:rowOff>64981</xdr:rowOff>
    </xdr:to>
    <xdr:sp macro="" textlink="Daten!B9">
      <xdr:nvSpPr>
        <xdr:cNvPr id="5" name="Textfeld 4">
          <a:extLst>
            <a:ext uri="{FF2B5EF4-FFF2-40B4-BE49-F238E27FC236}">
              <a16:creationId xmlns:a16="http://schemas.microsoft.com/office/drawing/2014/main" id="{00000000-0008-0000-0200-000005000000}"/>
            </a:ext>
          </a:extLst>
        </xdr:cNvPr>
        <xdr:cNvSpPr txBox="1"/>
      </xdr:nvSpPr>
      <xdr:spPr>
        <a:xfrm>
          <a:off x="539006" y="549291"/>
          <a:ext cx="131470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3CD01CF-0A49-4DF7-A8B9-BC0BE9F1E980}" type="TxLink">
            <a:rPr lang="en-US" sz="900" b="1" i="0" u="none" strike="noStrike">
              <a:solidFill>
                <a:srgbClr val="080808"/>
              </a:solidFill>
              <a:latin typeface="Meta Offc" panose="020B0604030101020102" pitchFamily="34" charset="0"/>
              <a:cs typeface="Meta Offc" panose="020B0604030101020102" pitchFamily="34" charset="0"/>
            </a:rPr>
            <a:pPr/>
            <a:t>Hectares per day</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5884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1221528</xdr:colOff>
      <xdr:row>0</xdr:row>
      <xdr:rowOff>251962</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2009" y="251962"/>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1221528</xdr:colOff>
      <xdr:row>18</xdr:row>
      <xdr:rowOff>1025607</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009" y="4916203"/>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414932</xdr:rowOff>
    </xdr:from>
    <xdr:to>
      <xdr:col>13</xdr:col>
      <xdr:colOff>1221528</xdr:colOff>
      <xdr:row>18</xdr:row>
      <xdr:rowOff>414932</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2009" y="4305528"/>
          <a:ext cx="730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5884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86094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111191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4864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5884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5884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86094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111191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4864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1001138</xdr:rowOff>
    </xdr:from>
    <xdr:to>
      <xdr:col>11</xdr:col>
      <xdr:colOff>8659</xdr:colOff>
      <xdr:row>25</xdr:row>
      <xdr:rowOff>190500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97905" y="4845774"/>
          <a:ext cx="5066822" cy="113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Land use survey is based on the evaluation of the states' (Länder) land registry. Data on increase in land-take for settlement and transport infrastructure have been distorted from 2004 due to a change-over in land registries (recoding land use types in course of digitalisation).In addition to the regular results for 2023 and the moving four-year average (2020 to 2023), the results for 2020 to 2022 and their moving four-year averages were revised unscheduled. More information can be found at: https://www.destatis.de/DE/Presse/Pressemitteilungen/2025/08/PD25_286_412.html.</a:t>
          </a:r>
        </a:p>
        <a:p>
          <a:pPr rtl="0"/>
          <a:r>
            <a:rPr lang="en-US" sz="600">
              <a:solidFill>
                <a:sysClr val="windowText" lastClr="000000"/>
              </a:solidFill>
              <a:latin typeface="Meta Offc" panose="020B0604030101020102" pitchFamily="34" charset="0"/>
              <a:cs typeface="Meta Offc" panose="020B0604030101020102" pitchFamily="34" charset="0"/>
            </a:rPr>
            <a:t>** Targets 2030: '30 minus X' hectares per day: German Sustainable Development Strategy, revised 2016; 20 hectares per day: Integrated Environmental Programme 2030</a:t>
          </a:r>
        </a:p>
        <a:p>
          <a:pPr rtl="0"/>
          <a:r>
            <a:rPr lang="en-US" sz="600">
              <a:solidFill>
                <a:sysClr val="windowText" lastClr="000000"/>
              </a:solidFill>
              <a:latin typeface="Meta Offc" panose="020B0604030101020102" pitchFamily="34" charset="0"/>
              <a:cs typeface="Meta Offc" panose="020B0604030101020102" pitchFamily="34" charset="0"/>
            </a:rPr>
            <a:t>*** Since 2016, the distinction between "buildings and adjacent open areas" and "operating area excluding extraction areas" has become obsolete due to the switch from the automated property book (ALB) to the automated real estate cadastre information system (ALKIS).  T</a:t>
          </a:r>
          <a:r>
            <a:rPr lang="en-US" sz="600" baseline="0">
              <a:solidFill>
                <a:sysClr val="windowText" lastClr="000000"/>
              </a:solidFill>
              <a:latin typeface="Meta Offc" panose="020B0604030101020102" pitchFamily="34" charset="0"/>
              <a:cs typeface="Meta Offc" panose="020B0604030101020102" pitchFamily="34" charset="0"/>
            </a:rPr>
            <a:t>his means that time comparison is currently impaired and the calculation of changes is made more difficult. The settlement and traffic area determined after the changes contain largely the same types of use as before. Further information is available at www.bmu.de/WS2220#c10929.</a:t>
          </a:r>
          <a:endParaRPr lang="en-US" sz="600">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13</xdr:col>
      <xdr:colOff>662473</xdr:colOff>
      <xdr:row>18</xdr:row>
      <xdr:rowOff>73269</xdr:rowOff>
    </xdr:from>
    <xdr:to>
      <xdr:col>13</xdr:col>
      <xdr:colOff>1037979</xdr:colOff>
      <xdr:row>18</xdr:row>
      <xdr:rowOff>254000</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6970954" y="3963865"/>
          <a:ext cx="375506" cy="180731"/>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de-DE" sz="900">
              <a:solidFill>
                <a:sysClr val="windowText" lastClr="000000"/>
              </a:solidFill>
              <a:latin typeface="Meta Offc" panose="020B0604030101020102" pitchFamily="34" charset="0"/>
              <a:cs typeface="Meta Offc" panose="020B0604030101020102" pitchFamily="34" charset="0"/>
            </a:rPr>
            <a:t>Targets</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0.89406</cdr:x>
      <cdr:y>0.44588</cdr:y>
    </cdr:from>
    <cdr:to>
      <cdr:x>0.9837</cdr:x>
      <cdr:y>0.4964</cdr:y>
    </cdr:to>
    <cdr:sp macro="" textlink="">
      <cdr:nvSpPr>
        <cdr:cNvPr id="2" name="Textfeld 5"/>
        <cdr:cNvSpPr txBox="1"/>
      </cdr:nvSpPr>
      <cdr:spPr>
        <a:xfrm xmlns:a="http://schemas.openxmlformats.org/drawingml/2006/main">
          <a:off x="6820384" y="1850759"/>
          <a:ext cx="683823"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a:solidFill>
                <a:srgbClr val="FFFFFF"/>
              </a:solidFill>
              <a:latin typeface="Meta Offc" pitchFamily="34" charset="0"/>
              <a:cs typeface="Meta Offc" pitchFamily="34" charset="0"/>
            </a:rPr>
            <a:t>below 30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S49"/>
  <sheetViews>
    <sheetView showGridLines="0" zoomScaleNormal="100" workbookViewId="0">
      <selection activeCell="P6" sqref="P6"/>
    </sheetView>
  </sheetViews>
  <sheetFormatPr baseColWidth="10" defaultColWidth="11.42578125" defaultRowHeight="12.75" x14ac:dyDescent="0.2"/>
  <cols>
    <col min="1" max="1" width="18" style="7" bestFit="1" customWidth="1"/>
    <col min="2" max="9" width="16.7109375" style="7" customWidth="1"/>
    <col min="10" max="10" width="25.140625" style="7" customWidth="1"/>
    <col min="11" max="16384" width="11.42578125" style="7"/>
  </cols>
  <sheetData>
    <row r="1" spans="1:19" ht="15.95" customHeight="1" x14ac:dyDescent="0.2">
      <c r="A1" s="12" t="s">
        <v>1</v>
      </c>
      <c r="B1" s="57" t="s">
        <v>12</v>
      </c>
      <c r="C1" s="58"/>
      <c r="D1" s="58"/>
      <c r="E1" s="58"/>
      <c r="F1" s="58"/>
      <c r="G1" s="58"/>
      <c r="H1" s="58"/>
      <c r="I1" s="58"/>
      <c r="J1" s="37"/>
    </row>
    <row r="2" spans="1:19" ht="15.95" customHeight="1" x14ac:dyDescent="0.2">
      <c r="A2" s="12" t="s">
        <v>16</v>
      </c>
      <c r="B2" s="57" t="s">
        <v>17</v>
      </c>
      <c r="C2" s="58"/>
      <c r="D2" s="58"/>
      <c r="E2" s="58"/>
      <c r="F2" s="58"/>
      <c r="G2" s="58"/>
      <c r="H2" s="58"/>
      <c r="I2" s="58"/>
      <c r="J2" s="37"/>
    </row>
    <row r="3" spans="1:19" x14ac:dyDescent="0.2">
      <c r="A3" s="12" t="s">
        <v>2</v>
      </c>
      <c r="B3" s="59"/>
      <c r="C3" s="58"/>
      <c r="D3" s="58"/>
      <c r="E3" s="58"/>
      <c r="F3" s="58"/>
      <c r="G3" s="58"/>
      <c r="H3" s="58"/>
      <c r="I3" s="58"/>
      <c r="J3" s="37"/>
    </row>
    <row r="4" spans="1:19" ht="29.25" customHeight="1" x14ac:dyDescent="0.2">
      <c r="A4" s="12" t="s">
        <v>0</v>
      </c>
      <c r="B4" s="62" t="s">
        <v>35</v>
      </c>
      <c r="C4" s="63"/>
      <c r="D4" s="63"/>
      <c r="E4" s="63"/>
      <c r="F4" s="63"/>
      <c r="G4" s="63"/>
      <c r="H4" s="63"/>
      <c r="I4" s="63"/>
      <c r="J4" s="41"/>
      <c r="S4" s="7" t="str">
        <f>"Quelle: "&amp;Daten!B4</f>
        <v>Quelle: Werte aus Statistisches Bundesamt 2025, Anstieg der Siedlungs- und Verkehrsfläche (gleitender Vierjahresdurchschnitt) und Anstieg der Unterarten der Siedlungs- und Verkehrsfläche (Jahreswerte)</v>
      </c>
    </row>
    <row r="5" spans="1:19" ht="32.25" customHeight="1" x14ac:dyDescent="0.2">
      <c r="A5" s="12" t="s">
        <v>20</v>
      </c>
      <c r="B5" s="64" t="s">
        <v>36</v>
      </c>
      <c r="C5" s="65"/>
      <c r="D5" s="65"/>
      <c r="E5" s="65"/>
      <c r="F5" s="65"/>
      <c r="G5" s="65"/>
      <c r="H5" s="65"/>
      <c r="I5" s="62"/>
      <c r="J5" s="41"/>
      <c r="S5" s="7" t="str">
        <f>"Source: "&amp;Daten!B5</f>
        <v>Source: Values from Federal Statistical Office 2025, Increase in settlement and transport area (moving 4-year average) and increase of sub-types in settlement and transport area (yearly basis)  (in German only)</v>
      </c>
    </row>
    <row r="6" spans="1:19" ht="121.5" customHeight="1" x14ac:dyDescent="0.2">
      <c r="A6" s="12" t="s">
        <v>3</v>
      </c>
      <c r="B6" s="57" t="s">
        <v>37</v>
      </c>
      <c r="C6" s="58"/>
      <c r="D6" s="58"/>
      <c r="E6" s="58"/>
      <c r="F6" s="58"/>
      <c r="G6" s="58"/>
      <c r="H6" s="58"/>
      <c r="I6" s="58"/>
      <c r="J6" s="56"/>
    </row>
    <row r="7" spans="1:19" ht="144.75" customHeight="1" x14ac:dyDescent="0.2">
      <c r="A7" s="12" t="s">
        <v>21</v>
      </c>
      <c r="B7" s="64" t="s">
        <v>38</v>
      </c>
      <c r="C7" s="65"/>
      <c r="D7" s="65"/>
      <c r="E7" s="65"/>
      <c r="F7" s="65"/>
      <c r="G7" s="65"/>
      <c r="H7" s="65"/>
      <c r="I7" s="62"/>
      <c r="J7" s="56"/>
    </row>
    <row r="8" spans="1:19" x14ac:dyDescent="0.2">
      <c r="A8" s="12" t="s">
        <v>8</v>
      </c>
      <c r="B8" s="59" t="s">
        <v>26</v>
      </c>
      <c r="C8" s="58"/>
      <c r="D8" s="58"/>
      <c r="E8" s="58"/>
      <c r="F8" s="58"/>
      <c r="G8" s="58"/>
      <c r="H8" s="58"/>
      <c r="I8" s="58"/>
      <c r="J8" s="37"/>
    </row>
    <row r="9" spans="1:19" x14ac:dyDescent="0.2">
      <c r="A9" s="13" t="s">
        <v>18</v>
      </c>
      <c r="B9" s="60" t="s">
        <v>19</v>
      </c>
      <c r="C9" s="61"/>
      <c r="D9" s="61"/>
      <c r="E9" s="61"/>
      <c r="F9" s="61"/>
      <c r="G9" s="61"/>
      <c r="H9" s="61"/>
      <c r="I9" s="61"/>
      <c r="J9" s="38"/>
    </row>
    <row r="11" spans="1:19" x14ac:dyDescent="0.2">
      <c r="A11" s="8"/>
      <c r="B11" s="8"/>
      <c r="C11" s="6"/>
      <c r="D11" s="9"/>
      <c r="E11" s="9"/>
      <c r="F11" s="9"/>
      <c r="G11" s="9"/>
      <c r="H11" s="9"/>
      <c r="I11" s="9"/>
      <c r="J11" s="9"/>
    </row>
    <row r="13" spans="1:19" ht="72" x14ac:dyDescent="0.2">
      <c r="B13" s="39"/>
      <c r="C13" s="39" t="s">
        <v>22</v>
      </c>
      <c r="D13" s="39" t="s">
        <v>32</v>
      </c>
      <c r="E13" s="39" t="s">
        <v>31</v>
      </c>
      <c r="F13" s="39" t="s">
        <v>28</v>
      </c>
      <c r="G13" s="39" t="s">
        <v>23</v>
      </c>
      <c r="H13" s="39" t="s">
        <v>24</v>
      </c>
      <c r="I13" s="39" t="s">
        <v>25</v>
      </c>
      <c r="J13" s="55" t="s">
        <v>34</v>
      </c>
    </row>
    <row r="14" spans="1:19" ht="72" x14ac:dyDescent="0.2">
      <c r="B14" s="31"/>
      <c r="C14" s="32" t="s">
        <v>9</v>
      </c>
      <c r="D14" s="32" t="s">
        <v>30</v>
      </c>
      <c r="E14" s="32" t="s">
        <v>29</v>
      </c>
      <c r="F14" s="32" t="s">
        <v>27</v>
      </c>
      <c r="G14" s="32" t="s">
        <v>10</v>
      </c>
      <c r="H14" s="32" t="s">
        <v>14</v>
      </c>
      <c r="I14" s="32" t="s">
        <v>15</v>
      </c>
      <c r="J14" s="32" t="s">
        <v>33</v>
      </c>
    </row>
    <row r="15" spans="1:19" ht="20.25" customHeight="1" x14ac:dyDescent="0.2">
      <c r="B15" s="10" t="s">
        <v>11</v>
      </c>
      <c r="C15" s="35">
        <v>23.598377823408661</v>
      </c>
      <c r="D15" s="35">
        <v>8.7533675564681737</v>
      </c>
      <c r="E15" s="35">
        <v>87.219712525667276</v>
      </c>
      <c r="F15" s="35" t="e">
        <f>NA()</f>
        <v>#N/A</v>
      </c>
      <c r="G15" s="33">
        <v>119.57008898015063</v>
      </c>
      <c r="H15" s="33" t="e">
        <f>NA()</f>
        <v>#N/A</v>
      </c>
      <c r="I15" s="33" t="e">
        <f>NA()</f>
        <v>#N/A</v>
      </c>
      <c r="J15" s="33">
        <f>C15+D15+E15</f>
        <v>119.57145790554411</v>
      </c>
    </row>
    <row r="16" spans="1:19" ht="16.5" customHeight="1" x14ac:dyDescent="0.2">
      <c r="B16" s="11"/>
      <c r="C16" s="36">
        <v>20.748718229804407</v>
      </c>
      <c r="D16" s="36">
        <v>20.145029670371663</v>
      </c>
      <c r="E16" s="36">
        <v>83.314745250507457</v>
      </c>
      <c r="F16" s="36" t="e">
        <f>NA()</f>
        <v>#N/A</v>
      </c>
      <c r="G16" s="34">
        <v>120.67756673511298</v>
      </c>
      <c r="H16" s="34" t="e">
        <f>NA()</f>
        <v>#N/A</v>
      </c>
      <c r="I16" s="34" t="e">
        <f>NA()</f>
        <v>#N/A</v>
      </c>
      <c r="J16" s="34">
        <f t="shared" ref="J16:J17" si="0">C16+D16+E16</f>
        <v>124.20849315068352</v>
      </c>
    </row>
    <row r="17" spans="2:10" ht="16.5" customHeight="1" x14ac:dyDescent="0.2">
      <c r="B17" s="10"/>
      <c r="C17" s="35">
        <v>23.301635166623768</v>
      </c>
      <c r="D17" s="35">
        <v>20.56119609745048</v>
      </c>
      <c r="E17" s="35">
        <v>86.759086544146044</v>
      </c>
      <c r="F17" s="35" t="e">
        <f>NA()</f>
        <v>#N/A</v>
      </c>
      <c r="G17" s="33">
        <v>123.5</v>
      </c>
      <c r="H17" s="33" t="e">
        <f>NA()</f>
        <v>#N/A</v>
      </c>
      <c r="I17" s="33" t="e">
        <f>NA()</f>
        <v>#N/A</v>
      </c>
      <c r="J17" s="33">
        <f t="shared" si="0"/>
        <v>130.6219178082203</v>
      </c>
    </row>
    <row r="18" spans="2:10" ht="16.5" customHeight="1" x14ac:dyDescent="0.2">
      <c r="B18" s="11"/>
      <c r="C18" s="36">
        <v>23.30767308824699</v>
      </c>
      <c r="D18" s="36">
        <v>20.566298336613219</v>
      </c>
      <c r="E18" s="36">
        <v>86.780823095689072</v>
      </c>
      <c r="F18" s="36" t="e">
        <f>NA()</f>
        <v>#N/A</v>
      </c>
      <c r="G18" s="34">
        <v>126.3</v>
      </c>
      <c r="H18" s="34" t="e">
        <f>NA()</f>
        <v>#N/A</v>
      </c>
      <c r="I18" s="34" t="e">
        <f>NA()</f>
        <v>#N/A</v>
      </c>
      <c r="J18" s="34">
        <f t="shared" ref="J18:J34" si="1">C18+D18+E18</f>
        <v>130.65479452054927</v>
      </c>
    </row>
    <row r="19" spans="2:10" ht="16.5" customHeight="1" x14ac:dyDescent="0.2">
      <c r="B19" s="10">
        <v>2000</v>
      </c>
      <c r="C19" s="35">
        <v>24</v>
      </c>
      <c r="D19" s="35">
        <v>21</v>
      </c>
      <c r="E19" s="35">
        <v>87</v>
      </c>
      <c r="F19" s="35" t="e">
        <f>NA()</f>
        <v>#N/A</v>
      </c>
      <c r="G19" s="33">
        <v>129.14560574948632</v>
      </c>
      <c r="H19" s="33" t="e">
        <f>NA()</f>
        <v>#N/A</v>
      </c>
      <c r="I19" s="33" t="e">
        <f>NA()</f>
        <v>#N/A</v>
      </c>
      <c r="J19" s="33">
        <f t="shared" si="1"/>
        <v>132</v>
      </c>
    </row>
    <row r="20" spans="2:10" ht="16.5" customHeight="1" x14ac:dyDescent="0.2">
      <c r="B20" s="11"/>
      <c r="C20" s="36">
        <v>23</v>
      </c>
      <c r="D20" s="36">
        <v>29</v>
      </c>
      <c r="E20" s="36">
        <v>70</v>
      </c>
      <c r="F20" s="36" t="e">
        <f>NA()</f>
        <v>#N/A</v>
      </c>
      <c r="G20" s="34">
        <v>128</v>
      </c>
      <c r="H20" s="34" t="e">
        <f>NA()</f>
        <v>#N/A</v>
      </c>
      <c r="I20" s="34" t="e">
        <f>NA()</f>
        <v>#N/A</v>
      </c>
      <c r="J20" s="34">
        <f t="shared" si="1"/>
        <v>122</v>
      </c>
    </row>
    <row r="21" spans="2:10" ht="16.5" customHeight="1" x14ac:dyDescent="0.2">
      <c r="B21" s="10"/>
      <c r="C21" s="35">
        <v>22</v>
      </c>
      <c r="D21" s="35">
        <v>21</v>
      </c>
      <c r="E21" s="35">
        <v>66</v>
      </c>
      <c r="F21" s="35" t="e">
        <f>NA()</f>
        <v>#N/A</v>
      </c>
      <c r="G21" s="33">
        <v>123</v>
      </c>
      <c r="H21" s="33" t="e">
        <f>NA()</f>
        <v>#N/A</v>
      </c>
      <c r="I21" s="33" t="e">
        <f>NA()</f>
        <v>#N/A</v>
      </c>
      <c r="J21" s="33">
        <f t="shared" si="1"/>
        <v>109</v>
      </c>
    </row>
    <row r="22" spans="2:10" ht="16.5" customHeight="1" x14ac:dyDescent="0.2">
      <c r="B22" s="11"/>
      <c r="C22" s="36">
        <v>20</v>
      </c>
      <c r="D22" s="36">
        <v>34</v>
      </c>
      <c r="E22" s="36">
        <v>45</v>
      </c>
      <c r="F22" s="36" t="e">
        <f>NA()</f>
        <v>#N/A</v>
      </c>
      <c r="G22" s="34">
        <v>114.55352669404543</v>
      </c>
      <c r="H22" s="34" t="e">
        <f>NA()</f>
        <v>#N/A</v>
      </c>
      <c r="I22" s="34" t="e">
        <f>NA()</f>
        <v>#N/A</v>
      </c>
      <c r="J22" s="34">
        <f t="shared" si="1"/>
        <v>99</v>
      </c>
    </row>
    <row r="23" spans="2:10" ht="16.5" customHeight="1" x14ac:dyDescent="0.2">
      <c r="B23" s="10"/>
      <c r="C23" s="35">
        <v>25</v>
      </c>
      <c r="D23" s="35">
        <v>46</v>
      </c>
      <c r="E23" s="35">
        <v>60</v>
      </c>
      <c r="F23" s="35" t="e">
        <f>NA()</f>
        <v>#N/A</v>
      </c>
      <c r="G23" s="33">
        <v>115.10730342231412</v>
      </c>
      <c r="H23" s="33" t="e">
        <f>NA()</f>
        <v>#N/A</v>
      </c>
      <c r="I23" s="33" t="e">
        <f>NA()</f>
        <v>#N/A</v>
      </c>
      <c r="J23" s="33">
        <f t="shared" si="1"/>
        <v>131</v>
      </c>
    </row>
    <row r="24" spans="2:10" ht="16.5" customHeight="1" x14ac:dyDescent="0.2">
      <c r="B24" s="11">
        <v>2005</v>
      </c>
      <c r="C24" s="36">
        <v>25</v>
      </c>
      <c r="D24" s="36">
        <v>57</v>
      </c>
      <c r="E24" s="36">
        <v>35</v>
      </c>
      <c r="F24" s="36" t="e">
        <f>NA()</f>
        <v>#N/A</v>
      </c>
      <c r="G24" s="34">
        <v>114.29407693360773</v>
      </c>
      <c r="H24" s="34" t="e">
        <f>NA()</f>
        <v>#N/A</v>
      </c>
      <c r="I24" s="34" t="e">
        <f>NA()</f>
        <v>#N/A</v>
      </c>
      <c r="J24" s="34">
        <f t="shared" si="1"/>
        <v>117</v>
      </c>
    </row>
    <row r="25" spans="2:10" ht="16.5" customHeight="1" x14ac:dyDescent="0.2">
      <c r="B25" s="10"/>
      <c r="C25" s="35">
        <v>24</v>
      </c>
      <c r="D25" s="35">
        <v>52</v>
      </c>
      <c r="E25" s="35">
        <v>30</v>
      </c>
      <c r="F25" s="35" t="e">
        <f>NA()</f>
        <v>#N/A</v>
      </c>
      <c r="G25" s="33">
        <v>113.43968514715941</v>
      </c>
      <c r="H25" s="33" t="e">
        <f>NA()</f>
        <v>#N/A</v>
      </c>
      <c r="I25" s="33" t="e">
        <f>NA()</f>
        <v>#N/A</v>
      </c>
      <c r="J25" s="33">
        <f t="shared" si="1"/>
        <v>106</v>
      </c>
    </row>
    <row r="26" spans="2:10" ht="16.5" customHeight="1" x14ac:dyDescent="0.2">
      <c r="B26" s="11"/>
      <c r="C26" s="36">
        <v>23.996911978094108</v>
      </c>
      <c r="D26" s="36">
        <v>33</v>
      </c>
      <c r="E26" s="36">
        <v>40</v>
      </c>
      <c r="F26" s="36" t="e">
        <f>NA()</f>
        <v>#N/A</v>
      </c>
      <c r="G26" s="34">
        <v>112.80698822724042</v>
      </c>
      <c r="H26" s="34" t="e">
        <f>NA()</f>
        <v>#N/A</v>
      </c>
      <c r="I26" s="34" t="e">
        <f>NA()</f>
        <v>#N/A</v>
      </c>
      <c r="J26" s="34">
        <f t="shared" si="1"/>
        <v>96.996911978094104</v>
      </c>
    </row>
    <row r="27" spans="2:10" ht="16.5" customHeight="1" x14ac:dyDescent="0.2">
      <c r="B27" s="10"/>
      <c r="C27" s="35">
        <v>21</v>
      </c>
      <c r="D27" s="35">
        <v>39</v>
      </c>
      <c r="E27" s="35">
        <v>35</v>
      </c>
      <c r="F27" s="35" t="e">
        <f>NA()</f>
        <v>#N/A</v>
      </c>
      <c r="G27" s="33">
        <v>103.79944065708378</v>
      </c>
      <c r="H27" s="33" t="e">
        <f>NA()</f>
        <v>#N/A</v>
      </c>
      <c r="I27" s="33" t="e">
        <f>NA()</f>
        <v>#N/A</v>
      </c>
      <c r="J27" s="33">
        <f t="shared" si="1"/>
        <v>95</v>
      </c>
    </row>
    <row r="28" spans="2:10" ht="16.5" customHeight="1" x14ac:dyDescent="0.2">
      <c r="B28" s="11"/>
      <c r="C28" s="36">
        <v>17.990571115674637</v>
      </c>
      <c r="D28" s="36">
        <v>32</v>
      </c>
      <c r="E28" s="36">
        <v>28</v>
      </c>
      <c r="F28" s="36" t="e">
        <f>NA()</f>
        <v>#N/A</v>
      </c>
      <c r="G28" s="34">
        <v>93.870657015742296</v>
      </c>
      <c r="H28" s="34" t="e">
        <f>NA()</f>
        <v>#N/A</v>
      </c>
      <c r="I28" s="34" t="e">
        <f>NA()</f>
        <v>#N/A</v>
      </c>
      <c r="J28" s="34">
        <f t="shared" si="1"/>
        <v>77.990571115674641</v>
      </c>
    </row>
    <row r="29" spans="2:10" ht="16.5" customHeight="1" x14ac:dyDescent="0.2">
      <c r="B29" s="10">
        <v>2010</v>
      </c>
      <c r="C29" s="35">
        <v>21</v>
      </c>
      <c r="D29" s="35">
        <v>23</v>
      </c>
      <c r="E29" s="35">
        <v>33</v>
      </c>
      <c r="F29" s="35" t="e">
        <f>NA()</f>
        <v>#N/A</v>
      </c>
      <c r="G29" s="33">
        <v>86.540387885010119</v>
      </c>
      <c r="H29" s="33" t="e">
        <f>NA()</f>
        <v>#N/A</v>
      </c>
      <c r="I29" s="33" t="e">
        <f>NA()</f>
        <v>#N/A</v>
      </c>
      <c r="J29" s="33">
        <f t="shared" si="1"/>
        <v>77</v>
      </c>
    </row>
    <row r="30" spans="2:10" ht="16.5" customHeight="1" x14ac:dyDescent="0.2">
      <c r="B30" s="11"/>
      <c r="C30" s="36">
        <v>17</v>
      </c>
      <c r="D30" s="36">
        <v>27.044261860637086</v>
      </c>
      <c r="E30" s="36">
        <v>30</v>
      </c>
      <c r="F30" s="36" t="e">
        <f>NA()</f>
        <v>#N/A</v>
      </c>
      <c r="G30" s="34">
        <v>80.889134886610194</v>
      </c>
      <c r="H30" s="34" t="e">
        <f>NA()</f>
        <v>#N/A</v>
      </c>
      <c r="I30" s="34" t="e">
        <f>NA()</f>
        <v>#N/A</v>
      </c>
      <c r="J30" s="34">
        <f t="shared" si="1"/>
        <v>74.044261860637079</v>
      </c>
    </row>
    <row r="31" spans="2:10" ht="16.5" customHeight="1" x14ac:dyDescent="0.2">
      <c r="B31" s="10"/>
      <c r="C31" s="35">
        <v>11</v>
      </c>
      <c r="D31" s="35">
        <v>18</v>
      </c>
      <c r="E31" s="35">
        <v>40</v>
      </c>
      <c r="F31" s="35" t="e">
        <f>NA()</f>
        <v>#N/A</v>
      </c>
      <c r="G31" s="33">
        <v>74.428914151220113</v>
      </c>
      <c r="H31" s="33" t="e">
        <f>NA()</f>
        <v>#N/A</v>
      </c>
      <c r="I31" s="33" t="e">
        <f>NA()</f>
        <v>#N/A</v>
      </c>
      <c r="J31" s="33">
        <f t="shared" si="1"/>
        <v>69</v>
      </c>
    </row>
    <row r="32" spans="2:10" ht="16.5" customHeight="1" x14ac:dyDescent="0.2">
      <c r="B32" s="11"/>
      <c r="C32" s="36">
        <v>19</v>
      </c>
      <c r="D32" s="36">
        <v>23.049940878449917</v>
      </c>
      <c r="E32" s="36">
        <v>29</v>
      </c>
      <c r="F32" s="36" t="e">
        <f>NA()</f>
        <v>#N/A</v>
      </c>
      <c r="G32" s="34">
        <v>72.620289201980796</v>
      </c>
      <c r="H32" s="34" t="e">
        <f>NA()</f>
        <v>#N/A</v>
      </c>
      <c r="I32" s="34" t="e">
        <f>NA()</f>
        <v>#N/A</v>
      </c>
      <c r="J32" s="34">
        <f t="shared" si="1"/>
        <v>71.049940878449917</v>
      </c>
    </row>
    <row r="33" spans="2:10" ht="16.5" customHeight="1" x14ac:dyDescent="0.2">
      <c r="B33" s="10"/>
      <c r="C33" s="35">
        <v>23</v>
      </c>
      <c r="D33" s="35">
        <v>18</v>
      </c>
      <c r="E33" s="35">
        <v>22</v>
      </c>
      <c r="F33" s="35" t="e">
        <f>NA()</f>
        <v>#N/A</v>
      </c>
      <c r="G33" s="33">
        <v>69.359042368240893</v>
      </c>
      <c r="H33" s="33" t="e">
        <f>NA()</f>
        <v>#N/A</v>
      </c>
      <c r="I33" s="33" t="e">
        <f>NA()</f>
        <v>#N/A</v>
      </c>
      <c r="J33" s="33">
        <f t="shared" si="1"/>
        <v>63</v>
      </c>
    </row>
    <row r="34" spans="2:10" ht="16.5" customHeight="1" x14ac:dyDescent="0.2">
      <c r="B34" s="11">
        <v>2015</v>
      </c>
      <c r="C34" s="36">
        <v>10</v>
      </c>
      <c r="D34" s="36">
        <v>12</v>
      </c>
      <c r="E34" s="36">
        <v>40</v>
      </c>
      <c r="F34" s="36" t="e">
        <f>NA()</f>
        <v>#N/A</v>
      </c>
      <c r="G34" s="34">
        <v>66.167619254389962</v>
      </c>
      <c r="H34" s="34" t="e">
        <f>NA()</f>
        <v>#N/A</v>
      </c>
      <c r="I34" s="34" t="e">
        <f>NA()</f>
        <v>#N/A</v>
      </c>
      <c r="J34" s="34">
        <f t="shared" si="1"/>
        <v>62</v>
      </c>
    </row>
    <row r="35" spans="2:10" ht="16.5" customHeight="1" x14ac:dyDescent="0.2">
      <c r="B35" s="10"/>
      <c r="C35" s="35" t="e">
        <v>#N/A</v>
      </c>
      <c r="D35" s="35" t="e">
        <v>#N/A</v>
      </c>
      <c r="E35" s="35" t="e">
        <v>#N/A</v>
      </c>
      <c r="F35" s="35">
        <v>51.184120465434617</v>
      </c>
      <c r="G35" s="33">
        <v>61.591239510655072</v>
      </c>
      <c r="H35" s="33" t="e">
        <f>NA()</f>
        <v>#N/A</v>
      </c>
      <c r="I35" s="33" t="e">
        <f>NA()</f>
        <v>#N/A</v>
      </c>
      <c r="J35" s="33">
        <f>F35</f>
        <v>51.184120465434617</v>
      </c>
    </row>
    <row r="36" spans="2:10" ht="16.5" customHeight="1" x14ac:dyDescent="0.2">
      <c r="B36" s="11"/>
      <c r="C36" s="36">
        <v>8</v>
      </c>
      <c r="D36" s="36">
        <v>15</v>
      </c>
      <c r="E36" s="36">
        <v>32</v>
      </c>
      <c r="F36" s="36" t="e">
        <f>NA()</f>
        <v>#N/A</v>
      </c>
      <c r="G36" s="34">
        <v>57.692297300844999</v>
      </c>
      <c r="H36" s="34" t="e">
        <f>NA()</f>
        <v>#N/A</v>
      </c>
      <c r="I36" s="34" t="e">
        <f>NA()</f>
        <v>#N/A</v>
      </c>
      <c r="J36" s="34">
        <f t="shared" ref="J36:J38" si="2">C36+D36+E36</f>
        <v>55</v>
      </c>
    </row>
    <row r="37" spans="2:10" ht="16.5" customHeight="1" x14ac:dyDescent="0.2">
      <c r="B37" s="10"/>
      <c r="C37" s="35">
        <v>15.9534246575341</v>
      </c>
      <c r="D37" s="35">
        <v>10.0082191780822</v>
      </c>
      <c r="E37" s="35">
        <v>32.035616438355198</v>
      </c>
      <c r="F37" s="35" t="e">
        <f>NA()</f>
        <v>#N/A</v>
      </c>
      <c r="G37" s="33">
        <v>56.373296183758001</v>
      </c>
      <c r="H37" s="33" t="e">
        <f>NA()</f>
        <v>#N/A</v>
      </c>
      <c r="I37" s="33" t="e">
        <f>NA()</f>
        <v>#N/A</v>
      </c>
      <c r="J37" s="33">
        <f t="shared" si="2"/>
        <v>57.997260273971499</v>
      </c>
    </row>
    <row r="38" spans="2:10" ht="16.5" customHeight="1" x14ac:dyDescent="0.2">
      <c r="B38" s="11"/>
      <c r="C38" s="36">
        <v>2</v>
      </c>
      <c r="D38" s="36">
        <v>10</v>
      </c>
      <c r="E38" s="36">
        <v>33</v>
      </c>
      <c r="F38" s="36" t="e">
        <f>NA()</f>
        <v>#N/A</v>
      </c>
      <c r="G38" s="34">
        <v>52</v>
      </c>
      <c r="H38" s="34" t="e">
        <f>NA()</f>
        <v>#N/A</v>
      </c>
      <c r="I38" s="34" t="e">
        <f>NA()</f>
        <v>#N/A</v>
      </c>
      <c r="J38" s="34">
        <f t="shared" si="2"/>
        <v>45</v>
      </c>
    </row>
    <row r="39" spans="2:10" ht="19.5" customHeight="1" x14ac:dyDescent="0.2">
      <c r="B39" s="10">
        <v>2020</v>
      </c>
      <c r="C39" s="35">
        <v>3</v>
      </c>
      <c r="D39" s="35">
        <v>12</v>
      </c>
      <c r="E39" s="35">
        <v>40</v>
      </c>
      <c r="F39" s="35" t="e">
        <f>NA()</f>
        <v>#N/A</v>
      </c>
      <c r="G39" s="33">
        <v>53</v>
      </c>
      <c r="H39" s="33" t="e">
        <f>NA()</f>
        <v>#N/A</v>
      </c>
      <c r="I39" s="33" t="e">
        <f>NA()</f>
        <v>#N/A</v>
      </c>
      <c r="J39" s="33">
        <f t="shared" ref="J39:J49" si="3">C39+D39+E39</f>
        <v>55</v>
      </c>
    </row>
    <row r="40" spans="2:10" ht="16.5" customHeight="1" x14ac:dyDescent="0.2">
      <c r="B40" s="11"/>
      <c r="C40" s="36">
        <v>2</v>
      </c>
      <c r="D40" s="36">
        <v>11</v>
      </c>
      <c r="E40" s="36">
        <v>39</v>
      </c>
      <c r="F40" s="36" t="e">
        <f>NA()</f>
        <v>#N/A</v>
      </c>
      <c r="G40" s="34">
        <v>53</v>
      </c>
      <c r="H40" s="34" t="e">
        <f>NA()</f>
        <v>#N/A</v>
      </c>
      <c r="I40" s="34" t="e">
        <f>NA()</f>
        <v>#N/A</v>
      </c>
      <c r="J40" s="34">
        <v>58</v>
      </c>
    </row>
    <row r="41" spans="2:10" ht="16.5" customHeight="1" x14ac:dyDescent="0.2">
      <c r="B41" s="10"/>
      <c r="C41" s="35">
        <v>-4</v>
      </c>
      <c r="D41" s="35">
        <v>12</v>
      </c>
      <c r="E41" s="35">
        <v>37</v>
      </c>
      <c r="F41" s="35" t="e">
        <f>NA()</f>
        <v>#N/A</v>
      </c>
      <c r="G41" s="33">
        <v>49</v>
      </c>
      <c r="H41" s="33" t="e">
        <f>NA()</f>
        <v>#N/A</v>
      </c>
      <c r="I41" s="33" t="e">
        <f>NA()</f>
        <v>#N/A</v>
      </c>
      <c r="J41" s="33">
        <f t="shared" si="3"/>
        <v>45</v>
      </c>
    </row>
    <row r="42" spans="2:10" ht="16.5" customHeight="1" x14ac:dyDescent="0.2">
      <c r="B42" s="11"/>
      <c r="C42" s="36">
        <v>2</v>
      </c>
      <c r="D42" s="36">
        <v>17</v>
      </c>
      <c r="E42" s="36">
        <v>34</v>
      </c>
      <c r="F42" s="36" t="e">
        <f>NA()</f>
        <v>#N/A</v>
      </c>
      <c r="G42" s="34">
        <v>51</v>
      </c>
      <c r="H42" s="34" t="e">
        <f>NA()</f>
        <v>#N/A</v>
      </c>
      <c r="I42" s="34" t="e">
        <f>NA()</f>
        <v>#N/A</v>
      </c>
      <c r="J42" s="34">
        <f t="shared" si="3"/>
        <v>53</v>
      </c>
    </row>
    <row r="43" spans="2:10" ht="16.5" customHeight="1" x14ac:dyDescent="0.2">
      <c r="B43" s="10"/>
      <c r="C43" s="35" t="e">
        <f>NA()</f>
        <v>#N/A</v>
      </c>
      <c r="D43" s="35" t="e">
        <f>NA()</f>
        <v>#N/A</v>
      </c>
      <c r="E43" s="35" t="e">
        <f>NA()</f>
        <v>#N/A</v>
      </c>
      <c r="F43" s="35" t="e">
        <f>NA()</f>
        <v>#N/A</v>
      </c>
      <c r="G43" s="33" t="e">
        <f>NA()</f>
        <v>#N/A</v>
      </c>
      <c r="H43" s="33" t="e">
        <f>NA()</f>
        <v>#N/A</v>
      </c>
      <c r="I43" s="33" t="e">
        <f>NA()</f>
        <v>#N/A</v>
      </c>
      <c r="J43" s="33" t="e">
        <f t="shared" si="3"/>
        <v>#N/A</v>
      </c>
    </row>
    <row r="44" spans="2:10" ht="16.5" customHeight="1" x14ac:dyDescent="0.2">
      <c r="B44" s="11">
        <v>2025</v>
      </c>
      <c r="C44" s="36" t="e">
        <f>NA()</f>
        <v>#N/A</v>
      </c>
      <c r="D44" s="36" t="e">
        <f>NA()</f>
        <v>#N/A</v>
      </c>
      <c r="E44" s="36" t="e">
        <f>NA()</f>
        <v>#N/A</v>
      </c>
      <c r="F44" s="36" t="e">
        <f>NA()</f>
        <v>#N/A</v>
      </c>
      <c r="G44" s="34" t="e">
        <f>NA()</f>
        <v>#N/A</v>
      </c>
      <c r="H44" s="34" t="e">
        <f>NA()</f>
        <v>#N/A</v>
      </c>
      <c r="I44" s="34" t="e">
        <f>NA()</f>
        <v>#N/A</v>
      </c>
      <c r="J44" s="34" t="e">
        <f t="shared" si="3"/>
        <v>#N/A</v>
      </c>
    </row>
    <row r="45" spans="2:10" ht="16.5" customHeight="1" x14ac:dyDescent="0.2">
      <c r="B45" s="10"/>
      <c r="C45" s="35" t="e">
        <f>NA()</f>
        <v>#N/A</v>
      </c>
      <c r="D45" s="35" t="e">
        <f>NA()</f>
        <v>#N/A</v>
      </c>
      <c r="E45" s="35" t="e">
        <f>NA()</f>
        <v>#N/A</v>
      </c>
      <c r="F45" s="35" t="e">
        <f>NA()</f>
        <v>#N/A</v>
      </c>
      <c r="G45" s="33" t="e">
        <f>NA()</f>
        <v>#N/A</v>
      </c>
      <c r="H45" s="33" t="e">
        <f>NA()</f>
        <v>#N/A</v>
      </c>
      <c r="I45" s="33" t="e">
        <f>NA()</f>
        <v>#N/A</v>
      </c>
      <c r="J45" s="33" t="e">
        <f t="shared" si="3"/>
        <v>#N/A</v>
      </c>
    </row>
    <row r="46" spans="2:10" ht="16.5" customHeight="1" x14ac:dyDescent="0.2">
      <c r="B46" s="11"/>
      <c r="C46" s="36" t="e">
        <f>NA()</f>
        <v>#N/A</v>
      </c>
      <c r="D46" s="36" t="e">
        <f>NA()</f>
        <v>#N/A</v>
      </c>
      <c r="E46" s="36" t="e">
        <f>NA()</f>
        <v>#N/A</v>
      </c>
      <c r="F46" s="36" t="e">
        <f>NA()</f>
        <v>#N/A</v>
      </c>
      <c r="G46" s="34" t="e">
        <f>NA()</f>
        <v>#N/A</v>
      </c>
      <c r="H46" s="34" t="e">
        <f>NA()</f>
        <v>#N/A</v>
      </c>
      <c r="I46" s="34" t="e">
        <f>NA()</f>
        <v>#N/A</v>
      </c>
      <c r="J46" s="34" t="e">
        <f t="shared" si="3"/>
        <v>#N/A</v>
      </c>
    </row>
    <row r="47" spans="2:10" ht="16.5" customHeight="1" x14ac:dyDescent="0.2">
      <c r="B47" s="10"/>
      <c r="C47" s="35" t="e">
        <f>NA()</f>
        <v>#N/A</v>
      </c>
      <c r="D47" s="35" t="e">
        <f>NA()</f>
        <v>#N/A</v>
      </c>
      <c r="E47" s="35" t="e">
        <f>NA()</f>
        <v>#N/A</v>
      </c>
      <c r="F47" s="35" t="e">
        <f>NA()</f>
        <v>#N/A</v>
      </c>
      <c r="G47" s="33" t="e">
        <f>NA()</f>
        <v>#N/A</v>
      </c>
      <c r="H47" s="33" t="e">
        <f>NA()</f>
        <v>#N/A</v>
      </c>
      <c r="I47" s="33" t="e">
        <f>NA()</f>
        <v>#N/A</v>
      </c>
      <c r="J47" s="33" t="e">
        <f t="shared" si="3"/>
        <v>#N/A</v>
      </c>
    </row>
    <row r="48" spans="2:10" ht="16.5" customHeight="1" x14ac:dyDescent="0.2">
      <c r="B48" s="11"/>
      <c r="C48" s="36" t="e">
        <f>NA()</f>
        <v>#N/A</v>
      </c>
      <c r="D48" s="36" t="e">
        <f>NA()</f>
        <v>#N/A</v>
      </c>
      <c r="E48" s="36" t="e">
        <f>NA()</f>
        <v>#N/A</v>
      </c>
      <c r="F48" s="36" t="e">
        <f>NA()</f>
        <v>#N/A</v>
      </c>
      <c r="G48" s="34" t="e">
        <f>NA()</f>
        <v>#N/A</v>
      </c>
      <c r="H48" s="34" t="e">
        <f>NA()</f>
        <v>#N/A</v>
      </c>
      <c r="I48" s="34" t="e">
        <f>NA()</f>
        <v>#N/A</v>
      </c>
      <c r="J48" s="34" t="e">
        <f t="shared" si="3"/>
        <v>#N/A</v>
      </c>
    </row>
    <row r="49" spans="2:10" ht="23.25" customHeight="1" x14ac:dyDescent="0.2">
      <c r="B49" s="10" t="s">
        <v>13</v>
      </c>
      <c r="C49" s="35" t="e">
        <f>NA()</f>
        <v>#N/A</v>
      </c>
      <c r="D49" s="35" t="e">
        <f>NA()</f>
        <v>#N/A</v>
      </c>
      <c r="E49" s="35" t="e">
        <f>NA()</f>
        <v>#N/A</v>
      </c>
      <c r="F49" s="35" t="e">
        <f>NA()</f>
        <v>#N/A</v>
      </c>
      <c r="G49" s="33" t="e">
        <f>NA()</f>
        <v>#N/A</v>
      </c>
      <c r="H49" s="33">
        <v>10</v>
      </c>
      <c r="I49" s="33">
        <v>20</v>
      </c>
      <c r="J49" s="54" t="e">
        <f t="shared" si="3"/>
        <v>#N/A</v>
      </c>
    </row>
  </sheetData>
  <sheetProtection selectLockedCells="1"/>
  <mergeCells count="10">
    <mergeCell ref="J6:J7"/>
    <mergeCell ref="B1:I1"/>
    <mergeCell ref="B8:I8"/>
    <mergeCell ref="B9:I9"/>
    <mergeCell ref="B6:I6"/>
    <mergeCell ref="B4:I4"/>
    <mergeCell ref="B3:I3"/>
    <mergeCell ref="B2:I2"/>
    <mergeCell ref="B5:I5"/>
    <mergeCell ref="B7:I7"/>
  </mergeCells>
  <phoneticPr fontId="20" type="noConversion"/>
  <pageMargins left="0.78740157480314965" right="0.78740157480314965" top="0.98425196850393704" bottom="0.98425196850393704" header="0.51181102362204722" footer="0.51181102362204722"/>
  <pageSetup paperSize="9" scale="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28"/>
  <sheetViews>
    <sheetView showGridLines="0" tabSelected="1" zoomScale="110" zoomScaleNormal="110" workbookViewId="0">
      <selection activeCell="P25" sqref="P25"/>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18.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4"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28"/>
  <sheetViews>
    <sheetView showGridLines="0" zoomScale="110" zoomScaleNormal="110" workbookViewId="0">
      <selection activeCell="P21" sqref="P21"/>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2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6.25"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2025-08-11T08:44:50Z</cp:lastPrinted>
  <dcterms:created xsi:type="dcterms:W3CDTF">2010-08-25T11:28:54Z</dcterms:created>
  <dcterms:modified xsi:type="dcterms:W3CDTF">2025-08-11T08:46:19Z</dcterms:modified>
</cp:coreProperties>
</file>