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Z:\Int\DATEN-ZUR-UMWELT\_Indikatoren-ARTIKEL\09_VERKEHR\MOBI-01_Endenergieverbrauch-Verkehr\"/>
    </mc:Choice>
  </mc:AlternateContent>
  <xr:revisionPtr revIDLastSave="0" documentId="13_ncr:1_{6EA9EF8D-3A24-4CD7-974C-BFB86F04D4F9}" xr6:coauthVersionLast="47" xr6:coauthVersionMax="47" xr10:uidLastSave="{00000000-0000-0000-0000-000000000000}"/>
  <bookViews>
    <workbookView xWindow="-120" yWindow="-120" windowWidth="29040" windowHeight="17640" tabRatio="628" firstSheet="1" activeTab="2" xr2:uid="{00000000-000D-0000-FFFF-FFFF00000000}"/>
  </bookViews>
  <sheets>
    <sheet name="Berechnung1" sheetId="30" state="hidden" r:id="rId1"/>
    <sheet name="Daten" sheetId="1" r:id="rId2"/>
    <sheet name="Diagramm" sheetId="21" r:id="rId3"/>
    <sheet name="Diagramm ENGLISCH" sheetId="28" r:id="rId4"/>
  </sheets>
  <definedNames>
    <definedName name="_xlnm._FilterDatabase" localSheetId="0" hidden="1">Berechnung1!$B$71:$M$91</definedName>
    <definedName name="Beschriftung">OFFSET(Daten!#REF!,0,0,COUNTA(Daten!$B$19:$B$23),-1)</definedName>
    <definedName name="Daten01">OFFSET(Daten!#REF!,0,0,COUNTA(Daten!$C$19:$C$24),-1)</definedName>
    <definedName name="Daten02" localSheetId="3">OFFSET(Daten!#REF!,0,0,COUNTA(Daten!#REF!),-1)</definedName>
    <definedName name="Daten02">OFFSET(Daten!#REF!,0,0,COUNTA(Daten!#REF!),-1)</definedName>
    <definedName name="Daten03" localSheetId="3">OFFSET(Daten!#REF!,0,0,COUNTA(Daten!#REF!),-1)</definedName>
    <definedName name="Daten03">OFFSET(Daten!#REF!,0,0,COUNTA(Daten!#REF!),-1)</definedName>
    <definedName name="Daten04" localSheetId="3">OFFSET(Daten!#REF!,0,0,COUNTA(Daten!#REF!),-1)</definedName>
    <definedName name="Daten04">OFFSET(Daten!#REF!,0,0,COUNTA(Daten!#REF!),-1)</definedName>
    <definedName name="Daten05" localSheetId="3">OFFSET(Daten!#REF!,0,0,COUNTA(Daten!#REF!),-1)</definedName>
    <definedName name="Daten05">OFFSET(Daten!#REF!,0,0,COUNTA(Daten!#REF!),-1)</definedName>
    <definedName name="Daten06" localSheetId="3">OFFSET(Daten!#REF!,0,0,COUNTA(Daten!#REF!),-1)</definedName>
    <definedName name="Daten06">OFFSET(Daten!#REF!,0,0,COUNTA(Daten!#REF!),-1)</definedName>
    <definedName name="Daten07" localSheetId="3">OFFSET(Daten!#REF!,0,0,COUNTA(Daten!#REF!),-1)</definedName>
    <definedName name="Daten07">OFFSET(Daten!#REF!,0,0,COUNTA(Daten!#REF!),-1)</definedName>
    <definedName name="Daten08" localSheetId="3">OFFSET(Daten!#REF!,0,0,COUNTA(Daten!#REF!),-1)</definedName>
    <definedName name="Daten08">OFFSET(Daten!#REF!,0,0,COUNTA(Daten!#REF!),-1)</definedName>
    <definedName name="Daten09" localSheetId="3">OFFSET(Daten!#REF!,0,0,COUNTA(Daten!#REF!),-1)</definedName>
    <definedName name="Daten09">OFFSET(Daten!#REF!,0,0,COUNTA(Daten!#REF!),-1)</definedName>
    <definedName name="Daten10" localSheetId="3">OFFSET(Daten!#REF!,0,0,COUNTA(Daten!#REF!),-1)</definedName>
    <definedName name="Daten10">OFFSET(Daten!#REF!,0,0,COUNTA(Daten!#REF!),-1)</definedName>
    <definedName name="_xlnm.Print_Area" localSheetId="2">Diagramm!$A$1:$Q$24</definedName>
    <definedName name="Print_Area" localSheetId="2">Diagramm!$B$1:$O$24</definedName>
    <definedName name="Print_Area" localSheetId="3">'Diagramm ENGLISCH'!$B$1:$O$24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67" i="30" l="1"/>
  <c r="I23" i="30"/>
  <c r="I45" i="30"/>
  <c r="I64" i="30"/>
  <c r="I65" i="30"/>
  <c r="I66" i="30"/>
  <c r="I44" i="30"/>
  <c r="I22" i="30"/>
  <c r="M23" i="30" l="1"/>
  <c r="M22" i="30"/>
  <c r="I43" i="30"/>
  <c r="I20" i="30" l="1"/>
  <c r="I21" i="30" l="1"/>
  <c r="M21" i="30" s="1"/>
  <c r="I42" i="30" l="1"/>
  <c r="M20" i="30" s="1"/>
  <c r="I49" i="30" l="1"/>
  <c r="I5" i="30" s="1"/>
  <c r="I50" i="30"/>
  <c r="I6" i="30" s="1"/>
  <c r="I51" i="30"/>
  <c r="I7" i="30" s="1"/>
  <c r="I52" i="30"/>
  <c r="I8" i="30" s="1"/>
  <c r="I53" i="30"/>
  <c r="I9" i="30" s="1"/>
  <c r="I54" i="30"/>
  <c r="I10" i="30" s="1"/>
  <c r="I55" i="30"/>
  <c r="I11" i="30" s="1"/>
  <c r="I56" i="30"/>
  <c r="I12" i="30" s="1"/>
  <c r="I57" i="30"/>
  <c r="I13" i="30" s="1"/>
  <c r="I58" i="30"/>
  <c r="I14" i="30" s="1"/>
  <c r="I59" i="30"/>
  <c r="I15" i="30" s="1"/>
  <c r="I60" i="30"/>
  <c r="I16" i="30" s="1"/>
  <c r="I61" i="30"/>
  <c r="I17" i="30" s="1"/>
  <c r="I62" i="30"/>
  <c r="I18" i="30" s="1"/>
  <c r="I63" i="30"/>
  <c r="I19" i="30" s="1"/>
  <c r="I48" i="30"/>
  <c r="I4" i="30" s="1"/>
  <c r="K22" i="30" l="1"/>
  <c r="C37" i="1" s="1"/>
  <c r="K23" i="30"/>
  <c r="C38" i="1" s="1"/>
  <c r="K20" i="30"/>
  <c r="C35" i="1" s="1"/>
  <c r="K21" i="30"/>
  <c r="C36" i="1" s="1"/>
  <c r="I26" i="30"/>
  <c r="K45" i="30" s="1"/>
  <c r="D38" i="1" s="1"/>
  <c r="I27" i="30"/>
  <c r="M5" i="30" s="1"/>
  <c r="I28" i="30"/>
  <c r="M6" i="30" s="1"/>
  <c r="I29" i="30"/>
  <c r="M7" i="30" s="1"/>
  <c r="I30" i="30"/>
  <c r="M8" i="30" s="1"/>
  <c r="I31" i="30"/>
  <c r="M9" i="30" s="1"/>
  <c r="I32" i="30"/>
  <c r="M10" i="30" s="1"/>
  <c r="I33" i="30"/>
  <c r="M11" i="30" s="1"/>
  <c r="I34" i="30"/>
  <c r="M12" i="30" s="1"/>
  <c r="I35" i="30"/>
  <c r="M13" i="30" s="1"/>
  <c r="I36" i="30"/>
  <c r="M14" i="30" s="1"/>
  <c r="I37" i="30"/>
  <c r="M15" i="30" s="1"/>
  <c r="I38" i="30"/>
  <c r="I39" i="30"/>
  <c r="M17" i="30" s="1"/>
  <c r="I40" i="30"/>
  <c r="I41" i="30"/>
  <c r="M19" i="30" s="1"/>
  <c r="K38" i="30" l="1"/>
  <c r="M4" i="30"/>
  <c r="K44" i="30"/>
  <c r="D37" i="1" s="1"/>
  <c r="H40" i="30"/>
  <c r="M16" i="30"/>
  <c r="K34" i="30"/>
  <c r="M18" i="30"/>
  <c r="K42" i="30"/>
  <c r="D35" i="1" s="1"/>
  <c r="K43" i="30"/>
  <c r="D36" i="1" s="1"/>
  <c r="K30" i="30"/>
  <c r="K32" i="30"/>
  <c r="K27" i="30"/>
  <c r="K36" i="30"/>
  <c r="K28" i="30"/>
  <c r="K41" i="30"/>
  <c r="K37" i="30"/>
  <c r="K33" i="30"/>
  <c r="K29" i="30"/>
  <c r="K40" i="30"/>
  <c r="K39" i="30"/>
  <c r="K35" i="30"/>
  <c r="K31" i="30"/>
  <c r="D19" i="1"/>
  <c r="C19" i="1"/>
  <c r="K19" i="30" l="1"/>
  <c r="C34" i="1" s="1"/>
  <c r="D20" i="1"/>
  <c r="D34" i="1"/>
  <c r="H18" i="30" l="1"/>
  <c r="K17" i="30"/>
  <c r="C32" i="1" s="1"/>
  <c r="K7" i="30"/>
  <c r="C22" i="1" s="1"/>
  <c r="K15" i="30"/>
  <c r="C30" i="1" s="1"/>
  <c r="K11" i="30"/>
  <c r="C26" i="1" s="1"/>
  <c r="K5" i="30"/>
  <c r="C20" i="1" s="1"/>
  <c r="K9" i="30"/>
  <c r="C24" i="1" s="1"/>
  <c r="K13" i="30"/>
  <c r="C28" i="1" s="1"/>
  <c r="K8" i="30"/>
  <c r="C23" i="1" s="1"/>
  <c r="K12" i="30"/>
  <c r="C27" i="1" s="1"/>
  <c r="K16" i="30"/>
  <c r="C31" i="1" s="1"/>
  <c r="D21" i="1"/>
  <c r="D23" i="1"/>
  <c r="D25" i="1"/>
  <c r="D27" i="1"/>
  <c r="D29" i="1"/>
  <c r="D31" i="1"/>
  <c r="D33" i="1"/>
  <c r="K6" i="30"/>
  <c r="C21" i="1" s="1"/>
  <c r="K10" i="30"/>
  <c r="C25" i="1" s="1"/>
  <c r="K14" i="30"/>
  <c r="C29" i="1" s="1"/>
  <c r="K18" i="30"/>
  <c r="C33" i="1" s="1"/>
  <c r="D22" i="1"/>
  <c r="D24" i="1"/>
  <c r="D26" i="1"/>
  <c r="D28" i="1"/>
  <c r="D30" i="1"/>
  <c r="D32" i="1"/>
  <c r="V5" i="1" l="1"/>
  <c r="V4" i="1" l="1"/>
</calcChain>
</file>

<file path=xl/sharedStrings.xml><?xml version="1.0" encoding="utf-8"?>
<sst xmlns="http://schemas.openxmlformats.org/spreadsheetml/2006/main" count="463" uniqueCount="68">
  <si>
    <t>Quelle:</t>
  </si>
  <si>
    <t>Untertitel:</t>
  </si>
  <si>
    <t>Trennlinie horizontal gepunktet</t>
  </si>
  <si>
    <t>Trennlinie horizontal</t>
  </si>
  <si>
    <t>Trennlinie vertikal gepunktet</t>
  </si>
  <si>
    <t>Zusätzliche Grafikelemente</t>
  </si>
  <si>
    <t>2005 = 100</t>
  </si>
  <si>
    <t>Source:</t>
  </si>
  <si>
    <t>Hauptitel:</t>
  </si>
  <si>
    <t>Main heading:</t>
  </si>
  <si>
    <t>Fußnote:</t>
  </si>
  <si>
    <t>Footnote:</t>
  </si>
  <si>
    <t>Achsenbezeichnung 1:</t>
  </si>
  <si>
    <t>Name of axis 1:</t>
  </si>
  <si>
    <t>Component</t>
  </si>
  <si>
    <t>mKr</t>
  </si>
  <si>
    <t>E_direct_(MJ)</t>
  </si>
  <si>
    <t>GV</t>
  </si>
  <si>
    <t>PV</t>
  </si>
  <si>
    <t>Endenergieverbrauch Güterverkehr**</t>
  </si>
  <si>
    <t>Ziel
2030****</t>
  </si>
  <si>
    <t>Final energy consumption freight transport**</t>
  </si>
  <si>
    <t>Final energy consumption passenger transport***</t>
  </si>
  <si>
    <t>Endenergieverbrauch Personenverkehr***</t>
  </si>
  <si>
    <t>* Datenbasis für den Indikator basiert auf dem Inlandskonzept (auf Basis der Verkehrs- und Fahrleistungen werden Energieverbräuche sowie Klima- und Luftschadstoffemissionen errechnet).</t>
  </si>
  <si>
    <t>**** Target for final energy consumption freight transport and passenger transport: based on the Energy Concept of the Federal Government (2010) and the German Sustainable Development Strategy (2016)</t>
  </si>
  <si>
    <t>* For this indicator transport performance and mileage are the basis to calculate energy consumption and greenhouse gas and air pollutant emissions.</t>
  </si>
  <si>
    <t xml:space="preserve">Schiene </t>
  </si>
  <si>
    <t xml:space="preserve">Binnenschiff </t>
  </si>
  <si>
    <t>Scenario</t>
  </si>
  <si>
    <t>YearRef</t>
  </si>
  <si>
    <t>Transport Sector</t>
  </si>
  <si>
    <t>Summe</t>
  </si>
  <si>
    <t>INDEX</t>
  </si>
  <si>
    <t>Schiene</t>
  </si>
  <si>
    <t>Vehicle Group</t>
  </si>
  <si>
    <t>SNF</t>
  </si>
  <si>
    <t>SNF ab 7,5t E_direct_(MJ)</t>
  </si>
  <si>
    <t>E_direct_(MJ) RT &lt;= 7,5t</t>
  </si>
  <si>
    <t>Straße (SNF ab 7,5t)</t>
  </si>
  <si>
    <t>Luft, Inland alle KS, ausgewählte Flughäfen</t>
  </si>
  <si>
    <t>Endenergieverbrauch des Güter- und Personenverkehrs* – Index (Prozent %)</t>
  </si>
  <si>
    <t>Final energy consumption of freight and passenger transport* – index (percent %)</t>
  </si>
  <si>
    <t>** Freight transport: inland waterways, rail and road freight transport (heavy commercial vehicles: trucks from 7.5 t payload, road trains, semitrailers)</t>
  </si>
  <si>
    <t>*** Passenger transport: rail, road transport, national air transport (commercial flights selected airports)</t>
  </si>
  <si>
    <t>SYS_D_Real (TREMOD 6.22-15.12.2021)</t>
  </si>
  <si>
    <t>Straße PV (MIV)</t>
  </si>
  <si>
    <t>Value</t>
  </si>
  <si>
    <t>** Güterverkehr: Binnenschifffahrt, Schienen- und Straßengüterverkehr (schwere Nutzfahrzeuge: Lkw ab 7,5 t Nutzlast, Lastzüge, Sattelzüge)</t>
  </si>
  <si>
    <t>**** Ziel für den Endenergieverbrauch des Güter- als auch des Personenverkehrs; basiert auf dem Energiekonzept der Bundesregierung (2010) und der Nachhaltigkeitsstrategie der Bundesregierung (2016)</t>
  </si>
  <si>
    <t>TREMOD 6.51</t>
  </si>
  <si>
    <t>Summe Verkehr</t>
  </si>
  <si>
    <t>*** Personenverkehr: Schienenpersonen- und Straßenpersonenverkehr, Luftverkehr Inland (Flugverkehr auf ausgewählten Flughäfen)</t>
  </si>
  <si>
    <t xml:space="preserve"> ---</t>
  </si>
  <si>
    <t>Energy</t>
  </si>
  <si>
    <t>Energy Correction</t>
  </si>
  <si>
    <t>Value-Dimension</t>
  </si>
  <si>
    <t>Alle</t>
  </si>
  <si>
    <t>SYS_D_Real</t>
  </si>
  <si>
    <t>Cycle Group</t>
  </si>
  <si>
    <t>Plane Group</t>
  </si>
  <si>
    <t>Relation Group</t>
  </si>
  <si>
    <t>Distance Group</t>
  </si>
  <si>
    <t>Commercial flights selected airports</t>
  </si>
  <si>
    <t>national</t>
  </si>
  <si>
    <t>Abgehender Verk</t>
  </si>
  <si>
    <t>Umweltbundesamt, TREMOD 6.71B</t>
  </si>
  <si>
    <t>German Environment Agency, TREMOD 6.71B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</si>
</sst>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&quot;Quelle:&quot;\ @"/>
    <numFmt numFmtId="166" formatCode="0.0"/>
  </numFmts>
  <fonts count="4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10"/>
      <name val="Meta Offc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0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10"/>
      <color theme="0"/>
      <name val="Arial"/>
      <family val="2"/>
    </font>
    <font>
      <sz val="7"/>
      <name val="Meta Offc"/>
      <family val="2"/>
    </font>
    <font>
      <b/>
      <sz val="10"/>
      <color theme="0"/>
      <name val="Meta Offc"/>
      <family val="2"/>
    </font>
    <font>
      <b/>
      <sz val="10"/>
      <color theme="0"/>
      <name val="Meta SC Offc"/>
      <family val="2"/>
    </font>
    <font>
      <b/>
      <sz val="9"/>
      <color rgb="FFFFFFFF"/>
      <name val="Cambria"/>
      <family val="1"/>
    </font>
    <font>
      <sz val="10"/>
      <color rgb="FF080808"/>
      <name val="Cambria"/>
      <family val="1"/>
    </font>
    <font>
      <sz val="10"/>
      <color indexed="8"/>
      <name val="Arial"/>
      <family val="2"/>
    </font>
    <font>
      <sz val="10"/>
      <color rgb="FFFF0000"/>
      <name val="Arial"/>
      <family val="2"/>
    </font>
    <font>
      <sz val="10"/>
      <name val="Cambria"/>
      <family val="1"/>
    </font>
    <font>
      <sz val="10"/>
      <color theme="1"/>
      <name val="Arial"/>
      <family val="2"/>
    </font>
    <font>
      <sz val="9"/>
      <color rgb="FFFF0000"/>
      <name val="Meta Offc"/>
      <family val="2"/>
    </font>
    <font>
      <b/>
      <sz val="9"/>
      <color theme="1"/>
      <name val="Meta Offc"/>
      <family val="2"/>
    </font>
    <font>
      <sz val="9"/>
      <color theme="1"/>
      <name val="Meta Offc"/>
      <family val="2"/>
    </font>
  </fonts>
  <fills count="3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22"/>
        <bgColor indexed="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2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tted">
        <color theme="1"/>
      </right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dotted">
        <color theme="1"/>
      </left>
      <right/>
      <top/>
      <bottom/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rgb="FFFFFFFF"/>
      </left>
      <right/>
      <top/>
      <bottom style="thin">
        <color rgb="FFFFFFFF"/>
      </bottom>
      <diagonal/>
    </border>
    <border>
      <left/>
      <right/>
      <top/>
      <bottom style="thin">
        <color rgb="FFFFFFFF"/>
      </bottom>
      <diagonal/>
    </border>
  </borders>
  <cellStyleXfs count="56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8" fillId="20" borderId="1" applyNumberFormat="0" applyAlignment="0" applyProtection="0"/>
    <xf numFmtId="0" fontId="9" fillId="20" borderId="2" applyNumberFormat="0" applyAlignment="0" applyProtection="0"/>
    <xf numFmtId="0" fontId="10" fillId="7" borderId="2" applyNumberFormat="0" applyAlignment="0" applyProtection="0"/>
    <xf numFmtId="0" fontId="11" fillId="0" borderId="3" applyNumberFormat="0" applyFill="0" applyAlignment="0" applyProtection="0"/>
    <xf numFmtId="0" fontId="12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14" fillId="21" borderId="0" applyNumberFormat="0" applyBorder="0" applyAlignment="0" applyProtection="0"/>
    <xf numFmtId="0" fontId="5" fillId="22" borderId="4" applyNumberFormat="0" applyFont="0" applyAlignment="0" applyProtection="0"/>
    <xf numFmtId="0" fontId="15" fillId="3" borderId="0" applyNumberFormat="0" applyBorder="0" applyAlignment="0" applyProtection="0"/>
    <xf numFmtId="0" fontId="16" fillId="0" borderId="0" applyNumberFormat="0" applyFill="0" applyBorder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9" fillId="0" borderId="7" applyNumberFormat="0" applyFill="0" applyAlignment="0" applyProtection="0"/>
    <xf numFmtId="0" fontId="19" fillId="0" borderId="0" applyNumberFormat="0" applyFill="0" applyBorder="0" applyAlignment="0" applyProtection="0"/>
    <xf numFmtId="0" fontId="20" fillId="0" borderId="8" applyNumberFormat="0" applyFill="0" applyAlignment="0" applyProtection="0"/>
    <xf numFmtId="0" fontId="21" fillId="0" borderId="0" applyNumberFormat="0" applyFill="0" applyBorder="0" applyAlignment="0" applyProtection="0"/>
    <xf numFmtId="0" fontId="22" fillId="23" borderId="9" applyNumberFormat="0" applyAlignment="0" applyProtection="0"/>
    <xf numFmtId="0" fontId="5" fillId="0" borderId="0"/>
    <xf numFmtId="0" fontId="4" fillId="0" borderId="0"/>
    <xf numFmtId="0" fontId="3" fillId="0" borderId="0"/>
    <xf numFmtId="0" fontId="2" fillId="0" borderId="0"/>
    <xf numFmtId="9" fontId="2" fillId="0" borderId="0" applyFont="0" applyFill="0" applyBorder="0" applyAlignment="0" applyProtection="0"/>
    <xf numFmtId="0" fontId="37" fillId="0" borderId="0"/>
    <xf numFmtId="0" fontId="37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37" fillId="0" borderId="0"/>
  </cellStyleXfs>
  <cellXfs count="127">
    <xf numFmtId="0" fontId="0" fillId="0" borderId="0" xfId="0"/>
    <xf numFmtId="0" fontId="0" fillId="0" borderId="0" xfId="0" applyBorder="1"/>
    <xf numFmtId="0" fontId="25" fillId="0" borderId="0" xfId="0" applyFont="1" applyBorder="1" applyAlignment="1"/>
    <xf numFmtId="165" fontId="30" fillId="0" borderId="0" xfId="0" applyNumberFormat="1" applyFont="1" applyBorder="1" applyAlignment="1">
      <alignment vertical="top" wrapText="1"/>
    </xf>
    <xf numFmtId="0" fontId="25" fillId="0" borderId="0" xfId="0" applyFont="1" applyBorder="1" applyAlignment="1">
      <alignment horizontal="right" indent="1"/>
    </xf>
    <xf numFmtId="0" fontId="26" fillId="0" borderId="0" xfId="0" applyFont="1" applyBorder="1" applyAlignment="1"/>
    <xf numFmtId="0" fontId="25" fillId="0" borderId="0" xfId="0" applyFont="1" applyBorder="1"/>
    <xf numFmtId="0" fontId="27" fillId="24" borderId="0" xfId="0" applyFont="1" applyFill="1" applyBorder="1" applyProtection="1">
      <protection locked="0"/>
    </xf>
    <xf numFmtId="0" fontId="0" fillId="0" borderId="0" xfId="0" applyBorder="1" applyAlignment="1">
      <alignment vertical="center"/>
    </xf>
    <xf numFmtId="0" fontId="32" fillId="0" borderId="0" xfId="0" applyFont="1" applyBorder="1" applyAlignment="1">
      <alignment vertical="center"/>
    </xf>
    <xf numFmtId="0" fontId="28" fillId="0" borderId="0" xfId="0" applyFont="1" applyBorder="1" applyAlignment="1"/>
    <xf numFmtId="0" fontId="0" fillId="0" borderId="0" xfId="0" applyBorder="1" applyProtection="1"/>
    <xf numFmtId="0" fontId="25" fillId="24" borderId="0" xfId="0" applyFont="1" applyFill="1" applyBorder="1" applyAlignment="1" applyProtection="1">
      <alignment horizontal="right" indent="1"/>
    </xf>
    <xf numFmtId="0" fontId="0" fillId="24" borderId="0" xfId="0" applyFill="1" applyBorder="1" applyProtection="1"/>
    <xf numFmtId="0" fontId="0" fillId="24" borderId="0" xfId="0" applyFill="1" applyProtection="1"/>
    <xf numFmtId="0" fontId="24" fillId="24" borderId="0" xfId="0" applyFont="1" applyFill="1" applyBorder="1" applyProtection="1"/>
    <xf numFmtId="0" fontId="27" fillId="24" borderId="0" xfId="0" applyFont="1" applyFill="1" applyBorder="1" applyAlignment="1" applyProtection="1"/>
    <xf numFmtId="0" fontId="29" fillId="0" borderId="0" xfId="0" applyFont="1" applyBorder="1" applyAlignment="1">
      <alignment vertical="top"/>
    </xf>
    <xf numFmtId="0" fontId="0" fillId="25" borderId="11" xfId="0" applyFill="1" applyBorder="1"/>
    <xf numFmtId="0" fontId="0" fillId="25" borderId="0" xfId="0" applyFill="1" applyBorder="1"/>
    <xf numFmtId="0" fontId="0" fillId="25" borderId="16" xfId="0" applyFill="1" applyBorder="1"/>
    <xf numFmtId="0" fontId="0" fillId="25" borderId="12" xfId="0" applyFill="1" applyBorder="1"/>
    <xf numFmtId="0" fontId="0" fillId="25" borderId="17" xfId="0" applyFill="1" applyBorder="1"/>
    <xf numFmtId="0" fontId="0" fillId="25" borderId="18" xfId="0" applyFill="1" applyBorder="1"/>
    <xf numFmtId="0" fontId="25" fillId="25" borderId="0" xfId="0" applyFont="1" applyFill="1" applyBorder="1"/>
    <xf numFmtId="0" fontId="0" fillId="24" borderId="0" xfId="0" applyFill="1"/>
    <xf numFmtId="0" fontId="32" fillId="24" borderId="0" xfId="0" applyFont="1" applyFill="1" applyBorder="1" applyAlignment="1" applyProtection="1">
      <alignment horizontal="left" vertical="top" wrapText="1"/>
    </xf>
    <xf numFmtId="0" fontId="26" fillId="24" borderId="21" xfId="0" applyFont="1" applyFill="1" applyBorder="1" applyAlignment="1">
      <alignment horizontal="left" vertical="center" wrapText="1"/>
    </xf>
    <xf numFmtId="0" fontId="26" fillId="25" borderId="21" xfId="0" applyFont="1" applyFill="1" applyBorder="1" applyAlignment="1">
      <alignment horizontal="left" vertical="center" wrapText="1"/>
    </xf>
    <xf numFmtId="0" fontId="0" fillId="0" borderId="0" xfId="0" applyFill="1" applyBorder="1"/>
    <xf numFmtId="0" fontId="0" fillId="0" borderId="0" xfId="0" applyFill="1"/>
    <xf numFmtId="0" fontId="31" fillId="25" borderId="17" xfId="0" applyFont="1" applyFill="1" applyBorder="1"/>
    <xf numFmtId="0" fontId="31" fillId="25" borderId="0" xfId="0" applyFont="1" applyFill="1" applyBorder="1"/>
    <xf numFmtId="0" fontId="35" fillId="27" borderId="22" xfId="0" applyFont="1" applyFill="1" applyBorder="1" applyAlignment="1">
      <alignment horizontal="left" vertical="center" wrapText="1"/>
    </xf>
    <xf numFmtId="0" fontId="35" fillId="27" borderId="23" xfId="0" applyFont="1" applyFill="1" applyBorder="1" applyAlignment="1">
      <alignment horizontal="center" vertical="center" wrapText="1"/>
    </xf>
    <xf numFmtId="0" fontId="32" fillId="24" borderId="0" xfId="0" applyFont="1" applyFill="1" applyBorder="1" applyAlignment="1" applyProtection="1">
      <alignment horizontal="left" vertical="top" wrapText="1"/>
    </xf>
    <xf numFmtId="0" fontId="5" fillId="24" borderId="0" xfId="0" applyFont="1" applyFill="1"/>
    <xf numFmtId="0" fontId="31" fillId="0" borderId="0" xfId="0" applyFont="1" applyFill="1" applyBorder="1"/>
    <xf numFmtId="0" fontId="35" fillId="27" borderId="14" xfId="0" applyFont="1" applyFill="1" applyBorder="1" applyAlignment="1">
      <alignment horizontal="right" vertical="center"/>
    </xf>
    <xf numFmtId="0" fontId="35" fillId="27" borderId="15" xfId="0" applyFont="1" applyFill="1" applyBorder="1" applyAlignment="1">
      <alignment horizontal="right" vertical="center"/>
    </xf>
    <xf numFmtId="0" fontId="35" fillId="27" borderId="25" xfId="0" applyFont="1" applyFill="1" applyBorder="1" applyAlignment="1">
      <alignment horizontal="left" vertical="center" wrapText="1"/>
    </xf>
    <xf numFmtId="0" fontId="35" fillId="27" borderId="26" xfId="0" applyFont="1" applyFill="1" applyBorder="1" applyAlignment="1">
      <alignment horizontal="center" vertical="center" wrapText="1"/>
    </xf>
    <xf numFmtId="166" fontId="0" fillId="24" borderId="0" xfId="0" applyNumberFormat="1" applyFill="1"/>
    <xf numFmtId="166" fontId="25" fillId="24" borderId="24" xfId="0" applyNumberFormat="1" applyFont="1" applyFill="1" applyBorder="1" applyAlignment="1">
      <alignment horizontal="center" vertical="center" wrapText="1"/>
    </xf>
    <xf numFmtId="166" fontId="25" fillId="25" borderId="24" xfId="0" applyNumberFormat="1" applyFont="1" applyFill="1" applyBorder="1" applyAlignment="1">
      <alignment horizontal="center" vertical="center" wrapText="1"/>
    </xf>
    <xf numFmtId="166" fontId="25" fillId="24" borderId="21" xfId="0" applyNumberFormat="1" applyFont="1" applyFill="1" applyBorder="1" applyAlignment="1">
      <alignment horizontal="center" vertical="center" wrapText="1"/>
    </xf>
    <xf numFmtId="0" fontId="38" fillId="24" borderId="0" xfId="0" applyFont="1" applyFill="1"/>
    <xf numFmtId="0" fontId="0" fillId="0" borderId="0" xfId="0" applyAlignment="1">
      <alignment horizontal="center" vertical="top"/>
    </xf>
    <xf numFmtId="166" fontId="0" fillId="0" borderId="0" xfId="0" applyNumberFormat="1" applyAlignment="1">
      <alignment horizontal="center" vertical="top"/>
    </xf>
    <xf numFmtId="0" fontId="5" fillId="0" borderId="0" xfId="0" applyFont="1"/>
    <xf numFmtId="4" fontId="37" fillId="0" borderId="0" xfId="47" applyNumberFormat="1" applyFont="1" applyFill="1" applyBorder="1" applyAlignment="1">
      <alignment horizontal="center" vertical="top" wrapText="1"/>
    </xf>
    <xf numFmtId="0" fontId="0" fillId="0" borderId="0" xfId="0" applyFill="1" applyBorder="1" applyAlignment="1" applyProtection="1">
      <alignment horizontal="center" vertical="center" wrapText="1"/>
    </xf>
    <xf numFmtId="0" fontId="0" fillId="0" borderId="28" xfId="0" applyFill="1" applyBorder="1"/>
    <xf numFmtId="0" fontId="0" fillId="0" borderId="29" xfId="0" applyBorder="1"/>
    <xf numFmtId="0" fontId="0" fillId="0" borderId="30" xfId="0" applyBorder="1"/>
    <xf numFmtId="0" fontId="0" fillId="0" borderId="31" xfId="0" applyFill="1" applyBorder="1"/>
    <xf numFmtId="0" fontId="0" fillId="0" borderId="32" xfId="0" applyBorder="1"/>
    <xf numFmtId="0" fontId="0" fillId="0" borderId="33" xfId="0" applyFill="1" applyBorder="1"/>
    <xf numFmtId="0" fontId="0" fillId="0" borderId="34" xfId="0" applyBorder="1" applyProtection="1"/>
    <xf numFmtId="0" fontId="25" fillId="24" borderId="34" xfId="0" applyFont="1" applyFill="1" applyBorder="1" applyAlignment="1" applyProtection="1">
      <alignment horizontal="right" indent="1"/>
    </xf>
    <xf numFmtId="0" fontId="0" fillId="24" borderId="34" xfId="0" applyFill="1" applyBorder="1" applyProtection="1"/>
    <xf numFmtId="0" fontId="32" fillId="24" borderId="34" xfId="0" applyFont="1" applyFill="1" applyBorder="1" applyAlignment="1" applyProtection="1">
      <alignment horizontal="left" vertical="top" wrapText="1"/>
    </xf>
    <xf numFmtId="0" fontId="0" fillId="0" borderId="35" xfId="0" applyBorder="1"/>
    <xf numFmtId="0" fontId="0" fillId="0" borderId="36" xfId="0" applyFill="1" applyBorder="1"/>
    <xf numFmtId="0" fontId="0" fillId="0" borderId="37" xfId="0" applyBorder="1"/>
    <xf numFmtId="0" fontId="0" fillId="0" borderId="38" xfId="0" applyBorder="1"/>
    <xf numFmtId="0" fontId="0" fillId="0" borderId="39" xfId="0" applyFill="1" applyBorder="1"/>
    <xf numFmtId="0" fontId="0" fillId="0" borderId="22" xfId="0" applyBorder="1"/>
    <xf numFmtId="0" fontId="0" fillId="0" borderId="40" xfId="0" applyFill="1" applyBorder="1"/>
    <xf numFmtId="0" fontId="0" fillId="0" borderId="41" xfId="0" applyBorder="1" applyProtection="1"/>
    <xf numFmtId="0" fontId="25" fillId="24" borderId="41" xfId="0" applyFont="1" applyFill="1" applyBorder="1" applyAlignment="1" applyProtection="1">
      <alignment horizontal="right" indent="1"/>
    </xf>
    <xf numFmtId="0" fontId="0" fillId="24" borderId="41" xfId="0" applyFill="1" applyBorder="1" applyProtection="1"/>
    <xf numFmtId="0" fontId="32" fillId="24" borderId="41" xfId="0" applyFont="1" applyFill="1" applyBorder="1" applyAlignment="1" applyProtection="1">
      <alignment horizontal="left" vertical="top" wrapText="1"/>
    </xf>
    <xf numFmtId="0" fontId="0" fillId="0" borderId="25" xfId="0" applyBorder="1"/>
    <xf numFmtId="166" fontId="25" fillId="25" borderId="21" xfId="0" applyNumberFormat="1" applyFont="1" applyFill="1" applyBorder="1" applyAlignment="1">
      <alignment horizontal="center" vertical="center" wrapText="1"/>
    </xf>
    <xf numFmtId="0" fontId="0" fillId="31" borderId="0" xfId="0" applyFill="1"/>
    <xf numFmtId="4" fontId="0" fillId="0" borderId="0" xfId="0" applyNumberFormat="1"/>
    <xf numFmtId="2" fontId="0" fillId="0" borderId="0" xfId="0" applyNumberFormat="1"/>
    <xf numFmtId="2" fontId="0" fillId="31" borderId="0" xfId="0" applyNumberFormat="1" applyFill="1"/>
    <xf numFmtId="0" fontId="5" fillId="31" borderId="0" xfId="0" applyFont="1" applyFill="1"/>
    <xf numFmtId="4" fontId="40" fillId="0" borderId="0" xfId="0" applyNumberFormat="1" applyFont="1"/>
    <xf numFmtId="0" fontId="5" fillId="29" borderId="0" xfId="0" applyFont="1" applyFill="1"/>
    <xf numFmtId="0" fontId="0" fillId="29" borderId="0" xfId="0" applyFill="1"/>
    <xf numFmtId="0" fontId="38" fillId="0" borderId="0" xfId="0" applyFont="1"/>
    <xf numFmtId="0" fontId="37" fillId="30" borderId="27" xfId="48" applyFont="1" applyFill="1" applyBorder="1" applyAlignment="1">
      <alignment horizontal="center"/>
    </xf>
    <xf numFmtId="4" fontId="37" fillId="0" borderId="4" xfId="55" applyNumberFormat="1" applyFont="1" applyFill="1" applyBorder="1" applyAlignment="1">
      <alignment horizontal="right" wrapText="1"/>
    </xf>
    <xf numFmtId="0" fontId="37" fillId="0" borderId="4" xfId="55" applyFont="1" applyFill="1" applyBorder="1" applyAlignment="1">
      <alignment horizontal="left" vertical="top" wrapText="1"/>
    </xf>
    <xf numFmtId="4" fontId="38" fillId="0" borderId="4" xfId="55" applyNumberFormat="1" applyFont="1" applyFill="1" applyBorder="1" applyAlignment="1">
      <alignment horizontal="right" wrapText="1"/>
    </xf>
    <xf numFmtId="0" fontId="38" fillId="0" borderId="4" xfId="55" applyFont="1" applyFill="1" applyBorder="1" applyAlignment="1">
      <alignment horizontal="left" vertical="top" wrapText="1"/>
    </xf>
    <xf numFmtId="0" fontId="37" fillId="30" borderId="27" xfId="55" applyFont="1" applyFill="1" applyBorder="1" applyAlignment="1">
      <alignment horizontal="center"/>
    </xf>
    <xf numFmtId="0" fontId="37" fillId="0" borderId="4" xfId="55" applyFont="1" applyFill="1" applyBorder="1" applyAlignment="1">
      <alignment wrapText="1"/>
    </xf>
    <xf numFmtId="0" fontId="37" fillId="0" borderId="4" xfId="55" applyFont="1" applyFill="1" applyBorder="1" applyAlignment="1">
      <alignment horizontal="right" wrapText="1"/>
    </xf>
    <xf numFmtId="166" fontId="27" fillId="24" borderId="0" xfId="0" applyNumberFormat="1" applyFont="1" applyFill="1" applyBorder="1" applyAlignment="1" applyProtection="1">
      <alignment vertical="center"/>
    </xf>
    <xf numFmtId="0" fontId="40" fillId="0" borderId="0" xfId="0" applyFont="1"/>
    <xf numFmtId="0" fontId="40" fillId="0" borderId="4" xfId="55" applyFont="1" applyFill="1" applyBorder="1" applyAlignment="1">
      <alignment horizontal="left" vertical="top" wrapText="1"/>
    </xf>
    <xf numFmtId="4" fontId="40" fillId="0" borderId="4" xfId="55" applyNumberFormat="1" applyFont="1" applyFill="1" applyBorder="1" applyAlignment="1">
      <alignment horizontal="right" wrapText="1"/>
    </xf>
    <xf numFmtId="17" fontId="0" fillId="0" borderId="0" xfId="0" applyNumberFormat="1"/>
    <xf numFmtId="2" fontId="40" fillId="31" borderId="0" xfId="0" applyNumberFormat="1" applyFont="1" applyFill="1" applyAlignment="1">
      <alignment horizontal="center"/>
    </xf>
    <xf numFmtId="4" fontId="5" fillId="32" borderId="0" xfId="0" applyNumberFormat="1" applyFont="1" applyFill="1"/>
    <xf numFmtId="0" fontId="5" fillId="32" borderId="0" xfId="0" applyFont="1" applyFill="1"/>
    <xf numFmtId="2" fontId="40" fillId="0" borderId="0" xfId="0" applyNumberFormat="1" applyFont="1" applyAlignment="1">
      <alignment horizontal="center"/>
    </xf>
    <xf numFmtId="0" fontId="38" fillId="0" borderId="0" xfId="55" applyFont="1" applyFill="1" applyBorder="1" applyAlignment="1">
      <alignment horizontal="left" vertical="top" wrapText="1"/>
    </xf>
    <xf numFmtId="0" fontId="40" fillId="0" borderId="4" xfId="48" applyFont="1" applyFill="1" applyBorder="1" applyAlignment="1">
      <alignment wrapText="1"/>
    </xf>
    <xf numFmtId="4" fontId="40" fillId="0" borderId="0" xfId="55" applyNumberFormat="1" applyFont="1" applyFill="1" applyBorder="1" applyAlignment="1">
      <alignment horizontal="right" wrapText="1"/>
    </xf>
    <xf numFmtId="166" fontId="41" fillId="25" borderId="24" xfId="0" applyNumberFormat="1" applyFont="1" applyFill="1" applyBorder="1" applyAlignment="1">
      <alignment horizontal="center" vertical="center" wrapText="1"/>
    </xf>
    <xf numFmtId="0" fontId="40" fillId="0" borderId="0" xfId="0" applyFont="1" applyFill="1" applyBorder="1"/>
    <xf numFmtId="0" fontId="42" fillId="24" borderId="21" xfId="0" applyFont="1" applyFill="1" applyBorder="1" applyAlignment="1">
      <alignment horizontal="left" vertical="center" wrapText="1"/>
    </xf>
    <xf numFmtId="166" fontId="43" fillId="24" borderId="21" xfId="0" applyNumberFormat="1" applyFont="1" applyFill="1" applyBorder="1" applyAlignment="1">
      <alignment horizontal="center" vertical="center" wrapText="1"/>
    </xf>
    <xf numFmtId="0" fontId="42" fillId="25" borderId="21" xfId="0" applyFont="1" applyFill="1" applyBorder="1" applyAlignment="1">
      <alignment horizontal="left" vertical="center" wrapText="1"/>
    </xf>
    <xf numFmtId="166" fontId="43" fillId="25" borderId="21" xfId="0" applyNumberFormat="1" applyFont="1" applyFill="1" applyBorder="1" applyAlignment="1">
      <alignment horizontal="center" vertical="center" wrapText="1"/>
    </xf>
    <xf numFmtId="0" fontId="5" fillId="0" borderId="11" xfId="0" applyFont="1" applyFill="1" applyBorder="1" applyAlignment="1" applyProtection="1">
      <alignment horizontal="center" vertical="center" wrapText="1"/>
    </xf>
    <xf numFmtId="0" fontId="0" fillId="0" borderId="11" xfId="0" applyFill="1" applyBorder="1" applyAlignment="1" applyProtection="1">
      <alignment horizontal="center" vertical="center" wrapText="1"/>
    </xf>
    <xf numFmtId="0" fontId="39" fillId="28" borderId="13" xfId="0" applyFont="1" applyFill="1" applyBorder="1" applyAlignment="1" applyProtection="1">
      <alignment horizontal="left" vertical="center"/>
      <protection locked="0"/>
    </xf>
    <xf numFmtId="0" fontId="39" fillId="28" borderId="10" xfId="0" applyFont="1" applyFill="1" applyBorder="1" applyAlignment="1" applyProtection="1">
      <alignment horizontal="left" vertical="center"/>
      <protection locked="0"/>
    </xf>
    <xf numFmtId="0" fontId="36" fillId="28" borderId="13" xfId="0" applyFont="1" applyFill="1" applyBorder="1" applyAlignment="1" applyProtection="1">
      <alignment horizontal="left" vertical="center"/>
      <protection locked="0"/>
    </xf>
    <xf numFmtId="0" fontId="36" fillId="28" borderId="10" xfId="0" applyFont="1" applyFill="1" applyBorder="1" applyAlignment="1" applyProtection="1">
      <alignment horizontal="left" vertical="center"/>
      <protection locked="0"/>
    </xf>
    <xf numFmtId="0" fontId="36" fillId="28" borderId="13" xfId="0" applyFont="1" applyFill="1" applyBorder="1" applyAlignment="1" applyProtection="1">
      <alignment horizontal="left"/>
      <protection locked="0"/>
    </xf>
    <xf numFmtId="0" fontId="36" fillId="28" borderId="10" xfId="0" applyFont="1" applyFill="1" applyBorder="1" applyAlignment="1" applyProtection="1">
      <alignment horizontal="left"/>
      <protection locked="0"/>
    </xf>
    <xf numFmtId="0" fontId="39" fillId="28" borderId="13" xfId="0" applyFont="1" applyFill="1" applyBorder="1" applyAlignment="1" applyProtection="1">
      <alignment horizontal="left" vertical="center" wrapText="1"/>
      <protection locked="0"/>
    </xf>
    <xf numFmtId="0" fontId="39" fillId="0" borderId="13" xfId="0" applyFont="1" applyFill="1" applyBorder="1" applyAlignment="1" applyProtection="1">
      <alignment horizontal="left" vertical="center" wrapText="1"/>
      <protection locked="0"/>
    </xf>
    <xf numFmtId="0" fontId="39" fillId="0" borderId="10" xfId="0" applyFont="1" applyFill="1" applyBorder="1" applyAlignment="1" applyProtection="1">
      <alignment horizontal="left" vertical="center" wrapText="1"/>
      <protection locked="0"/>
    </xf>
    <xf numFmtId="0" fontId="39" fillId="0" borderId="13" xfId="0" applyFont="1" applyFill="1" applyBorder="1" applyAlignment="1" applyProtection="1">
      <alignment horizontal="left" vertical="center"/>
      <protection locked="0"/>
    </xf>
    <xf numFmtId="0" fontId="39" fillId="0" borderId="10" xfId="0" applyFont="1" applyFill="1" applyBorder="1" applyAlignment="1" applyProtection="1">
      <alignment horizontal="left" vertical="center"/>
      <protection locked="0"/>
    </xf>
    <xf numFmtId="0" fontId="33" fillId="26" borderId="19" xfId="0" applyFont="1" applyFill="1" applyBorder="1" applyAlignment="1">
      <alignment horizontal="center" vertical="center"/>
    </xf>
    <xf numFmtId="0" fontId="34" fillId="26" borderId="20" xfId="0" applyFont="1" applyFill="1" applyBorder="1" applyAlignment="1">
      <alignment horizontal="center" vertical="center"/>
    </xf>
    <xf numFmtId="0" fontId="34" fillId="26" borderId="13" xfId="0" applyFont="1" applyFill="1" applyBorder="1" applyAlignment="1">
      <alignment horizontal="center" vertical="center"/>
    </xf>
    <xf numFmtId="0" fontId="32" fillId="24" borderId="0" xfId="0" applyFont="1" applyFill="1" applyBorder="1" applyAlignment="1" applyProtection="1">
      <alignment horizontal="left" vertical="top" wrapText="1"/>
    </xf>
  </cellXfs>
  <cellStyles count="56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Komma 2" xfId="53" xr:uid="{00000000-0005-0000-0000-000037000000}"/>
    <cellStyle name="Neutral" xfId="31" builtinId="28" customBuiltin="1"/>
    <cellStyle name="Notiz" xfId="32" builtinId="10" customBuiltin="1"/>
    <cellStyle name="Prozent 2" xfId="46" xr:uid="{00000000-0005-0000-0000-000022000000}"/>
    <cellStyle name="Prozent 2 2" xfId="52" xr:uid="{00000000-0005-0000-0000-000022000000}"/>
    <cellStyle name="Prozent 3" xfId="54" xr:uid="{00000000-0005-0000-0000-000038000000}"/>
    <cellStyle name="Schlecht" xfId="33" builtinId="27" customBuiltin="1"/>
    <cellStyle name="Standard" xfId="0" builtinId="0"/>
    <cellStyle name="Standard 2" xfId="42" xr:uid="{00000000-0005-0000-0000-000025000000}"/>
    <cellStyle name="Standard 3" xfId="43" xr:uid="{00000000-0005-0000-0000-000026000000}"/>
    <cellStyle name="Standard 3 2" xfId="49" xr:uid="{00000000-0005-0000-0000-000026000000}"/>
    <cellStyle name="Standard 4" xfId="44" xr:uid="{00000000-0005-0000-0000-000027000000}"/>
    <cellStyle name="Standard 4 2" xfId="50" xr:uid="{00000000-0005-0000-0000-000027000000}"/>
    <cellStyle name="Standard 5" xfId="45" xr:uid="{00000000-0005-0000-0000-000028000000}"/>
    <cellStyle name="Standard 5 2" xfId="51" xr:uid="{00000000-0005-0000-0000-000028000000}"/>
    <cellStyle name="Standard_Berechnung" xfId="48" xr:uid="{3F03F281-CF39-41AC-8286-4817E5781582}"/>
    <cellStyle name="Standard_Berechnung1" xfId="55" xr:uid="{0B84DEF0-17ED-4B45-84F5-E93B24B26FF1}"/>
    <cellStyle name="Standard_e-verbrauch PV GV" xfId="47" xr:uid="{00000000-0005-0000-0000-000029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2">
    <dxf>
      <fill>
        <patternFill>
          <bgColor theme="0" tint="-0.24994659260841701"/>
        </patternFill>
      </fill>
      <border>
        <left/>
        <right/>
        <top/>
        <bottom/>
      </border>
    </dxf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FFFFFF"/>
      <color rgb="FF5EAD35"/>
      <color rgb="FF080808"/>
      <color rgb="FF0B90D5"/>
      <color rgb="FF612F62"/>
      <color rgb="FF934B94"/>
      <color rgb="FF005F85"/>
      <color rgb="FF125D86"/>
      <color rgb="FF61B931"/>
      <color rgb="FFD784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_rels/chart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.xml"/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107135772080272E-2"/>
          <c:y val="7.7148130984540292E-2"/>
          <c:w val="0.87961145452327694"/>
          <c:h val="0.6719211216614164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Daten!$E$18</c:f>
              <c:strCache>
                <c:ptCount val="1"/>
              </c:strCache>
            </c:strRef>
          </c:tx>
          <c:spPr>
            <a:gradFill>
              <a:gsLst>
                <a:gs pos="89800">
                  <a:schemeClr val="accent2"/>
                </a:gs>
                <a:gs pos="0">
                  <a:schemeClr val="accent2">
                    <a:lumMod val="40000"/>
                    <a:lumOff val="60000"/>
                  </a:schemeClr>
                </a:gs>
                <a:gs pos="21000">
                  <a:schemeClr val="accent2"/>
                </a:gs>
                <a:gs pos="83000">
                  <a:schemeClr val="accent2"/>
                </a:gs>
                <a:gs pos="100000">
                  <a:schemeClr val="accent2"/>
                </a:gs>
              </a:gsLst>
              <a:lin ang="5400000" scaled="1"/>
            </a:gradFill>
            <a:ln w="38100">
              <a:noFill/>
            </a:ln>
          </c:spPr>
          <c:invertIfNegative val="0"/>
          <c:dPt>
            <c:idx val="13"/>
            <c:invertIfNegative val="0"/>
            <c:bubble3D val="0"/>
            <c:spPr>
              <a:gradFill>
                <a:gsLst>
                  <a:gs pos="14000">
                    <a:schemeClr val="bg1"/>
                  </a:gs>
                  <a:gs pos="0">
                    <a:schemeClr val="accent2">
                      <a:lumMod val="40000"/>
                      <a:lumOff val="60000"/>
                    </a:schemeClr>
                  </a:gs>
                  <a:gs pos="21000">
                    <a:schemeClr val="accent2"/>
                  </a:gs>
                  <a:gs pos="83000">
                    <a:schemeClr val="accent2"/>
                  </a:gs>
                  <a:gs pos="100000">
                    <a:schemeClr val="accent2"/>
                  </a:gs>
                </a:gsLst>
                <a:lin ang="5400000" scaled="1"/>
              </a:gradFill>
              <a:ln w="38100">
                <a:noFill/>
              </a:ln>
            </c:spPr>
            <c:extLst>
              <c:ext xmlns:c16="http://schemas.microsoft.com/office/drawing/2014/chart" uri="{C3380CC4-5D6E-409C-BE32-E72D297353CC}">
                <c16:uniqueId val="{00000001-A676-4EAF-A2E0-35B277A5F0D3}"/>
              </c:ext>
            </c:extLst>
          </c:dPt>
          <c:dPt>
            <c:idx val="2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A676-4EAF-A2E0-35B277A5F0D3}"/>
              </c:ext>
            </c:extLst>
          </c:dPt>
          <c:dPt>
            <c:idx val="2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A676-4EAF-A2E0-35B277A5F0D3}"/>
              </c:ext>
            </c:extLst>
          </c:dPt>
          <c:dPt>
            <c:idx val="2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A676-4EAF-A2E0-35B277A5F0D3}"/>
              </c:ext>
            </c:extLst>
          </c:dPt>
          <c:dPt>
            <c:idx val="3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A676-4EAF-A2E0-35B277A5F0D3}"/>
              </c:ext>
            </c:extLst>
          </c:dPt>
          <c:dPt>
            <c:idx val="3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A676-4EAF-A2E0-35B277A5F0D3}"/>
              </c:ext>
            </c:extLst>
          </c:dPt>
          <c:dPt>
            <c:idx val="3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A676-4EAF-A2E0-35B277A5F0D3}"/>
              </c:ext>
            </c:extLst>
          </c:dPt>
          <c:dPt>
            <c:idx val="3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A676-4EAF-A2E0-35B277A5F0D3}"/>
              </c:ext>
            </c:extLst>
          </c:dPt>
          <c:dLbls>
            <c:dLbl>
              <c:idx val="13"/>
              <c:layout>
                <c:manualLayout>
                  <c:x val="0.32154196776802935"/>
                  <c:y val="0.59833259663873684"/>
                </c:manualLayout>
              </c:layout>
              <c:tx>
                <c:rich>
                  <a:bodyPr/>
                  <a:lstStyle/>
                  <a:p>
                    <a:r>
                      <a:rPr lang="en-US" sz="900" b="1">
                        <a:latin typeface="Meta Offc" panose="020B0604030101020102" pitchFamily="34" charset="0"/>
                        <a:cs typeface="Meta Offc" panose="020B0604030101020102" pitchFamily="34" charset="0"/>
                      </a:rPr>
                      <a:t>80 - 85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A676-4EAF-A2E0-35B277A5F0D3}"/>
                </c:ext>
              </c:extLst>
            </c:dLbl>
            <c:spPr>
              <a:solidFill>
                <a:schemeClr val="accent2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>
                    <a:solidFill>
                      <a:schemeClr val="bg1"/>
                    </a:solidFill>
                    <a:latin typeface="Meta Offc" panose="020B0604030101020102" pitchFamily="34" charset="0"/>
                    <a:cs typeface="Meta Offc" panose="020B0604030101020102" pitchFamily="34" charset="0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Daten!$B$19:$B$40</c:f>
              <c:strCache>
                <c:ptCount val="22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 ---</c:v>
                </c:pt>
                <c:pt idx="21">
                  <c:v>Ziel
2030****</c:v>
                </c:pt>
              </c:strCache>
            </c:strRef>
          </c:cat>
          <c:val>
            <c:numRef>
              <c:f>Daten!$E$19:$E$40</c:f>
              <c:numCache>
                <c:formatCode>0.0</c:formatCode>
                <c:ptCount val="2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20">
                  <c:v>#N/A</c:v>
                </c:pt>
                <c:pt idx="21">
                  <c:v>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A676-4EAF-A2E0-35B277A5F0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4620304"/>
        <c:axId val="204651312"/>
      </c:barChart>
      <c:lineChart>
        <c:grouping val="standard"/>
        <c:varyColors val="0"/>
        <c:ser>
          <c:idx val="2"/>
          <c:order val="1"/>
          <c:tx>
            <c:strRef>
              <c:f>Daten!$C$18</c:f>
              <c:strCache>
                <c:ptCount val="1"/>
                <c:pt idx="0">
                  <c:v>Endenergieverbrauch Güterverkehr**</c:v>
                </c:pt>
              </c:strCache>
            </c:strRef>
          </c:tx>
          <c:spPr>
            <a:ln w="28575">
              <a:solidFill>
                <a:schemeClr val="accent4"/>
              </a:solidFill>
            </a:ln>
          </c:spPr>
          <c:marker>
            <c:symbol val="triangle"/>
            <c:size val="8"/>
            <c:spPr>
              <a:solidFill>
                <a:schemeClr val="accent4"/>
              </a:solidFill>
              <a:ln>
                <a:solidFill>
                  <a:schemeClr val="bg1"/>
                </a:solidFill>
              </a:ln>
            </c:spPr>
          </c:marker>
          <c:dPt>
            <c:idx val="28"/>
            <c:marker>
              <c:spPr>
                <a:solidFill>
                  <a:schemeClr val="accent4"/>
                </a:solidFill>
                <a:ln w="28575">
                  <a:solidFill>
                    <a:schemeClr val="bg1"/>
                  </a:solidFill>
                </a:ln>
              </c:spPr>
            </c:marker>
            <c:bubble3D val="0"/>
            <c:spPr>
              <a:ln w="28575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B-A676-4EAF-A2E0-35B277A5F0D3}"/>
              </c:ext>
            </c:extLst>
          </c:dPt>
          <c:dPt>
            <c:idx val="29"/>
            <c:marker>
              <c:spPr>
                <a:solidFill>
                  <a:schemeClr val="accent4"/>
                </a:solidFill>
                <a:ln w="28575">
                  <a:solidFill>
                    <a:schemeClr val="bg1"/>
                  </a:solidFill>
                </a:ln>
              </c:spPr>
            </c:marker>
            <c:bubble3D val="0"/>
            <c:spPr>
              <a:ln w="28575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D-A676-4EAF-A2E0-35B277A5F0D3}"/>
              </c:ext>
            </c:extLst>
          </c:dPt>
          <c:dPt>
            <c:idx val="30"/>
            <c:bubble3D val="0"/>
            <c:spPr>
              <a:ln w="28575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F-A676-4EAF-A2E0-35B277A5F0D3}"/>
              </c:ext>
            </c:extLst>
          </c:dPt>
          <c:dPt>
            <c:idx val="31"/>
            <c:marker>
              <c:spPr>
                <a:solidFill>
                  <a:schemeClr val="accent4"/>
                </a:solidFill>
                <a:ln w="28575">
                  <a:solidFill>
                    <a:schemeClr val="bg1"/>
                  </a:solidFill>
                </a:ln>
              </c:spPr>
            </c:marker>
            <c:bubble3D val="0"/>
            <c:spPr>
              <a:ln w="28575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1-A676-4EAF-A2E0-35B277A5F0D3}"/>
              </c:ext>
            </c:extLst>
          </c:dPt>
          <c:dPt>
            <c:idx val="32"/>
            <c:marker>
              <c:spPr>
                <a:solidFill>
                  <a:schemeClr val="accent4"/>
                </a:solidFill>
                <a:ln w="28575">
                  <a:solidFill>
                    <a:schemeClr val="bg1"/>
                  </a:solidFill>
                </a:ln>
              </c:spPr>
            </c:marker>
            <c:bubble3D val="0"/>
            <c:spPr>
              <a:ln w="28575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3-A676-4EAF-A2E0-35B277A5F0D3}"/>
              </c:ext>
            </c:extLst>
          </c:dPt>
          <c:cat>
            <c:strRef>
              <c:f>Daten!$B$19:$B$40</c:f>
              <c:strCache>
                <c:ptCount val="22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 ---</c:v>
                </c:pt>
                <c:pt idx="21">
                  <c:v>Ziel
2030****</c:v>
                </c:pt>
              </c:strCache>
            </c:strRef>
          </c:cat>
          <c:val>
            <c:numRef>
              <c:f>Daten!$C$19:$C$40</c:f>
              <c:numCache>
                <c:formatCode>0.0</c:formatCode>
                <c:ptCount val="22"/>
                <c:pt idx="0">
                  <c:v>100</c:v>
                </c:pt>
                <c:pt idx="1">
                  <c:v>105.04028615885734</c:v>
                </c:pt>
                <c:pt idx="2">
                  <c:v>108.22446679206581</c:v>
                </c:pt>
                <c:pt idx="3">
                  <c:v>105.97733559831877</c:v>
                </c:pt>
                <c:pt idx="4">
                  <c:v>95.793087772921311</c:v>
                </c:pt>
                <c:pt idx="5">
                  <c:v>99.662745227408863</c:v>
                </c:pt>
                <c:pt idx="6">
                  <c:v>101.46922125226922</c:v>
                </c:pt>
                <c:pt idx="7">
                  <c:v>99.663778978282949</c:v>
                </c:pt>
                <c:pt idx="8">
                  <c:v>100.92388665390078</c:v>
                </c:pt>
                <c:pt idx="9">
                  <c:v>102.7107683952121</c:v>
                </c:pt>
                <c:pt idx="10">
                  <c:v>104.42758308854</c:v>
                </c:pt>
                <c:pt idx="11">
                  <c:v>106.55168213919271</c:v>
                </c:pt>
                <c:pt idx="12">
                  <c:v>109.2398597015932</c:v>
                </c:pt>
                <c:pt idx="13">
                  <c:v>111.05373450772642</c:v>
                </c:pt>
                <c:pt idx="14">
                  <c:v>109.87298733537645</c:v>
                </c:pt>
                <c:pt idx="15">
                  <c:v>106.44139927724439</c:v>
                </c:pt>
                <c:pt idx="16">
                  <c:v>109.22162002732951</c:v>
                </c:pt>
                <c:pt idx="17">
                  <c:v>106.75248219426041</c:v>
                </c:pt>
                <c:pt idx="18">
                  <c:v>100.71764740111571</c:v>
                </c:pt>
                <c:pt idx="19">
                  <c:v>100.49917034491465</c:v>
                </c:pt>
                <c:pt idx="20">
                  <c:v>#N/A</c:v>
                </c:pt>
                <c:pt idx="2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4-A676-4EAF-A2E0-35B277A5F0D3}"/>
            </c:ext>
          </c:extLst>
        </c:ser>
        <c:ser>
          <c:idx val="0"/>
          <c:order val="2"/>
          <c:tx>
            <c:strRef>
              <c:f>Daten!$D$18</c:f>
              <c:strCache>
                <c:ptCount val="1"/>
                <c:pt idx="0">
                  <c:v>Endenergieverbrauch Personenverkehr***</c:v>
                </c:pt>
              </c:strCache>
            </c:strRef>
          </c:tx>
          <c:spPr>
            <a:ln w="28575">
              <a:solidFill>
                <a:schemeClr val="accent6"/>
              </a:solidFill>
            </a:ln>
          </c:spPr>
          <c:marker>
            <c:symbol val="diamond"/>
            <c:size val="8"/>
            <c:spPr>
              <a:solidFill>
                <a:schemeClr val="accent6"/>
              </a:solidFill>
              <a:ln>
                <a:solidFill>
                  <a:schemeClr val="bg1"/>
                </a:solidFill>
              </a:ln>
            </c:spPr>
          </c:marker>
          <c:dPt>
            <c:idx val="28"/>
            <c:bubble3D val="0"/>
            <c:extLst>
              <c:ext xmlns:c16="http://schemas.microsoft.com/office/drawing/2014/chart" uri="{C3380CC4-5D6E-409C-BE32-E72D297353CC}">
                <c16:uniqueId val="{00000015-A676-4EAF-A2E0-35B277A5F0D3}"/>
              </c:ext>
            </c:extLst>
          </c:dPt>
          <c:dPt>
            <c:idx val="29"/>
            <c:bubble3D val="0"/>
            <c:extLst>
              <c:ext xmlns:c16="http://schemas.microsoft.com/office/drawing/2014/chart" uri="{C3380CC4-5D6E-409C-BE32-E72D297353CC}">
                <c16:uniqueId val="{00000016-A676-4EAF-A2E0-35B277A5F0D3}"/>
              </c:ext>
            </c:extLst>
          </c:dPt>
          <c:dPt>
            <c:idx val="30"/>
            <c:bubble3D val="0"/>
            <c:extLst>
              <c:ext xmlns:c16="http://schemas.microsoft.com/office/drawing/2014/chart" uri="{C3380CC4-5D6E-409C-BE32-E72D297353CC}">
                <c16:uniqueId val="{00000017-A676-4EAF-A2E0-35B277A5F0D3}"/>
              </c:ext>
            </c:extLst>
          </c:dPt>
          <c:dPt>
            <c:idx val="31"/>
            <c:bubble3D val="0"/>
            <c:extLst>
              <c:ext xmlns:c16="http://schemas.microsoft.com/office/drawing/2014/chart" uri="{C3380CC4-5D6E-409C-BE32-E72D297353CC}">
                <c16:uniqueId val="{00000018-A676-4EAF-A2E0-35B277A5F0D3}"/>
              </c:ext>
            </c:extLst>
          </c:dPt>
          <c:dPt>
            <c:idx val="32"/>
            <c:bubble3D val="0"/>
            <c:spPr>
              <a:ln w="28575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A-A676-4EAF-A2E0-35B277A5F0D3}"/>
              </c:ext>
            </c:extLst>
          </c:dPt>
          <c:cat>
            <c:strRef>
              <c:f>Daten!$B$19:$B$40</c:f>
              <c:strCache>
                <c:ptCount val="22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 ---</c:v>
                </c:pt>
                <c:pt idx="21">
                  <c:v>Ziel
2030****</c:v>
                </c:pt>
              </c:strCache>
            </c:strRef>
          </c:cat>
          <c:val>
            <c:numRef>
              <c:f>Daten!$D$19:$D$40</c:f>
              <c:numCache>
                <c:formatCode>0.0</c:formatCode>
                <c:ptCount val="22"/>
                <c:pt idx="0">
                  <c:v>100</c:v>
                </c:pt>
                <c:pt idx="1">
                  <c:v>100.37269017207781</c:v>
                </c:pt>
                <c:pt idx="2">
                  <c:v>100.4803195450974</c:v>
                </c:pt>
                <c:pt idx="3">
                  <c:v>99.376910472253215</c:v>
                </c:pt>
                <c:pt idx="4">
                  <c:v>100.55560107392105</c:v>
                </c:pt>
                <c:pt idx="5">
                  <c:v>100.47668156546111</c:v>
                </c:pt>
                <c:pt idx="6">
                  <c:v>101.24322196769779</c:v>
                </c:pt>
                <c:pt idx="7">
                  <c:v>100.52776726760079</c:v>
                </c:pt>
                <c:pt idx="8">
                  <c:v>100.53097445305667</c:v>
                </c:pt>
                <c:pt idx="9">
                  <c:v>101.52029040757704</c:v>
                </c:pt>
                <c:pt idx="10">
                  <c:v>102.2238443566371</c:v>
                </c:pt>
                <c:pt idx="11">
                  <c:v>103.18001020963044</c:v>
                </c:pt>
                <c:pt idx="12">
                  <c:v>103.83860541629413</c:v>
                </c:pt>
                <c:pt idx="13">
                  <c:v>103.70543221165023</c:v>
                </c:pt>
                <c:pt idx="14">
                  <c:v>104.07072083508436</c:v>
                </c:pt>
                <c:pt idx="15">
                  <c:v>87.322736668270423</c:v>
                </c:pt>
                <c:pt idx="16">
                  <c:v>88.643872997606948</c:v>
                </c:pt>
                <c:pt idx="17">
                  <c:v>89.367153514451019</c:v>
                </c:pt>
                <c:pt idx="18">
                  <c:v>90.661405114112611</c:v>
                </c:pt>
                <c:pt idx="19">
                  <c:v>90.83042883238565</c:v>
                </c:pt>
                <c:pt idx="20">
                  <c:v>#N/A</c:v>
                </c:pt>
                <c:pt idx="2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A676-4EAF-A2E0-35B277A5F0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4620304"/>
        <c:axId val="204651312"/>
      </c:lineChart>
      <c:catAx>
        <c:axId val="204620304"/>
        <c:scaling>
          <c:orientation val="minMax"/>
        </c:scaling>
        <c:delete val="0"/>
        <c:axPos val="b"/>
        <c:majorGridlines>
          <c:spPr>
            <a:ln w="6350">
              <a:solidFill>
                <a:schemeClr val="bg1">
                  <a:lumMod val="75000"/>
                </a:schemeClr>
              </a:solidFill>
            </a:ln>
          </c:spPr>
        </c:majorGridlines>
        <c:title>
          <c:tx>
            <c:strRef>
              <c:f>Daten!$B$15</c:f>
              <c:strCache>
                <c:ptCount val="1"/>
              </c:strCache>
            </c:strRef>
          </c:tx>
          <c:overlay val="0"/>
          <c:txPr>
            <a:bodyPr/>
            <a:lstStyle/>
            <a:p>
              <a:pPr>
                <a:defRPr sz="900"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 rot="0" vert="horz"/>
          <a:lstStyle/>
          <a:p>
            <a:pPr>
              <a:defRPr sz="800" baseline="0">
                <a:latin typeface="Meta Offc" pitchFamily="34" charset="0"/>
              </a:defRPr>
            </a:pPr>
            <a:endParaRPr lang="de-DE"/>
          </a:p>
        </c:txPr>
        <c:crossAx val="204651312"/>
        <c:crosses val="autoZero"/>
        <c:auto val="1"/>
        <c:lblAlgn val="ctr"/>
        <c:lblOffset val="100"/>
        <c:tickLblSkip val="1"/>
        <c:noMultiLvlLbl val="0"/>
      </c:catAx>
      <c:valAx>
        <c:axId val="204651312"/>
        <c:scaling>
          <c:orientation val="minMax"/>
          <c:max val="120"/>
          <c:min val="50"/>
        </c:scaling>
        <c:delete val="0"/>
        <c:axPos val="l"/>
        <c:majorGridlines>
          <c:spPr>
            <a:ln w="6350">
              <a:solidFill>
                <a:schemeClr val="tx1"/>
              </a:solidFill>
            </a:ln>
          </c:spPr>
        </c:majorGridlines>
        <c:title>
          <c:tx>
            <c:strRef>
              <c:f>Daten!$B$14</c:f>
              <c:strCache>
                <c:ptCount val="1"/>
                <c:pt idx="0">
                  <c:v>2005 = 100</c:v>
                </c:pt>
              </c:strCache>
            </c:strRef>
          </c:tx>
          <c:layout>
            <c:manualLayout>
              <c:xMode val="edge"/>
              <c:yMode val="edge"/>
              <c:x val="7.6242479755565293E-2"/>
              <c:y val="2.9082981924633454E-2"/>
            </c:manualLayout>
          </c:layout>
          <c:overlay val="0"/>
          <c:txPr>
            <a:bodyPr rot="0" vert="horz"/>
            <a:lstStyle/>
            <a:p>
              <a:pPr>
                <a:defRPr sz="900" b="1"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204620304"/>
        <c:crosses val="autoZero"/>
        <c:crossBetween val="between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egendEntry>
        <c:idx val="0"/>
        <c:delete val="1"/>
      </c:legendEntry>
      <c:layout>
        <c:manualLayout>
          <c:xMode val="edge"/>
          <c:yMode val="edge"/>
          <c:x val="7.7752664261470497E-2"/>
          <c:y val="0.84762015381322797"/>
          <c:w val="0.82753481415590469"/>
          <c:h val="5.1628847884933673E-2"/>
        </c:manualLayout>
      </c:layout>
      <c:overlay val="0"/>
      <c:txPr>
        <a:bodyPr/>
        <a:lstStyle/>
        <a:p>
          <a:pPr>
            <a:defRPr sz="700"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189" footer="0.31496062992126189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107135772080272E-2"/>
          <c:y val="7.7148130984540292E-2"/>
          <c:w val="0.87961145452327694"/>
          <c:h val="0.6719211216614164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Daten!$E$17</c:f>
              <c:strCache>
                <c:ptCount val="1"/>
              </c:strCache>
            </c:strRef>
          </c:tx>
          <c:spPr>
            <a:gradFill>
              <a:gsLst>
                <a:gs pos="14000">
                  <a:schemeClr val="bg1"/>
                </a:gs>
                <a:gs pos="0">
                  <a:schemeClr val="accent2">
                    <a:lumMod val="40000"/>
                    <a:lumOff val="60000"/>
                  </a:schemeClr>
                </a:gs>
                <a:gs pos="21000">
                  <a:schemeClr val="accent2"/>
                </a:gs>
                <a:gs pos="83000">
                  <a:schemeClr val="accent2"/>
                </a:gs>
                <a:gs pos="100000">
                  <a:schemeClr val="accent2"/>
                </a:gs>
              </a:gsLst>
              <a:lin ang="5400000" scaled="1"/>
            </a:gradFill>
            <a:ln w="38100">
              <a:noFill/>
            </a:ln>
          </c:spPr>
          <c:invertIfNegative val="0"/>
          <c:dPt>
            <c:idx val="2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8A50-4C15-958C-DE02058AA7ED}"/>
              </c:ext>
            </c:extLst>
          </c:dPt>
          <c:dPt>
            <c:idx val="2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8A50-4C15-958C-DE02058AA7ED}"/>
              </c:ext>
            </c:extLst>
          </c:dPt>
          <c:dPt>
            <c:idx val="2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8A50-4C15-958C-DE02058AA7ED}"/>
              </c:ext>
            </c:extLst>
          </c:dPt>
          <c:dPt>
            <c:idx val="3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8A50-4C15-958C-DE02058AA7ED}"/>
              </c:ext>
            </c:extLst>
          </c:dPt>
          <c:dPt>
            <c:idx val="3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8A50-4C15-958C-DE02058AA7ED}"/>
              </c:ext>
            </c:extLst>
          </c:dPt>
          <c:dPt>
            <c:idx val="3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8A50-4C15-958C-DE02058AA7ED}"/>
              </c:ext>
            </c:extLst>
          </c:dPt>
          <c:dPt>
            <c:idx val="3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8A50-4C15-958C-DE02058AA7ED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A50-4C15-958C-DE02058AA7ED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A50-4C15-958C-DE02058AA7ED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A50-4C15-958C-DE02058AA7ED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A50-4C15-958C-DE02058AA7ED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A50-4C15-958C-DE02058AA7ED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A50-4C15-958C-DE02058AA7ED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A50-4C15-958C-DE02058AA7ED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8A50-4C15-958C-DE02058AA7ED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8A50-4C15-958C-DE02058AA7ED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8A50-4C15-958C-DE02058AA7ED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8A50-4C15-958C-DE02058AA7ED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8A50-4C15-958C-DE02058AA7ED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8A50-4C15-958C-DE02058AA7ED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8A50-4C15-958C-DE02058AA7ED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8A50-4C15-958C-DE02058AA7ED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8A50-4C15-958C-DE02058AA7ED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8A50-4C15-958C-DE02058AA7ED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8A50-4C15-958C-DE02058AA7ED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8A50-4C15-958C-DE02058AA7ED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8A50-4C15-958C-DE02058AA7ED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8A50-4C15-958C-DE02058AA7ED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8A50-4C15-958C-DE02058AA7ED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8A50-4C15-958C-DE02058AA7ED}"/>
                </c:ext>
              </c:extLst>
            </c:dLbl>
            <c:dLbl>
              <c:idx val="23"/>
              <c:layout>
                <c:manualLayout>
                  <c:x val="0.11713114245002734"/>
                  <c:y val="0.1511058484947232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90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E-8A50-4C15-958C-DE02058AA7ED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8A50-4C15-958C-DE02058AA7ED}"/>
                </c:ext>
              </c:extLst>
            </c:dLbl>
            <c:dLbl>
              <c:idx val="25"/>
              <c:layout>
                <c:manualLayout>
                  <c:x val="-1.2898308385952077E-3"/>
                  <c:y val="-6.9352536864305406E-3"/>
                </c:manualLayout>
              </c:layout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 sz="900" b="1">
                        <a:solidFill>
                          <a:srgbClr val="FFFFFF"/>
                        </a:solidFill>
                        <a:latin typeface="Meta Offc" panose="020B0604030101020102" pitchFamily="34" charset="0"/>
                        <a:cs typeface="Meta Offc" panose="020B0604030101020102" pitchFamily="34" charset="0"/>
                      </a:defRPr>
                    </a:pPr>
                    <a:r>
                      <a:rPr lang="en-US"/>
                      <a:t>104.6</a:t>
                    </a:r>
                  </a:p>
                </c:rich>
              </c:tx>
              <c:spPr>
                <a:solidFill>
                  <a:schemeClr val="accent3"/>
                </a:solidFill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20-8A50-4C15-958C-DE02058AA7ED}"/>
                </c:ext>
              </c:extLst>
            </c:dLbl>
            <c:dLbl>
              <c:idx val="26"/>
              <c:numFmt formatCode="#,##0" sourceLinked="0"/>
              <c:spPr>
                <a:solidFill>
                  <a:schemeClr val="accent2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900" b="1">
                      <a:solidFill>
                        <a:srgbClr val="FFFFFF"/>
                      </a:solidFill>
                      <a:latin typeface="Meta Offc" panose="020B0604030101020102" pitchFamily="34" charset="0"/>
                      <a:cs typeface="Meta Offc" panose="020B0604030101020102" pitchFamily="34" charset="0"/>
                    </a:defRPr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8A50-4C15-958C-DE02058AA7ED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A50-4C15-958C-DE02058AA7ED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A50-4C15-958C-DE02058AA7ED}"/>
                </c:ext>
              </c:extLst>
            </c:dLbl>
            <c:dLbl>
              <c:idx val="30"/>
              <c:numFmt formatCode="#,##0" sourceLinked="0"/>
              <c:spPr>
                <a:solidFill>
                  <a:schemeClr val="accent2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900" b="1">
                      <a:solidFill>
                        <a:srgbClr val="FFFFFF"/>
                      </a:solidFill>
                      <a:latin typeface="Meta Offc" panose="020B0604030101020102" pitchFamily="34" charset="0"/>
                      <a:cs typeface="Meta Offc" panose="020B0604030101020102" pitchFamily="34" charset="0"/>
                    </a:defRPr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8A50-4C15-958C-DE02058AA7ED}"/>
                </c:ext>
              </c:extLst>
            </c:dLbl>
            <c:dLbl>
              <c:idx val="32"/>
              <c:numFmt formatCode="#,##0" sourceLinked="0"/>
              <c:spPr>
                <a:solidFill>
                  <a:schemeClr val="accent2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900" b="1">
                      <a:solidFill>
                        <a:srgbClr val="FFFFFF"/>
                      </a:solidFill>
                      <a:latin typeface="Meta Offc" panose="020B0604030101020102" pitchFamily="34" charset="0"/>
                      <a:cs typeface="Meta Offc" panose="020B0604030101020102" pitchFamily="34" charset="0"/>
                    </a:defRPr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4-8A50-4C15-958C-DE02058AA7ED}"/>
                </c:ext>
              </c:extLst>
            </c:dLbl>
            <c:dLbl>
              <c:idx val="35"/>
              <c:layout>
                <c:manualLayout>
                  <c:x val="-2.8009801267157936E-2"/>
                  <c:y val="3.76426203097558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A50-4C15-958C-DE02058AA7ED}"/>
                </c:ext>
              </c:extLst>
            </c:dLbl>
            <c:spPr>
              <a:solidFill>
                <a:schemeClr val="accent2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solidFill>
                      <a:srgbClr val="FFFFFF"/>
                    </a:solidFill>
                    <a:latin typeface="Meta Offc" panose="020B0604030101020102" pitchFamily="34" charset="0"/>
                    <a:cs typeface="Meta Offc" panose="020B0604030101020102" pitchFamily="34" charset="0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Daten!$B$19:$B$40</c:f>
              <c:strCache>
                <c:ptCount val="22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 ---</c:v>
                </c:pt>
                <c:pt idx="21">
                  <c:v>Ziel
2030****</c:v>
                </c:pt>
              </c:strCache>
            </c:strRef>
          </c:cat>
          <c:val>
            <c:numRef>
              <c:f>Daten!$E$19:$E$40</c:f>
              <c:numCache>
                <c:formatCode>0.0</c:formatCode>
                <c:ptCount val="2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20">
                  <c:v>#N/A</c:v>
                </c:pt>
                <c:pt idx="21">
                  <c:v>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1-8A50-4C15-958C-DE02058AA7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076224"/>
        <c:axId val="205082752"/>
      </c:barChart>
      <c:lineChart>
        <c:grouping val="standard"/>
        <c:varyColors val="0"/>
        <c:ser>
          <c:idx val="2"/>
          <c:order val="1"/>
          <c:tx>
            <c:strRef>
              <c:f>Daten!$C$17</c:f>
              <c:strCache>
                <c:ptCount val="1"/>
                <c:pt idx="0">
                  <c:v>Final energy consumption freight transport**</c:v>
                </c:pt>
              </c:strCache>
            </c:strRef>
          </c:tx>
          <c:spPr>
            <a:ln w="28575">
              <a:solidFill>
                <a:schemeClr val="accent4"/>
              </a:solidFill>
            </a:ln>
          </c:spPr>
          <c:marker>
            <c:symbol val="triangle"/>
            <c:size val="8"/>
            <c:spPr>
              <a:solidFill>
                <a:schemeClr val="accent4"/>
              </a:solidFill>
              <a:ln>
                <a:solidFill>
                  <a:schemeClr val="bg1"/>
                </a:solidFill>
              </a:ln>
            </c:spPr>
          </c:marker>
          <c:dPt>
            <c:idx val="28"/>
            <c:bubble3D val="0"/>
            <c:spPr>
              <a:ln w="28575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23-8A50-4C15-958C-DE02058AA7ED}"/>
              </c:ext>
            </c:extLst>
          </c:dPt>
          <c:dPt>
            <c:idx val="29"/>
            <c:bubble3D val="0"/>
            <c:spPr>
              <a:ln w="28575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25-8A50-4C15-958C-DE02058AA7ED}"/>
              </c:ext>
            </c:extLst>
          </c:dPt>
          <c:dPt>
            <c:idx val="30"/>
            <c:bubble3D val="0"/>
            <c:spPr>
              <a:ln w="28575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27-8A50-4C15-958C-DE02058AA7ED}"/>
              </c:ext>
            </c:extLst>
          </c:dPt>
          <c:dPt>
            <c:idx val="31"/>
            <c:bubble3D val="0"/>
            <c:spPr>
              <a:ln w="28575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29-8A50-4C15-958C-DE02058AA7ED}"/>
              </c:ext>
            </c:extLst>
          </c:dPt>
          <c:dPt>
            <c:idx val="32"/>
            <c:bubble3D val="0"/>
            <c:spPr>
              <a:ln w="28575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2B-8A50-4C15-958C-DE02058AA7ED}"/>
              </c:ext>
            </c:extLst>
          </c:dPt>
          <c:cat>
            <c:strRef>
              <c:f>Daten!$B$19:$B$40</c:f>
              <c:strCache>
                <c:ptCount val="22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 ---</c:v>
                </c:pt>
                <c:pt idx="21">
                  <c:v>Ziel
2030****</c:v>
                </c:pt>
              </c:strCache>
            </c:strRef>
          </c:cat>
          <c:val>
            <c:numRef>
              <c:f>Daten!$C$19:$C$40</c:f>
              <c:numCache>
                <c:formatCode>0.0</c:formatCode>
                <c:ptCount val="22"/>
                <c:pt idx="0">
                  <c:v>100</c:v>
                </c:pt>
                <c:pt idx="1">
                  <c:v>105.04028615885734</c:v>
                </c:pt>
                <c:pt idx="2">
                  <c:v>108.22446679206581</c:v>
                </c:pt>
                <c:pt idx="3">
                  <c:v>105.97733559831877</c:v>
                </c:pt>
                <c:pt idx="4">
                  <c:v>95.793087772921311</c:v>
                </c:pt>
                <c:pt idx="5">
                  <c:v>99.662745227408863</c:v>
                </c:pt>
                <c:pt idx="6">
                  <c:v>101.46922125226922</c:v>
                </c:pt>
                <c:pt idx="7">
                  <c:v>99.663778978282949</c:v>
                </c:pt>
                <c:pt idx="8">
                  <c:v>100.92388665390078</c:v>
                </c:pt>
                <c:pt idx="9">
                  <c:v>102.7107683952121</c:v>
                </c:pt>
                <c:pt idx="10">
                  <c:v>104.42758308854</c:v>
                </c:pt>
                <c:pt idx="11">
                  <c:v>106.55168213919271</c:v>
                </c:pt>
                <c:pt idx="12">
                  <c:v>109.2398597015932</c:v>
                </c:pt>
                <c:pt idx="13">
                  <c:v>111.05373450772642</c:v>
                </c:pt>
                <c:pt idx="14">
                  <c:v>109.87298733537645</c:v>
                </c:pt>
                <c:pt idx="15">
                  <c:v>106.44139927724439</c:v>
                </c:pt>
                <c:pt idx="16">
                  <c:v>109.22162002732951</c:v>
                </c:pt>
                <c:pt idx="17">
                  <c:v>106.75248219426041</c:v>
                </c:pt>
                <c:pt idx="18">
                  <c:v>100.71764740111571</c:v>
                </c:pt>
                <c:pt idx="19">
                  <c:v>100.49917034491465</c:v>
                </c:pt>
                <c:pt idx="20">
                  <c:v>#N/A</c:v>
                </c:pt>
                <c:pt idx="2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C-8A50-4C15-958C-DE02058AA7ED}"/>
            </c:ext>
          </c:extLst>
        </c:ser>
        <c:ser>
          <c:idx val="0"/>
          <c:order val="2"/>
          <c:tx>
            <c:strRef>
              <c:f>Daten!$D$17</c:f>
              <c:strCache>
                <c:ptCount val="1"/>
                <c:pt idx="0">
                  <c:v>Final energy consumption passenger transport***</c:v>
                </c:pt>
              </c:strCache>
            </c:strRef>
          </c:tx>
          <c:spPr>
            <a:ln w="28575">
              <a:solidFill>
                <a:schemeClr val="accent6"/>
              </a:solidFill>
            </a:ln>
          </c:spPr>
          <c:marker>
            <c:symbol val="diamond"/>
            <c:size val="8"/>
            <c:spPr>
              <a:solidFill>
                <a:schemeClr val="accent6"/>
              </a:solidFill>
              <a:ln>
                <a:solidFill>
                  <a:schemeClr val="bg1"/>
                </a:solidFill>
              </a:ln>
            </c:spPr>
          </c:marker>
          <c:dPt>
            <c:idx val="28"/>
            <c:bubble3D val="0"/>
            <c:spPr>
              <a:ln w="28575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2E-8A50-4C15-958C-DE02058AA7ED}"/>
              </c:ext>
            </c:extLst>
          </c:dPt>
          <c:dPt>
            <c:idx val="29"/>
            <c:bubble3D val="0"/>
            <c:spPr>
              <a:ln w="28575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30-8A50-4C15-958C-DE02058AA7ED}"/>
              </c:ext>
            </c:extLst>
          </c:dPt>
          <c:dPt>
            <c:idx val="30"/>
            <c:bubble3D val="0"/>
            <c:spPr>
              <a:ln w="28575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32-8A50-4C15-958C-DE02058AA7ED}"/>
              </c:ext>
            </c:extLst>
          </c:dPt>
          <c:dPt>
            <c:idx val="31"/>
            <c:bubble3D val="0"/>
            <c:spPr>
              <a:ln w="28575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34-8A50-4C15-958C-DE02058AA7ED}"/>
              </c:ext>
            </c:extLst>
          </c:dPt>
          <c:dPt>
            <c:idx val="32"/>
            <c:bubble3D val="0"/>
            <c:spPr>
              <a:ln w="28575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36-8A50-4C15-958C-DE02058AA7ED}"/>
              </c:ext>
            </c:extLst>
          </c:dPt>
          <c:cat>
            <c:strRef>
              <c:f>Daten!$B$19:$B$40</c:f>
              <c:strCache>
                <c:ptCount val="22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 ---</c:v>
                </c:pt>
                <c:pt idx="21">
                  <c:v>Ziel
2030****</c:v>
                </c:pt>
              </c:strCache>
            </c:strRef>
          </c:cat>
          <c:val>
            <c:numRef>
              <c:f>Daten!$D$19:$D$40</c:f>
              <c:numCache>
                <c:formatCode>0.0</c:formatCode>
                <c:ptCount val="22"/>
                <c:pt idx="0">
                  <c:v>100</c:v>
                </c:pt>
                <c:pt idx="1">
                  <c:v>100.37269017207781</c:v>
                </c:pt>
                <c:pt idx="2">
                  <c:v>100.4803195450974</c:v>
                </c:pt>
                <c:pt idx="3">
                  <c:v>99.376910472253215</c:v>
                </c:pt>
                <c:pt idx="4">
                  <c:v>100.55560107392105</c:v>
                </c:pt>
                <c:pt idx="5">
                  <c:v>100.47668156546111</c:v>
                </c:pt>
                <c:pt idx="6">
                  <c:v>101.24322196769779</c:v>
                </c:pt>
                <c:pt idx="7">
                  <c:v>100.52776726760079</c:v>
                </c:pt>
                <c:pt idx="8">
                  <c:v>100.53097445305667</c:v>
                </c:pt>
                <c:pt idx="9">
                  <c:v>101.52029040757704</c:v>
                </c:pt>
                <c:pt idx="10">
                  <c:v>102.2238443566371</c:v>
                </c:pt>
                <c:pt idx="11">
                  <c:v>103.18001020963044</c:v>
                </c:pt>
                <c:pt idx="12">
                  <c:v>103.83860541629413</c:v>
                </c:pt>
                <c:pt idx="13">
                  <c:v>103.70543221165023</c:v>
                </c:pt>
                <c:pt idx="14">
                  <c:v>104.07072083508436</c:v>
                </c:pt>
                <c:pt idx="15">
                  <c:v>87.322736668270423</c:v>
                </c:pt>
                <c:pt idx="16">
                  <c:v>88.643872997606948</c:v>
                </c:pt>
                <c:pt idx="17">
                  <c:v>89.367153514451019</c:v>
                </c:pt>
                <c:pt idx="18">
                  <c:v>90.661405114112611</c:v>
                </c:pt>
                <c:pt idx="19">
                  <c:v>90.83042883238565</c:v>
                </c:pt>
                <c:pt idx="20">
                  <c:v>#N/A</c:v>
                </c:pt>
                <c:pt idx="2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7-8A50-4C15-958C-DE02058AA7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076224"/>
        <c:axId val="205082752"/>
      </c:lineChart>
      <c:catAx>
        <c:axId val="205076224"/>
        <c:scaling>
          <c:orientation val="minMax"/>
        </c:scaling>
        <c:delete val="0"/>
        <c:axPos val="b"/>
        <c:majorGridlines>
          <c:spPr>
            <a:ln w="6350">
              <a:solidFill>
                <a:schemeClr val="bg1">
                  <a:lumMod val="75000"/>
                </a:schemeClr>
              </a:solidFill>
            </a:ln>
          </c:spPr>
        </c:majorGridlines>
        <c:title>
          <c:tx>
            <c:strRef>
              <c:f>Daten!$B$15</c:f>
              <c:strCache>
                <c:ptCount val="1"/>
              </c:strCache>
            </c:strRef>
          </c:tx>
          <c:overlay val="0"/>
          <c:txPr>
            <a:bodyPr/>
            <a:lstStyle/>
            <a:p>
              <a:pPr>
                <a:defRPr sz="900"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 rot="0" vert="horz"/>
          <a:lstStyle/>
          <a:p>
            <a:pPr>
              <a:defRPr sz="800" baseline="0">
                <a:latin typeface="Meta Offc" pitchFamily="34" charset="0"/>
              </a:defRPr>
            </a:pPr>
            <a:endParaRPr lang="de-DE"/>
          </a:p>
        </c:txPr>
        <c:crossAx val="205082752"/>
        <c:crosses val="autoZero"/>
        <c:auto val="1"/>
        <c:lblAlgn val="ctr"/>
        <c:lblOffset val="100"/>
        <c:tickLblSkip val="1"/>
        <c:noMultiLvlLbl val="0"/>
      </c:catAx>
      <c:valAx>
        <c:axId val="205082752"/>
        <c:scaling>
          <c:orientation val="minMax"/>
          <c:max val="120"/>
          <c:min val="50"/>
        </c:scaling>
        <c:delete val="0"/>
        <c:axPos val="l"/>
        <c:majorGridlines>
          <c:spPr>
            <a:ln w="6350">
              <a:solidFill>
                <a:schemeClr val="tx1"/>
              </a:solidFill>
            </a:ln>
          </c:spPr>
        </c:majorGridlines>
        <c:title>
          <c:tx>
            <c:strRef>
              <c:f>Daten!$B$14</c:f>
              <c:strCache>
                <c:ptCount val="1"/>
                <c:pt idx="0">
                  <c:v>2005 = 100</c:v>
                </c:pt>
              </c:strCache>
            </c:strRef>
          </c:tx>
          <c:layout>
            <c:manualLayout>
              <c:xMode val="edge"/>
              <c:yMode val="edge"/>
              <c:x val="7.4327934214406199E-2"/>
              <c:y val="2.9082981924633454E-2"/>
            </c:manualLayout>
          </c:layout>
          <c:overlay val="0"/>
          <c:txPr>
            <a:bodyPr rot="0" vert="horz"/>
            <a:lstStyle/>
            <a:p>
              <a:pPr>
                <a:defRPr sz="900" b="1"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205076224"/>
        <c:crosses val="autoZero"/>
        <c:crossBetween val="between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egendEntry>
        <c:idx val="0"/>
        <c:delete val="1"/>
      </c:legendEntry>
      <c:layout>
        <c:manualLayout>
          <c:xMode val="edge"/>
          <c:yMode val="edge"/>
          <c:x val="7.3371238270015446E-2"/>
          <c:y val="0.84762015381322797"/>
          <c:w val="0.85548802790286971"/>
          <c:h val="5.70922180314875E-2"/>
        </c:manualLayout>
      </c:layout>
      <c:overlay val="0"/>
      <c:txPr>
        <a:bodyPr/>
        <a:lstStyle/>
        <a:p>
          <a:pPr>
            <a:defRPr sz="700"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189" footer="0.31496062992126189"/>
    <c:pageSetup orientation="portrait"/>
  </c:printSettings>
  <c:userShapes r:id="rId2"/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1171575</xdr:colOff>
      <xdr:row>40</xdr:row>
      <xdr:rowOff>0</xdr:rowOff>
    </xdr:from>
    <xdr:to>
      <xdr:col>5</xdr:col>
      <xdr:colOff>38100</xdr:colOff>
      <xdr:row>40</xdr:row>
      <xdr:rowOff>0</xdr:rowOff>
    </xdr:to>
    <xdr:cxnSp macro="">
      <xdr:nvCxnSpPr>
        <xdr:cNvPr id="2" name="Gerade Verbindung 8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CxnSpPr/>
      </xdr:nvCxnSpPr>
      <xdr:spPr>
        <a:xfrm>
          <a:off x="1171575" y="9067800"/>
          <a:ext cx="6238875" cy="0"/>
        </a:xfrm>
        <a:prstGeom prst="line">
          <a:avLst/>
        </a:prstGeom>
        <a:ln w="63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28575</xdr:colOff>
      <xdr:row>1</xdr:row>
      <xdr:rowOff>173521</xdr:rowOff>
    </xdr:from>
    <xdr:to>
      <xdr:col>16</xdr:col>
      <xdr:colOff>103186</xdr:colOff>
      <xdr:row>20</xdr:row>
      <xdr:rowOff>192050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10</xdr:col>
      <xdr:colOff>452437</xdr:colOff>
      <xdr:row>19</xdr:row>
      <xdr:rowOff>237363</xdr:rowOff>
    </xdr:from>
    <xdr:to>
      <xdr:col>15</xdr:col>
      <xdr:colOff>586139</xdr:colOff>
      <xdr:row>20</xdr:row>
      <xdr:rowOff>124678</xdr:rowOff>
    </xdr:to>
    <xdr:sp macro="" textlink="Daten!V4">
      <xdr:nvSpPr>
        <xdr:cNvPr id="3" name="Textfeld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4595812" y="4634738"/>
          <a:ext cx="2475265" cy="308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ysClr val="windowText" lastClr="000000"/>
              </a:solidFill>
              <a:latin typeface="Meta Serif Offc" pitchFamily="2" charset="0"/>
              <a:cs typeface="Meta Serif Offc" pitchFamily="2" charset="0"/>
            </a:rPr>
            <a:pPr algn="r"/>
            <a:t>Quelle: Umweltbundesamt, TREMOD 6.71B</a:t>
          </a:fld>
          <a:endParaRPr lang="de-DE" sz="600">
            <a:solidFill>
              <a:sysClr val="windowText" lastClr="000000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 editAs="absolute">
    <xdr:from>
      <xdr:col>1</xdr:col>
      <xdr:colOff>14654</xdr:colOff>
      <xdr:row>19</xdr:row>
      <xdr:rowOff>230313</xdr:rowOff>
    </xdr:from>
    <xdr:to>
      <xdr:col>9</xdr:col>
      <xdr:colOff>87924</xdr:colOff>
      <xdr:row>20</xdr:row>
      <xdr:rowOff>44572</xdr:rowOff>
    </xdr:to>
    <xdr:sp macro="" textlink="Daten!B6">
      <xdr:nvSpPr>
        <xdr:cNvPr id="4" name="Textfeld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236904" y="4627688"/>
          <a:ext cx="3883270" cy="23494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00000"/>
              </a:solidFill>
              <a:latin typeface="Meta Offc" pitchFamily="34" charset="0"/>
              <a:cs typeface="Meta Offc" pitchFamily="34" charset="0"/>
            </a:rPr>
            <a:pPr algn="l"/>
            <a:t>* Datenbasis für den Indikator basiert auf dem Inlandskonzept (auf Basis der Verkehrs- und Fahrleistungen werden Energieverbräuche sowie Klima- und Luftschadstoffemissionen errechnet).</a:t>
          </a:fld>
          <a:endParaRPr lang="de-DE" sz="600"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150465</xdr:colOff>
      <xdr:row>0</xdr:row>
      <xdr:rowOff>239366</xdr:rowOff>
    </xdr:from>
    <xdr:to>
      <xdr:col>12</xdr:col>
      <xdr:colOff>862769</xdr:colOff>
      <xdr:row>2</xdr:row>
      <xdr:rowOff>13941</xdr:rowOff>
    </xdr:to>
    <xdr:sp macro="" textlink="Daten!B1">
      <xdr:nvSpPr>
        <xdr:cNvPr id="5" name="Textfeld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150465" y="239366"/>
          <a:ext cx="5903429" cy="282575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00000"/>
              </a:solidFill>
              <a:latin typeface="Meta Offc" pitchFamily="34" charset="0"/>
              <a:cs typeface="Meta Offc" pitchFamily="34" charset="0"/>
            </a:rPr>
            <a:pPr/>
            <a:t>Endenergieverbrauch des Güter- und Personenverkehrs* – Index (Prozent %)</a:t>
          </a:fld>
          <a:endParaRPr lang="de-DE" sz="1200" b="1"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6</xdr:col>
      <xdr:colOff>336550</xdr:colOff>
      <xdr:row>1</xdr:row>
      <xdr:rowOff>241300</xdr:rowOff>
    </xdr:from>
    <xdr:to>
      <xdr:col>8</xdr:col>
      <xdr:colOff>450850</xdr:colOff>
      <xdr:row>2</xdr:row>
      <xdr:rowOff>217487</xdr:rowOff>
    </xdr:to>
    <xdr:sp macro="" textlink="Daten!B3">
      <xdr:nvSpPr>
        <xdr:cNvPr id="6" name="Textfeld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2387600" y="501650"/>
          <a:ext cx="1162050" cy="236537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900" b="1" i="0" u="none" strike="noStrike">
              <a:solidFill>
                <a:srgbClr val="000000"/>
              </a:solidFill>
              <a:latin typeface="Meta Offc" pitchFamily="34" charset="0"/>
              <a:cs typeface="Meta Offc" pitchFamily="34" charset="0"/>
            </a:rPr>
            <a:pPr/>
            <a:t> </a:t>
          </a:fld>
          <a:endParaRPr lang="de-DE" sz="900" b="1"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20</xdr:col>
      <xdr:colOff>34976</xdr:colOff>
      <xdr:row>11</xdr:row>
      <xdr:rowOff>24840</xdr:rowOff>
    </xdr:from>
    <xdr:to>
      <xdr:col>26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8069</xdr:colOff>
      <xdr:row>1</xdr:row>
      <xdr:rowOff>3483</xdr:rowOff>
    </xdr:from>
    <xdr:to>
      <xdr:col>15</xdr:col>
      <xdr:colOff>585381</xdr:colOff>
      <xdr:row>1</xdr:row>
      <xdr:rowOff>3483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CxnSpPr/>
      </xdr:nvCxnSpPr>
      <xdr:spPr>
        <a:xfrm>
          <a:off x="230319" y="257483"/>
          <a:ext cx="68400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8069</xdr:colOff>
      <xdr:row>18</xdr:row>
      <xdr:rowOff>433136</xdr:rowOff>
    </xdr:from>
    <xdr:to>
      <xdr:col>15</xdr:col>
      <xdr:colOff>585381</xdr:colOff>
      <xdr:row>18</xdr:row>
      <xdr:rowOff>433136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CxnSpPr/>
      </xdr:nvCxnSpPr>
      <xdr:spPr>
        <a:xfrm>
          <a:off x="230319" y="4251074"/>
          <a:ext cx="6840000" cy="0"/>
        </a:xfrm>
        <a:prstGeom prst="line">
          <a:avLst/>
        </a:prstGeom>
        <a:ln w="63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34962</xdr:colOff>
      <xdr:row>13</xdr:row>
      <xdr:rowOff>28162</xdr:rowOff>
    </xdr:from>
    <xdr:to>
      <xdr:col>26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22</xdr:col>
      <xdr:colOff>745397</xdr:colOff>
      <xdr:row>3</xdr:row>
      <xdr:rowOff>140825</xdr:rowOff>
    </xdr:from>
    <xdr:to>
      <xdr:col>22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23</xdr:col>
      <xdr:colOff>215311</xdr:colOff>
      <xdr:row>3</xdr:row>
      <xdr:rowOff>140837</xdr:rowOff>
    </xdr:from>
    <xdr:to>
      <xdr:col>23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24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</xdr:col>
      <xdr:colOff>8069</xdr:colOff>
      <xdr:row>19</xdr:row>
      <xdr:rowOff>210371</xdr:rowOff>
    </xdr:from>
    <xdr:to>
      <xdr:col>15</xdr:col>
      <xdr:colOff>585381</xdr:colOff>
      <xdr:row>19</xdr:row>
      <xdr:rowOff>210371</xdr:rowOff>
    </xdr:to>
    <xdr:cxnSp macro="">
      <xdr:nvCxnSpPr>
        <xdr:cNvPr id="17" name="Gerade Verbindung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CxnSpPr/>
      </xdr:nvCxnSpPr>
      <xdr:spPr>
        <a:xfrm>
          <a:off x="230319" y="4607746"/>
          <a:ext cx="68400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absolute">
    <xdr:from>
      <xdr:col>1</xdr:col>
      <xdr:colOff>14654</xdr:colOff>
      <xdr:row>20</xdr:row>
      <xdr:rowOff>217365</xdr:rowOff>
    </xdr:from>
    <xdr:to>
      <xdr:col>9</xdr:col>
      <xdr:colOff>87924</xdr:colOff>
      <xdr:row>20</xdr:row>
      <xdr:rowOff>341921</xdr:rowOff>
    </xdr:to>
    <xdr:sp macro="" textlink="Daten!B8">
      <xdr:nvSpPr>
        <xdr:cNvPr id="16" name="Textfeld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234462" y="5104423"/>
          <a:ext cx="3883270" cy="1245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FFC77A0E-4164-41EE-ABF8-737846FCFD1B}" type="TxLink">
            <a:rPr lang="en-US" sz="600" b="0" i="0" u="none" strike="noStrike">
              <a:solidFill>
                <a:srgbClr val="080808"/>
              </a:solidFill>
              <a:latin typeface="Meta Offc" panose="020B0604030101020102" pitchFamily="34" charset="0"/>
              <a:cs typeface="Meta Offc" panose="020B0604030101020102" pitchFamily="34" charset="0"/>
            </a:rPr>
            <a:pPr algn="l"/>
            <a:t>*** Personenverkehr: Schienenpersonen- und Straßenpersonenverkehr, Luftverkehr Inland (Flugverkehr auf ausgewählten Flughäfen)</a:t>
          </a:fld>
          <a:endParaRPr lang="de-DE" sz="200"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 editAs="absolute">
    <xdr:from>
      <xdr:col>1</xdr:col>
      <xdr:colOff>14654</xdr:colOff>
      <xdr:row>20</xdr:row>
      <xdr:rowOff>322383</xdr:rowOff>
    </xdr:from>
    <xdr:to>
      <xdr:col>9</xdr:col>
      <xdr:colOff>87924</xdr:colOff>
      <xdr:row>24</xdr:row>
      <xdr:rowOff>51954</xdr:rowOff>
    </xdr:to>
    <xdr:sp macro="" textlink="Daten!B9">
      <xdr:nvSpPr>
        <xdr:cNvPr id="19" name="Textfeld 18">
          <a:extLst>
            <a:ext uri="{FF2B5EF4-FFF2-40B4-BE49-F238E27FC236}">
              <a16:creationId xmlns:a16="http://schemas.microsoft.com/office/drawing/2014/main" id="{02B1AB5A-E949-40BF-9E56-AF38F13D2853}"/>
            </a:ext>
          </a:extLst>
        </xdr:cNvPr>
        <xdr:cNvSpPr txBox="1"/>
      </xdr:nvSpPr>
      <xdr:spPr>
        <a:xfrm>
          <a:off x="231131" y="5162815"/>
          <a:ext cx="3883270" cy="3097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99711C9D-EEF0-4AC7-A116-38B281626A19}" type="TxLink">
            <a:rPr lang="en-US" sz="600" b="0" i="0" u="none" strike="noStrike">
              <a:solidFill>
                <a:srgbClr val="000000"/>
              </a:solidFill>
              <a:latin typeface="Meta Offc" panose="020B0604030101020102" pitchFamily="34" charset="0"/>
              <a:ea typeface="Cambria"/>
              <a:cs typeface="Meta Offc" panose="020B0604030101020102" pitchFamily="34" charset="0"/>
            </a:rPr>
            <a:pPr algn="l"/>
            <a:t>**** Ziel für den Endenergieverbrauch des Güter- als auch des Personenverkehrs; basiert auf dem Energiekonzept der Bundesregierung (2010) und der Nachhaltigkeitsstrategie der Bundesregierung (2016)</a:t>
          </a:fld>
          <a:endParaRPr lang="de-DE" sz="100"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 editAs="absolute">
    <xdr:from>
      <xdr:col>1</xdr:col>
      <xdr:colOff>14654</xdr:colOff>
      <xdr:row>20</xdr:row>
      <xdr:rowOff>17096</xdr:rowOff>
    </xdr:from>
    <xdr:to>
      <xdr:col>9</xdr:col>
      <xdr:colOff>87924</xdr:colOff>
      <xdr:row>20</xdr:row>
      <xdr:rowOff>277091</xdr:rowOff>
    </xdr:to>
    <xdr:sp macro="" textlink="Daten!B7">
      <xdr:nvSpPr>
        <xdr:cNvPr id="20" name="Textfeld 19">
          <a:extLst>
            <a:ext uri="{FF2B5EF4-FFF2-40B4-BE49-F238E27FC236}">
              <a16:creationId xmlns:a16="http://schemas.microsoft.com/office/drawing/2014/main" id="{0954B732-49D4-43DD-948E-3A171B03B197}"/>
            </a:ext>
          </a:extLst>
        </xdr:cNvPr>
        <xdr:cNvSpPr txBox="1"/>
      </xdr:nvSpPr>
      <xdr:spPr>
        <a:xfrm>
          <a:off x="231131" y="4857528"/>
          <a:ext cx="3883270" cy="2599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CC697E3D-CCB1-4A13-AB32-18CD67AF0F29}" type="TxLink">
            <a:rPr lang="en-US" sz="600" b="0" i="0" u="none" strike="noStrike">
              <a:solidFill>
                <a:srgbClr val="000000"/>
              </a:solidFill>
              <a:latin typeface="Meta Offc" panose="020B0604030101020102" pitchFamily="34" charset="0"/>
              <a:ea typeface="Cambria"/>
              <a:cs typeface="Meta Offc" pitchFamily="34" charset="0"/>
            </a:rPr>
            <a:pPr algn="l"/>
            <a:t>** Güterverkehr: Binnenschifffahrt, Schienen- und Straßengüterverkehr (schwere Nutzfahrzeuge: Lkw ab 7,5 t Nutzlast, Lastzüge, Sattelzüge)</a:t>
          </a:fld>
          <a:endParaRPr lang="de-DE" sz="200">
            <a:latin typeface="Meta Offc" pitchFamily="34" charset="0"/>
            <a:cs typeface="Meta Offc" pitchFamily="34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28575</xdr:colOff>
      <xdr:row>1</xdr:row>
      <xdr:rowOff>173521</xdr:rowOff>
    </xdr:from>
    <xdr:to>
      <xdr:col>15</xdr:col>
      <xdr:colOff>158750</xdr:colOff>
      <xdr:row>20</xdr:row>
      <xdr:rowOff>192050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10</xdr:col>
      <xdr:colOff>261938</xdr:colOff>
      <xdr:row>19</xdr:row>
      <xdr:rowOff>239807</xdr:rowOff>
    </xdr:from>
    <xdr:to>
      <xdr:col>14</xdr:col>
      <xdr:colOff>801688</xdr:colOff>
      <xdr:row>20</xdr:row>
      <xdr:rowOff>127122</xdr:rowOff>
    </xdr:to>
    <xdr:sp macro="" textlink="Daten!V5">
      <xdr:nvSpPr>
        <xdr:cNvPr id="3" name="Textfeld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/>
      </xdr:nvSpPr>
      <xdr:spPr>
        <a:xfrm>
          <a:off x="4405313" y="4637182"/>
          <a:ext cx="2659063" cy="308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C651E880-E394-4C9C-828B-A2F7C9461B22}" type="TxLink">
            <a:rPr lang="en-US" sz="600" b="0" i="0" u="none" strike="noStrike">
              <a:solidFill>
                <a:srgbClr val="000000"/>
              </a:solidFill>
              <a:latin typeface="Meta Serif Offc" panose="02010504050101020102" pitchFamily="2" charset="0"/>
              <a:cs typeface="Meta Serif Offc" panose="02010504050101020102" pitchFamily="2" charset="0"/>
            </a:rPr>
            <a:pPr algn="r"/>
            <a:t>Source: German Environment Agency, TREMOD 6.71B</a:t>
          </a:fld>
          <a:endParaRPr lang="de-DE" sz="600">
            <a:solidFill>
              <a:sysClr val="windowText" lastClr="000000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>
    <xdr:from>
      <xdr:col>0</xdr:col>
      <xdr:colOff>150464</xdr:colOff>
      <xdr:row>0</xdr:row>
      <xdr:rowOff>239366</xdr:rowOff>
    </xdr:from>
    <xdr:to>
      <xdr:col>14</xdr:col>
      <xdr:colOff>29307</xdr:colOff>
      <xdr:row>2</xdr:row>
      <xdr:rowOff>13941</xdr:rowOff>
    </xdr:to>
    <xdr:sp macro="" textlink="Daten!B2">
      <xdr:nvSpPr>
        <xdr:cNvPr id="5" name="Textfeld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 txBox="1"/>
      </xdr:nvSpPr>
      <xdr:spPr>
        <a:xfrm>
          <a:off x="150464" y="239366"/>
          <a:ext cx="6136035" cy="28746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3A8D763A-AE91-467F-BF82-320B5C6DC5E4}" type="TxLink">
            <a:rPr lang="en-US" sz="1200" b="1" i="0" u="none" strike="noStrike">
              <a:solidFill>
                <a:srgbClr val="080808"/>
              </a:solidFill>
              <a:latin typeface="Meta Offc" panose="020B0604030101020102" pitchFamily="34" charset="0"/>
              <a:cs typeface="Meta Offc" panose="020B0604030101020102" pitchFamily="34" charset="0"/>
            </a:rPr>
            <a:pPr/>
            <a:t>Final energy consumption of freight and passenger transport* – index (percent %)</a:t>
          </a:fld>
          <a:endParaRPr lang="de-DE" sz="1800" b="1"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6</xdr:col>
      <xdr:colOff>336550</xdr:colOff>
      <xdr:row>1</xdr:row>
      <xdr:rowOff>241300</xdr:rowOff>
    </xdr:from>
    <xdr:to>
      <xdr:col>8</xdr:col>
      <xdr:colOff>450850</xdr:colOff>
      <xdr:row>2</xdr:row>
      <xdr:rowOff>217487</xdr:rowOff>
    </xdr:to>
    <xdr:sp macro="" textlink="Daten!B3">
      <xdr:nvSpPr>
        <xdr:cNvPr id="6" name="Textfeld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 txBox="1"/>
      </xdr:nvSpPr>
      <xdr:spPr>
        <a:xfrm>
          <a:off x="2384425" y="498475"/>
          <a:ext cx="1162050" cy="233362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900" b="1" i="0" u="none" strike="noStrike">
              <a:solidFill>
                <a:srgbClr val="000000"/>
              </a:solidFill>
              <a:latin typeface="Meta Offc" pitchFamily="34" charset="0"/>
              <a:cs typeface="Meta Offc" pitchFamily="34" charset="0"/>
            </a:rPr>
            <a:pPr/>
            <a:t> </a:t>
          </a:fld>
          <a:endParaRPr lang="de-DE" sz="900" b="1"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18</xdr:col>
      <xdr:colOff>34976</xdr:colOff>
      <xdr:row>11</xdr:row>
      <xdr:rowOff>24840</xdr:rowOff>
    </xdr:from>
    <xdr:to>
      <xdr:col>24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CxnSpPr/>
      </xdr:nvCxnSpPr>
      <xdr:spPr>
        <a:xfrm>
          <a:off x="7912151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8287</xdr:colOff>
      <xdr:row>1</xdr:row>
      <xdr:rowOff>3483</xdr:rowOff>
    </xdr:from>
    <xdr:to>
      <xdr:col>14</xdr:col>
      <xdr:colOff>807849</xdr:colOff>
      <xdr:row>1</xdr:row>
      <xdr:rowOff>3483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CxnSpPr/>
      </xdr:nvCxnSpPr>
      <xdr:spPr>
        <a:xfrm>
          <a:off x="230537" y="257483"/>
          <a:ext cx="68400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8285</xdr:colOff>
      <xdr:row>18</xdr:row>
      <xdr:rowOff>434969</xdr:rowOff>
    </xdr:from>
    <xdr:to>
      <xdr:col>14</xdr:col>
      <xdr:colOff>807847</xdr:colOff>
      <xdr:row>18</xdr:row>
      <xdr:rowOff>434969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CxnSpPr/>
      </xdr:nvCxnSpPr>
      <xdr:spPr>
        <a:xfrm>
          <a:off x="230535" y="4252907"/>
          <a:ext cx="6840000" cy="0"/>
        </a:xfrm>
        <a:prstGeom prst="line">
          <a:avLst/>
        </a:prstGeom>
        <a:ln w="63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34962</xdr:colOff>
      <xdr:row>13</xdr:row>
      <xdr:rowOff>28162</xdr:rowOff>
    </xdr:from>
    <xdr:to>
      <xdr:col>24</xdr:col>
      <xdr:colOff>1142999</xdr:colOff>
      <xdr:row>13</xdr:row>
      <xdr:rowOff>28162</xdr:rowOff>
    </xdr:to>
    <xdr:cxnSp macro="">
      <xdr:nvCxnSpPr>
        <xdr:cNvPr id="10" name="Gerade Verbindung mit Pfeil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CxnSpPr/>
      </xdr:nvCxnSpPr>
      <xdr:spPr>
        <a:xfrm>
          <a:off x="7912137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745397</xdr:colOff>
      <xdr:row>3</xdr:row>
      <xdr:rowOff>140825</xdr:rowOff>
    </xdr:from>
    <xdr:to>
      <xdr:col>20</xdr:col>
      <xdr:colOff>745397</xdr:colOff>
      <xdr:row>18</xdr:row>
      <xdr:rowOff>1019694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CxnSpPr/>
      </xdr:nvCxnSpPr>
      <xdr:spPr>
        <a:xfrm>
          <a:off x="10184672" y="893300"/>
          <a:ext cx="0" cy="354586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21</xdr:col>
      <xdr:colOff>215311</xdr:colOff>
      <xdr:row>3</xdr:row>
      <xdr:rowOff>140837</xdr:rowOff>
    </xdr:from>
    <xdr:to>
      <xdr:col>21</xdr:col>
      <xdr:colOff>215311</xdr:colOff>
      <xdr:row>18</xdr:row>
      <xdr:rowOff>1019706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CxnSpPr/>
      </xdr:nvCxnSpPr>
      <xdr:spPr>
        <a:xfrm>
          <a:off x="10435636" y="893312"/>
          <a:ext cx="0" cy="354586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22</xdr:col>
      <xdr:colOff>323187</xdr:colOff>
      <xdr:row>3</xdr:row>
      <xdr:rowOff>139565</xdr:rowOff>
    </xdr:from>
    <xdr:ext cx="1048364" cy="330004"/>
    <xdr:sp macro="" textlink="" fLocksText="0">
      <xdr:nvSpPr>
        <xdr:cNvPr id="13" name="Textfeld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SpPr txBox="1"/>
      </xdr:nvSpPr>
      <xdr:spPr>
        <a:xfrm>
          <a:off x="10810212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</xdr:col>
      <xdr:colOff>8069</xdr:colOff>
      <xdr:row>19</xdr:row>
      <xdr:rowOff>214037</xdr:rowOff>
    </xdr:from>
    <xdr:to>
      <xdr:col>14</xdr:col>
      <xdr:colOff>807631</xdr:colOff>
      <xdr:row>19</xdr:row>
      <xdr:rowOff>214037</xdr:rowOff>
    </xdr:to>
    <xdr:cxnSp macro="">
      <xdr:nvCxnSpPr>
        <xdr:cNvPr id="14" name="Gerade Verbindung 16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CxnSpPr/>
      </xdr:nvCxnSpPr>
      <xdr:spPr>
        <a:xfrm>
          <a:off x="230319" y="4611412"/>
          <a:ext cx="68400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369399</xdr:colOff>
      <xdr:row>18</xdr:row>
      <xdr:rowOff>113568</xdr:rowOff>
    </xdr:from>
    <xdr:to>
      <xdr:col>14</xdr:col>
      <xdr:colOff>705134</xdr:colOff>
      <xdr:row>18</xdr:row>
      <xdr:rowOff>236067</xdr:rowOff>
    </xdr:to>
    <xdr:sp macro="" textlink="">
      <xdr:nvSpPr>
        <xdr:cNvPr id="18" name="Textfeld 25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SpPr txBox="1"/>
      </xdr:nvSpPr>
      <xdr:spPr>
        <a:xfrm>
          <a:off x="6626591" y="4004164"/>
          <a:ext cx="335735" cy="122499"/>
        </a:xfrm>
        <a:prstGeom prst="rect">
          <a:avLst/>
        </a:prstGeom>
        <a:solidFill>
          <a:srgbClr val="FFFFF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lIns="0" tIns="0" rIns="0" bIns="0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de-DE" sz="900">
              <a:solidFill>
                <a:sysClr val="windowText" lastClr="000000"/>
              </a:solidFill>
              <a:latin typeface="Meta Offc" panose="020B0604030101020102" pitchFamily="34" charset="0"/>
              <a:cs typeface="Meta Offc" panose="020B0604030101020102" pitchFamily="34" charset="0"/>
            </a:rPr>
            <a:t>Target</a:t>
          </a:r>
          <a:endParaRPr lang="de-DE" sz="800">
            <a:solidFill>
              <a:sysClr val="windowText" lastClr="000000"/>
            </a:solidFill>
            <a:latin typeface="Meta Offc" panose="020B0604030101020102" pitchFamily="34" charset="0"/>
            <a:cs typeface="Meta Offc" panose="020B0604030101020102" pitchFamily="34" charset="0"/>
          </a:endParaRPr>
        </a:p>
      </xdr:txBody>
    </xdr:sp>
    <xdr:clientData/>
  </xdr:twoCellAnchor>
  <xdr:twoCellAnchor>
    <xdr:from>
      <xdr:col>17</xdr:col>
      <xdr:colOff>1</xdr:colOff>
      <xdr:row>18</xdr:row>
      <xdr:rowOff>269874</xdr:rowOff>
    </xdr:from>
    <xdr:to>
      <xdr:col>26</xdr:col>
      <xdr:colOff>7940</xdr:colOff>
      <xdr:row>18</xdr:row>
      <xdr:rowOff>573331</xdr:rowOff>
    </xdr:to>
    <xdr:sp macro="" textlink="">
      <xdr:nvSpPr>
        <xdr:cNvPr id="20" name="Textfeld 19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SpPr txBox="1"/>
      </xdr:nvSpPr>
      <xdr:spPr>
        <a:xfrm>
          <a:off x="7707314" y="4087812"/>
          <a:ext cx="5794376" cy="303457"/>
        </a:xfrm>
        <a:prstGeom prst="rect">
          <a:avLst/>
        </a:prstGeom>
        <a:solidFill>
          <a:srgbClr val="E6E6E6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100">
              <a:solidFill>
                <a:srgbClr val="FF0000"/>
              </a:solidFill>
            </a:rPr>
            <a:t>Achtung bei Aktualisierung: Zahlen in Kästen werden nicht automatisch aktualisiert.</a:t>
          </a:r>
        </a:p>
      </xdr:txBody>
    </xdr:sp>
    <xdr:clientData/>
  </xdr:twoCellAnchor>
  <xdr:twoCellAnchor editAs="absolute">
    <xdr:from>
      <xdr:col>1</xdr:col>
      <xdr:colOff>7326</xdr:colOff>
      <xdr:row>19</xdr:row>
      <xdr:rowOff>235073</xdr:rowOff>
    </xdr:from>
    <xdr:to>
      <xdr:col>8</xdr:col>
      <xdr:colOff>893885</xdr:colOff>
      <xdr:row>20</xdr:row>
      <xdr:rowOff>49332</xdr:rowOff>
    </xdr:to>
    <xdr:sp macro="" textlink="Daten!B10">
      <xdr:nvSpPr>
        <xdr:cNvPr id="21" name="Textfeld 20">
          <a:extLst>
            <a:ext uri="{FF2B5EF4-FFF2-40B4-BE49-F238E27FC236}">
              <a16:creationId xmlns:a16="http://schemas.microsoft.com/office/drawing/2014/main" id="{8A2EA5A0-A94B-4B93-BCC9-C01A7623A63A}"/>
            </a:ext>
          </a:extLst>
        </xdr:cNvPr>
        <xdr:cNvSpPr txBox="1"/>
      </xdr:nvSpPr>
      <xdr:spPr>
        <a:xfrm>
          <a:off x="229576" y="4632448"/>
          <a:ext cx="3759934" cy="23494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E3A68965-AD6C-4CF6-A07F-E3B671BA0E87}" type="TxLink">
            <a:rPr lang="en-US" sz="600" b="0" i="0" u="none" strike="noStrike">
              <a:solidFill>
                <a:srgbClr val="000000"/>
              </a:solidFill>
              <a:latin typeface="Meta Offc" panose="020B0604030101020102" pitchFamily="34" charset="0"/>
              <a:ea typeface="Cambria"/>
              <a:cs typeface="Meta Offc" pitchFamily="34" charset="0"/>
            </a:rPr>
            <a:pPr algn="l"/>
            <a:t>* For this indicator transport performance and mileage are the basis to calculate energy consumption and greenhouse gas and air pollutant emissions.</a:t>
          </a:fld>
          <a:endParaRPr lang="de-DE" sz="200"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 editAs="absolute">
    <xdr:from>
      <xdr:col>1</xdr:col>
      <xdr:colOff>7326</xdr:colOff>
      <xdr:row>20</xdr:row>
      <xdr:rowOff>222125</xdr:rowOff>
    </xdr:from>
    <xdr:to>
      <xdr:col>8</xdr:col>
      <xdr:colOff>893885</xdr:colOff>
      <xdr:row>20</xdr:row>
      <xdr:rowOff>346681</xdr:rowOff>
    </xdr:to>
    <xdr:sp macro="" textlink="Daten!B12">
      <xdr:nvSpPr>
        <xdr:cNvPr id="22" name="Textfeld 21">
          <a:extLst>
            <a:ext uri="{FF2B5EF4-FFF2-40B4-BE49-F238E27FC236}">
              <a16:creationId xmlns:a16="http://schemas.microsoft.com/office/drawing/2014/main" id="{190643D1-177A-4CBC-ADB1-4DD57333432B}"/>
            </a:ext>
          </a:extLst>
        </xdr:cNvPr>
        <xdr:cNvSpPr txBox="1"/>
      </xdr:nvSpPr>
      <xdr:spPr>
        <a:xfrm>
          <a:off x="227134" y="5109183"/>
          <a:ext cx="3766039" cy="1245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1E40DDBF-5E8B-4F6E-A91D-40AEF97C7959}" type="TxLink">
            <a:rPr lang="en-US" sz="600" b="0" i="0" u="none" strike="noStrike">
              <a:solidFill>
                <a:srgbClr val="000000"/>
              </a:solidFill>
              <a:latin typeface="Meta Offc" panose="020B0604030101020102" pitchFamily="34" charset="0"/>
              <a:ea typeface="Cambria"/>
              <a:cs typeface="Meta Offc" panose="020B0604030101020102" pitchFamily="34" charset="0"/>
            </a:rPr>
            <a:pPr algn="l"/>
            <a:t>*** Passenger transport: rail, road transport, national air transport (commercial flights selected airports)</a:t>
          </a:fld>
          <a:endParaRPr lang="de-DE" sz="100"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 editAs="absolute">
    <xdr:from>
      <xdr:col>1</xdr:col>
      <xdr:colOff>7326</xdr:colOff>
      <xdr:row>20</xdr:row>
      <xdr:rowOff>327143</xdr:rowOff>
    </xdr:from>
    <xdr:to>
      <xdr:col>8</xdr:col>
      <xdr:colOff>893885</xdr:colOff>
      <xdr:row>20</xdr:row>
      <xdr:rowOff>554279</xdr:rowOff>
    </xdr:to>
    <xdr:sp macro="" textlink="Daten!B13">
      <xdr:nvSpPr>
        <xdr:cNvPr id="23" name="Textfeld 22">
          <a:extLst>
            <a:ext uri="{FF2B5EF4-FFF2-40B4-BE49-F238E27FC236}">
              <a16:creationId xmlns:a16="http://schemas.microsoft.com/office/drawing/2014/main" id="{B6A8E5ED-9B00-42F6-9BF3-06833DD4BC5B}"/>
            </a:ext>
          </a:extLst>
        </xdr:cNvPr>
        <xdr:cNvSpPr txBox="1"/>
      </xdr:nvSpPr>
      <xdr:spPr>
        <a:xfrm>
          <a:off x="229576" y="5145206"/>
          <a:ext cx="3759934" cy="22713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526CE5F6-FD9A-47CA-9B11-B598ABFF0F2D}" type="TxLink">
            <a:rPr lang="en-US" sz="600" b="0" i="0" u="none" strike="noStrike">
              <a:solidFill>
                <a:srgbClr val="000000"/>
              </a:solidFill>
              <a:latin typeface="Meta Offc" panose="020B0604030101020102" pitchFamily="34" charset="0"/>
              <a:ea typeface="Cambria"/>
              <a:cs typeface="Meta Offc" panose="020B0604030101020102" pitchFamily="34" charset="0"/>
            </a:rPr>
            <a:pPr algn="l"/>
            <a:t>**** Target for final energy consumption freight transport and passenger transport: based on the Energy Concept of the Federal Government (2010) and the German Sustainable Development Strategy (2016)</a:t>
          </a:fld>
          <a:endParaRPr lang="de-DE" sz="100"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 editAs="absolute">
    <xdr:from>
      <xdr:col>1</xdr:col>
      <xdr:colOff>7326</xdr:colOff>
      <xdr:row>20</xdr:row>
      <xdr:rowOff>21856</xdr:rowOff>
    </xdr:from>
    <xdr:to>
      <xdr:col>8</xdr:col>
      <xdr:colOff>827943</xdr:colOff>
      <xdr:row>20</xdr:row>
      <xdr:rowOff>241663</xdr:rowOff>
    </xdr:to>
    <xdr:sp macro="" textlink="Daten!B11">
      <xdr:nvSpPr>
        <xdr:cNvPr id="24" name="Textfeld 23">
          <a:extLst>
            <a:ext uri="{FF2B5EF4-FFF2-40B4-BE49-F238E27FC236}">
              <a16:creationId xmlns:a16="http://schemas.microsoft.com/office/drawing/2014/main" id="{8B4065F8-1F1F-4777-A6A3-392842ED686A}"/>
            </a:ext>
          </a:extLst>
        </xdr:cNvPr>
        <xdr:cNvSpPr txBox="1"/>
      </xdr:nvSpPr>
      <xdr:spPr>
        <a:xfrm>
          <a:off x="227134" y="4908914"/>
          <a:ext cx="3700097" cy="21980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0154B920-1B83-4E2A-B518-0DA4BB9B7F9E}" type="TxLink">
            <a:rPr lang="en-US" sz="600" b="0" i="0" u="none" strike="noStrike">
              <a:solidFill>
                <a:srgbClr val="000000"/>
              </a:solidFill>
              <a:latin typeface="Meta Offc" panose="020B0604030101020102" pitchFamily="34" charset="0"/>
              <a:ea typeface="Cambria"/>
              <a:cs typeface="Meta Offc" pitchFamily="34" charset="0"/>
            </a:rPr>
            <a:pPr algn="l"/>
            <a:t>** Freight transport: inland waterways, rail and road freight transport (heavy commercial vehicles: trucks from 7.5 t payload, road trains, semitrailers)</a:t>
          </a:fld>
          <a:endParaRPr lang="de-DE" sz="100">
            <a:latin typeface="Meta Offc" pitchFamily="34" charset="0"/>
            <a:cs typeface="Meta Offc" pitchFamily="34" charset="0"/>
          </a:endParaRPr>
        </a:p>
      </xdr:txBody>
    </xdr:sp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0.91052</cdr:x>
      <cdr:y>0.36018</cdr:y>
    </cdr:from>
    <cdr:to>
      <cdr:x>0.97309</cdr:x>
      <cdr:y>0.40002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6575720" y="1656536"/>
          <a:ext cx="451878" cy="183231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2"/>
        </a:solidFill>
        <a:ln xmlns:a="http://schemas.openxmlformats.org/drawingml/2006/main">
          <a:noFill/>
        </a:ln>
      </cdr:spPr>
      <cdr:txBody>
        <a:bodyPr xmlns:a="http://schemas.openxmlformats.org/drawingml/2006/main" vertOverflow="clip" wrap="square" lIns="0" tIns="0" rIns="0" bIns="0" rtlCol="0"/>
        <a:lstStyle xmlns:a="http://schemas.openxmlformats.org/drawingml/2006/main"/>
        <a:p xmlns:a="http://schemas.openxmlformats.org/drawingml/2006/main">
          <a:pPr algn="ctr"/>
          <a:r>
            <a:rPr lang="de-DE" sz="900" b="1">
              <a:solidFill>
                <a:srgbClr val="FFFFFF"/>
              </a:solidFill>
              <a:latin typeface="Meta Offc" panose="020B0604030101020102" pitchFamily="34" charset="0"/>
              <a:cs typeface="Meta Offc" panose="020B0604030101020102" pitchFamily="34" charset="0"/>
            </a:rPr>
            <a:t>80 - 85</a:t>
          </a:r>
        </a:p>
      </cdr:txBody>
    </cdr:sp>
  </cdr:relSizeAnchor>
</c:userShapes>
</file>

<file path=xl/theme/theme1.xml><?xml version="1.0" encoding="utf-8"?>
<a:theme xmlns:a="http://schemas.openxmlformats.org/drawingml/2006/main" name="Larissa">
  <a:themeElements>
    <a:clrScheme name="UBA">
      <a:dk1>
        <a:sysClr val="windowText" lastClr="000000"/>
      </a:dk1>
      <a:lt1>
        <a:sysClr val="window" lastClr="FFFFFF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6A3A77-E2C6-45D6-BF97-0506B9126BED}">
  <dimension ref="A1:M91"/>
  <sheetViews>
    <sheetView topLeftCell="B19" workbookViewId="0">
      <selection activeCell="L36" sqref="L36"/>
    </sheetView>
  </sheetViews>
  <sheetFormatPr baseColWidth="10" defaultRowHeight="12.75" x14ac:dyDescent="0.2"/>
  <cols>
    <col min="1" max="1" width="15.140625" customWidth="1"/>
    <col min="5" max="5" width="19.5703125" customWidth="1"/>
    <col min="6" max="6" width="19.28515625" customWidth="1"/>
    <col min="7" max="7" width="19.7109375" customWidth="1"/>
    <col min="8" max="8" width="11.5703125" customWidth="1"/>
    <col min="9" max="9" width="21.5703125" customWidth="1"/>
    <col min="10" max="10" width="4.140625" customWidth="1"/>
    <col min="12" max="12" width="21.28515625" customWidth="1"/>
    <col min="13" max="13" width="22.42578125" customWidth="1"/>
    <col min="14" max="14" width="17.85546875" customWidth="1"/>
    <col min="16" max="16" width="19.7109375" customWidth="1"/>
  </cols>
  <sheetData>
    <row r="1" spans="1:13" x14ac:dyDescent="0.2">
      <c r="A1" s="81" t="s">
        <v>50</v>
      </c>
      <c r="B1" s="82"/>
    </row>
    <row r="2" spans="1:13" x14ac:dyDescent="0.2">
      <c r="E2" s="93" t="s">
        <v>39</v>
      </c>
      <c r="F2" t="s">
        <v>27</v>
      </c>
      <c r="G2" t="s">
        <v>28</v>
      </c>
      <c r="M2" t="s">
        <v>51</v>
      </c>
    </row>
    <row r="3" spans="1:13" x14ac:dyDescent="0.2">
      <c r="A3" s="75" t="s">
        <v>29</v>
      </c>
      <c r="B3" s="75" t="s">
        <v>30</v>
      </c>
      <c r="C3" s="75" t="s">
        <v>14</v>
      </c>
      <c r="D3" s="75" t="s">
        <v>31</v>
      </c>
      <c r="E3" s="75" t="s">
        <v>16</v>
      </c>
      <c r="F3" s="75" t="s">
        <v>16</v>
      </c>
      <c r="G3" s="75" t="s">
        <v>16</v>
      </c>
      <c r="I3" s="75" t="s">
        <v>32</v>
      </c>
      <c r="K3" s="75" t="s">
        <v>33</v>
      </c>
    </row>
    <row r="4" spans="1:13" ht="15" customHeight="1" x14ac:dyDescent="0.2">
      <c r="A4" s="86" t="s">
        <v>45</v>
      </c>
      <c r="B4" s="93">
        <v>2005</v>
      </c>
      <c r="C4" s="93" t="s">
        <v>15</v>
      </c>
      <c r="D4" s="93" t="s">
        <v>17</v>
      </c>
      <c r="E4" s="80">
        <v>550358772582.97546</v>
      </c>
      <c r="F4" s="85">
        <v>19259373694.21875</v>
      </c>
      <c r="G4" s="85">
        <v>23823052135.981796</v>
      </c>
      <c r="H4" s="93"/>
      <c r="I4" s="80">
        <f>E4+F4+G4</f>
        <v>593441198413.17603</v>
      </c>
      <c r="J4" s="93"/>
      <c r="K4" s="97">
        <v>100</v>
      </c>
      <c r="M4" s="76">
        <f t="shared" ref="M4:M23" si="0">I4+I26</f>
        <v>2226989679717.9063</v>
      </c>
    </row>
    <row r="5" spans="1:13" ht="15" customHeight="1" x14ac:dyDescent="0.2">
      <c r="A5" s="86" t="s">
        <v>45</v>
      </c>
      <c r="B5" s="93">
        <v>2006</v>
      </c>
      <c r="C5" s="93" t="s">
        <v>15</v>
      </c>
      <c r="D5" s="93" t="s">
        <v>17</v>
      </c>
      <c r="E5" s="80">
        <v>580041551566.29919</v>
      </c>
      <c r="F5" s="85">
        <v>19884851453.671875</v>
      </c>
      <c r="G5" s="85">
        <v>23425929977.781319</v>
      </c>
      <c r="H5" s="93"/>
      <c r="I5" s="80">
        <f t="shared" ref="I5:I22" si="1">E5+F5+G5</f>
        <v>623352332997.75244</v>
      </c>
      <c r="J5" s="93"/>
      <c r="K5" s="97">
        <f>I5/$I$4*100</f>
        <v>105.04028615885734</v>
      </c>
      <c r="M5" s="76">
        <f t="shared" si="0"/>
        <v>2262988888948.4316</v>
      </c>
    </row>
    <row r="6" spans="1:13" ht="15" customHeight="1" x14ac:dyDescent="0.2">
      <c r="A6" s="86" t="s">
        <v>45</v>
      </c>
      <c r="B6" s="93">
        <v>2007</v>
      </c>
      <c r="C6" s="93" t="s">
        <v>15</v>
      </c>
      <c r="D6" s="93" t="s">
        <v>17</v>
      </c>
      <c r="E6" s="80">
        <v>598906709661.448</v>
      </c>
      <c r="F6" s="85">
        <v>20003196767.578125</v>
      </c>
      <c r="G6" s="85">
        <v>23338666278.078941</v>
      </c>
      <c r="H6" s="93"/>
      <c r="I6" s="80">
        <f t="shared" si="1"/>
        <v>642248572707.1051</v>
      </c>
      <c r="J6" s="93"/>
      <c r="K6" s="97">
        <f t="shared" ref="K6:K19" si="2">I6/$I$4*100</f>
        <v>108.22446679206581</v>
      </c>
      <c r="M6" s="76">
        <f t="shared" si="0"/>
        <v>2283643306646.1831</v>
      </c>
    </row>
    <row r="7" spans="1:13" ht="15" customHeight="1" x14ac:dyDescent="0.2">
      <c r="A7" s="86" t="s">
        <v>45</v>
      </c>
      <c r="B7" s="93">
        <v>2008</v>
      </c>
      <c r="C7" s="93" t="s">
        <v>15</v>
      </c>
      <c r="D7" s="93" t="s">
        <v>17</v>
      </c>
      <c r="E7" s="80">
        <v>586492685672.13391</v>
      </c>
      <c r="F7" s="85">
        <v>19674602313.046875</v>
      </c>
      <c r="G7" s="85">
        <v>22745882435.835583</v>
      </c>
      <c r="H7" s="93"/>
      <c r="I7" s="80">
        <f t="shared" si="1"/>
        <v>628913170421.01636</v>
      </c>
      <c r="J7" s="93"/>
      <c r="K7" s="97">
        <f t="shared" si="2"/>
        <v>105.97733559831877</v>
      </c>
      <c r="M7" s="76">
        <f t="shared" si="0"/>
        <v>2252283182208.0703</v>
      </c>
    </row>
    <row r="8" spans="1:13" ht="15" customHeight="1" x14ac:dyDescent="0.2">
      <c r="A8" s="86" t="s">
        <v>45</v>
      </c>
      <c r="B8" s="93">
        <v>2009</v>
      </c>
      <c r="C8" s="93" t="s">
        <v>15</v>
      </c>
      <c r="D8" s="93" t="s">
        <v>17</v>
      </c>
      <c r="E8" s="80">
        <v>533068857217.07391</v>
      </c>
      <c r="F8" s="85">
        <v>16011377247.1875</v>
      </c>
      <c r="G8" s="85">
        <v>19395413612.348488</v>
      </c>
      <c r="H8" s="93"/>
      <c r="I8" s="80">
        <f t="shared" si="1"/>
        <v>568475648076.60986</v>
      </c>
      <c r="J8" s="93"/>
      <c r="K8" s="97">
        <f t="shared" si="2"/>
        <v>95.793087772921311</v>
      </c>
      <c r="M8" s="76">
        <f t="shared" si="0"/>
        <v>2211100142286.4902</v>
      </c>
    </row>
    <row r="9" spans="1:13" ht="15" customHeight="1" x14ac:dyDescent="0.2">
      <c r="A9" s="86" t="s">
        <v>45</v>
      </c>
      <c r="B9" s="93">
        <v>2010</v>
      </c>
      <c r="C9" s="93" t="s">
        <v>15</v>
      </c>
      <c r="D9" s="93" t="s">
        <v>17</v>
      </c>
      <c r="E9" s="80">
        <v>551933856251.99121</v>
      </c>
      <c r="F9" s="85">
        <v>18090060490.078125</v>
      </c>
      <c r="G9" s="85">
        <v>21415872906.936211</v>
      </c>
      <c r="H9" s="93"/>
      <c r="I9" s="80">
        <f t="shared" si="1"/>
        <v>591439789649.00549</v>
      </c>
      <c r="J9" s="93"/>
      <c r="K9" s="97">
        <f t="shared" si="2"/>
        <v>99.662745227408863</v>
      </c>
      <c r="M9" s="76">
        <f t="shared" si="0"/>
        <v>2232775095426.9849</v>
      </c>
    </row>
    <row r="10" spans="1:13" ht="15" customHeight="1" x14ac:dyDescent="0.2">
      <c r="A10" s="86" t="s">
        <v>45</v>
      </c>
      <c r="B10" s="93">
        <v>2011</v>
      </c>
      <c r="C10" s="93" t="s">
        <v>15</v>
      </c>
      <c r="D10" s="93" t="s">
        <v>17</v>
      </c>
      <c r="E10" s="80">
        <v>563328330355.84058</v>
      </c>
      <c r="F10" s="85">
        <v>18428419065.46875</v>
      </c>
      <c r="G10" s="85">
        <v>20403413198.674267</v>
      </c>
      <c r="H10" s="93"/>
      <c r="I10" s="80">
        <f t="shared" si="1"/>
        <v>602160162619.98364</v>
      </c>
      <c r="J10" s="93"/>
      <c r="K10" s="97">
        <f t="shared" si="2"/>
        <v>101.46922125226922</v>
      </c>
      <c r="M10" s="76">
        <f t="shared" si="0"/>
        <v>2256017277497.2876</v>
      </c>
    </row>
    <row r="11" spans="1:13" ht="15" customHeight="1" x14ac:dyDescent="0.2">
      <c r="A11" s="86" t="s">
        <v>45</v>
      </c>
      <c r="B11" s="93">
        <v>2012</v>
      </c>
      <c r="C11" s="93" t="s">
        <v>15</v>
      </c>
      <c r="D11" s="93" t="s">
        <v>17</v>
      </c>
      <c r="E11" s="80">
        <v>554008693099.58154</v>
      </c>
      <c r="F11" s="85">
        <v>17764130534.296875</v>
      </c>
      <c r="G11" s="85">
        <v>19673100718.702866</v>
      </c>
      <c r="H11" s="93"/>
      <c r="I11" s="80">
        <f t="shared" si="1"/>
        <v>591445924352.5813</v>
      </c>
      <c r="J11" s="93"/>
      <c r="K11" s="97">
        <f t="shared" si="2"/>
        <v>99.663778978282949</v>
      </c>
      <c r="M11" s="76">
        <f t="shared" si="0"/>
        <v>2233615739842.0273</v>
      </c>
    </row>
    <row r="12" spans="1:13" ht="15" customHeight="1" x14ac:dyDescent="0.2">
      <c r="A12" s="86" t="s">
        <v>45</v>
      </c>
      <c r="B12" s="93">
        <v>2013</v>
      </c>
      <c r="C12" s="93" t="s">
        <v>15</v>
      </c>
      <c r="D12" s="93" t="s">
        <v>17</v>
      </c>
      <c r="E12" s="80">
        <v>560762564322.66809</v>
      </c>
      <c r="F12" s="85">
        <v>18298320948.28125</v>
      </c>
      <c r="G12" s="85">
        <v>19863037173.114826</v>
      </c>
      <c r="H12" s="93"/>
      <c r="I12" s="80">
        <f t="shared" si="1"/>
        <v>598923922444.06421</v>
      </c>
      <c r="J12" s="93"/>
      <c r="K12" s="97">
        <f t="shared" si="2"/>
        <v>100.92388665390078</v>
      </c>
      <c r="M12" s="76">
        <f t="shared" si="0"/>
        <v>2241146128862.8174</v>
      </c>
    </row>
    <row r="13" spans="1:13" ht="15" customHeight="1" x14ac:dyDescent="0.2">
      <c r="A13" s="86" t="s">
        <v>45</v>
      </c>
      <c r="B13" s="93">
        <v>2014</v>
      </c>
      <c r="C13" s="93" t="s">
        <v>15</v>
      </c>
      <c r="D13" s="93" t="s">
        <v>17</v>
      </c>
      <c r="E13" s="80">
        <v>572174460676.99792</v>
      </c>
      <c r="F13" s="85">
        <v>17492712097.457031</v>
      </c>
      <c r="G13" s="85">
        <v>19860842089.473412</v>
      </c>
      <c r="H13" s="93"/>
      <c r="I13" s="80">
        <f t="shared" si="1"/>
        <v>609528014863.92834</v>
      </c>
      <c r="J13" s="93"/>
      <c r="K13" s="97">
        <f t="shared" si="2"/>
        <v>102.7107683952121</v>
      </c>
      <c r="M13" s="76">
        <f t="shared" si="0"/>
        <v>2267911177033.0547</v>
      </c>
    </row>
    <row r="14" spans="1:13" ht="15" customHeight="1" x14ac:dyDescent="0.2">
      <c r="A14" s="86" t="s">
        <v>45</v>
      </c>
      <c r="B14" s="93">
        <v>2015</v>
      </c>
      <c r="C14" s="93" t="s">
        <v>15</v>
      </c>
      <c r="D14" s="93" t="s">
        <v>17</v>
      </c>
      <c r="E14" s="80">
        <v>582174565490.08997</v>
      </c>
      <c r="F14" s="85">
        <v>18090396198.5625</v>
      </c>
      <c r="G14" s="85">
        <v>19451338865.894577</v>
      </c>
      <c r="H14" s="93"/>
      <c r="I14" s="80">
        <f t="shared" si="1"/>
        <v>619716300554.547</v>
      </c>
      <c r="J14" s="93"/>
      <c r="K14" s="97">
        <f t="shared" si="2"/>
        <v>104.42758308854</v>
      </c>
      <c r="M14" s="76">
        <f t="shared" si="0"/>
        <v>2289592357573.7031</v>
      </c>
    </row>
    <row r="15" spans="1:13" ht="15" customHeight="1" x14ac:dyDescent="0.2">
      <c r="A15" s="86" t="s">
        <v>45</v>
      </c>
      <c r="B15" s="93">
        <v>2016</v>
      </c>
      <c r="C15" s="93" t="s">
        <v>15</v>
      </c>
      <c r="D15" s="93" t="s">
        <v>17</v>
      </c>
      <c r="E15" s="80">
        <v>593720138317.91675</v>
      </c>
      <c r="F15" s="85">
        <v>20229224585.390625</v>
      </c>
      <c r="G15" s="85">
        <v>18372216512.915836</v>
      </c>
      <c r="H15" s="93"/>
      <c r="I15" s="80">
        <f t="shared" si="1"/>
        <v>632321579416.22327</v>
      </c>
      <c r="J15" s="93"/>
      <c r="K15" s="97">
        <f t="shared" si="2"/>
        <v>106.55168213919271</v>
      </c>
      <c r="M15" s="76">
        <f t="shared" si="0"/>
        <v>2317817069205.7065</v>
      </c>
    </row>
    <row r="16" spans="1:13" ht="15" customHeight="1" x14ac:dyDescent="0.2">
      <c r="A16" s="86" t="s">
        <v>45</v>
      </c>
      <c r="B16" s="93">
        <v>2017</v>
      </c>
      <c r="C16" s="93" t="s">
        <v>15</v>
      </c>
      <c r="D16" s="93" t="s">
        <v>17</v>
      </c>
      <c r="E16" s="80">
        <v>608992629404.1842</v>
      </c>
      <c r="F16" s="85">
        <v>20119250159.25</v>
      </c>
      <c r="G16" s="85">
        <v>19162452994.572617</v>
      </c>
      <c r="H16" s="93"/>
      <c r="I16" s="80">
        <f t="shared" si="1"/>
        <v>648274332558.00684</v>
      </c>
      <c r="J16" s="93"/>
      <c r="K16" s="97">
        <f t="shared" si="2"/>
        <v>109.2398597015932</v>
      </c>
      <c r="M16" s="76">
        <f t="shared" si="0"/>
        <v>2344528294343.8906</v>
      </c>
    </row>
    <row r="17" spans="1:13" ht="15" customHeight="1" x14ac:dyDescent="0.2">
      <c r="A17" s="86" t="s">
        <v>45</v>
      </c>
      <c r="B17" s="93">
        <v>2018</v>
      </c>
      <c r="C17" s="93" t="s">
        <v>15</v>
      </c>
      <c r="D17" s="93" t="s">
        <v>17</v>
      </c>
      <c r="E17" s="80">
        <v>622544655911.11816</v>
      </c>
      <c r="F17" s="85">
        <v>19573417715.859375</v>
      </c>
      <c r="G17" s="85">
        <v>16920539318.260983</v>
      </c>
      <c r="H17" s="93"/>
      <c r="I17" s="80">
        <f t="shared" si="1"/>
        <v>659038612945.23853</v>
      </c>
      <c r="J17" s="93"/>
      <c r="K17" s="97">
        <f t="shared" si="2"/>
        <v>111.05373450772642</v>
      </c>
      <c r="M17" s="76">
        <f t="shared" si="0"/>
        <v>2353117125869.1572</v>
      </c>
    </row>
    <row r="18" spans="1:13" ht="15" customHeight="1" x14ac:dyDescent="0.2">
      <c r="A18" s="86" t="s">
        <v>45</v>
      </c>
      <c r="B18" s="93">
        <v>2019</v>
      </c>
      <c r="C18" s="93" t="s">
        <v>15</v>
      </c>
      <c r="D18" s="93" t="s">
        <v>17</v>
      </c>
      <c r="E18" s="80">
        <v>615771855052.24524</v>
      </c>
      <c r="F18" s="85">
        <v>19439694302.296875</v>
      </c>
      <c r="G18" s="85">
        <v>16820023420.873013</v>
      </c>
      <c r="H18" s="93">
        <f>I18/I4*100</f>
        <v>109.87298733537645</v>
      </c>
      <c r="I18" s="80">
        <f t="shared" si="1"/>
        <v>652031572775.41516</v>
      </c>
      <c r="J18" s="93"/>
      <c r="K18" s="97">
        <f t="shared" si="2"/>
        <v>109.87298733537645</v>
      </c>
      <c r="M18" s="76">
        <f t="shared" si="0"/>
        <v>2352077252459.8208</v>
      </c>
    </row>
    <row r="19" spans="1:13" ht="15" customHeight="1" x14ac:dyDescent="0.2">
      <c r="A19" s="94" t="s">
        <v>45</v>
      </c>
      <c r="B19" s="93">
        <v>2020</v>
      </c>
      <c r="C19" s="93" t="s">
        <v>15</v>
      </c>
      <c r="D19" s="93" t="s">
        <v>17</v>
      </c>
      <c r="E19" s="80">
        <v>598316810020.58203</v>
      </c>
      <c r="F19" s="85">
        <v>17311449135.539063</v>
      </c>
      <c r="G19" s="85">
        <v>16038856322.511703</v>
      </c>
      <c r="H19" s="93"/>
      <c r="I19" s="80">
        <f t="shared" si="1"/>
        <v>631667115478.63281</v>
      </c>
      <c r="J19" s="93"/>
      <c r="K19" s="97">
        <f t="shared" si="2"/>
        <v>106.44139927724439</v>
      </c>
      <c r="M19" s="76">
        <f t="shared" si="0"/>
        <v>2058126354156.8928</v>
      </c>
    </row>
    <row r="20" spans="1:13" ht="15" customHeight="1" x14ac:dyDescent="0.2">
      <c r="A20" s="94" t="s">
        <v>45</v>
      </c>
      <c r="B20" s="93">
        <v>2021</v>
      </c>
      <c r="C20" s="93" t="s">
        <v>15</v>
      </c>
      <c r="D20" s="93" t="s">
        <v>17</v>
      </c>
      <c r="E20" s="80">
        <v>612780318825.84338</v>
      </c>
      <c r="F20" s="85">
        <v>18677018059.898438</v>
      </c>
      <c r="G20" s="85">
        <v>16708753930.727867</v>
      </c>
      <c r="H20" s="93"/>
      <c r="I20" s="80">
        <f>E20+F20+G20</f>
        <v>648166090816.46973</v>
      </c>
      <c r="J20" s="93"/>
      <c r="K20" s="97">
        <f>I20/$I$4*100</f>
        <v>109.22162002732951</v>
      </c>
      <c r="M20" s="76">
        <f t="shared" si="0"/>
        <v>2096206731938.5718</v>
      </c>
    </row>
    <row r="21" spans="1:13" ht="15" customHeight="1" x14ac:dyDescent="0.2">
      <c r="A21" s="88" t="s">
        <v>45</v>
      </c>
      <c r="B21" s="93">
        <v>2022</v>
      </c>
      <c r="C21" s="93" t="s">
        <v>15</v>
      </c>
      <c r="D21" s="93" t="s">
        <v>17</v>
      </c>
      <c r="E21" s="80">
        <v>598832303057.78601</v>
      </c>
      <c r="F21" s="85">
        <v>18487261126.792969</v>
      </c>
      <c r="G21" s="85">
        <v>16193645484.852289</v>
      </c>
      <c r="H21" s="93"/>
      <c r="I21" s="80">
        <f t="shared" si="1"/>
        <v>633513209669.43127</v>
      </c>
      <c r="J21" s="93"/>
      <c r="K21" s="97">
        <f>I21/$I$4*100</f>
        <v>106.75248219426041</v>
      </c>
      <c r="M21" s="76">
        <f t="shared" si="0"/>
        <v>2093368988690.0127</v>
      </c>
    </row>
    <row r="22" spans="1:13" ht="15.75" customHeight="1" x14ac:dyDescent="0.2">
      <c r="B22" s="93">
        <v>2023</v>
      </c>
      <c r="C22" s="93" t="s">
        <v>15</v>
      </c>
      <c r="D22" s="93" t="s">
        <v>17</v>
      </c>
      <c r="E22" s="80">
        <v>565525392606.84802</v>
      </c>
      <c r="F22" s="85">
        <v>17827033764.634766</v>
      </c>
      <c r="G22" s="85">
        <v>14347587379.255291</v>
      </c>
      <c r="H22" s="83"/>
      <c r="I22" s="80">
        <f t="shared" si="1"/>
        <v>597700013750.73804</v>
      </c>
      <c r="J22" s="93"/>
      <c r="K22" s="97">
        <f>I22/$I$4*100</f>
        <v>100.71764740111571</v>
      </c>
      <c r="M22" s="76">
        <f t="shared" si="0"/>
        <v>2078698020121.8535</v>
      </c>
    </row>
    <row r="23" spans="1:13" ht="15.75" customHeight="1" x14ac:dyDescent="0.2">
      <c r="B23" s="93">
        <v>2024</v>
      </c>
      <c r="C23" s="93" t="s">
        <v>15</v>
      </c>
      <c r="D23" s="93" t="s">
        <v>17</v>
      </c>
      <c r="E23" s="80">
        <v>564778754838.5094</v>
      </c>
      <c r="F23" s="85">
        <v>17534450668.722656</v>
      </c>
      <c r="G23" s="85">
        <v>14090275382.928585</v>
      </c>
      <c r="H23" s="83"/>
      <c r="I23" s="80">
        <f t="shared" ref="I23" si="3">E23+F23+G23</f>
        <v>596403480890.16064</v>
      </c>
      <c r="J23" s="93"/>
      <c r="K23" s="97">
        <f>I23/$I$4*100</f>
        <v>100.49917034491465</v>
      </c>
      <c r="M23" s="76">
        <f t="shared" si="0"/>
        <v>2080162571644.1702</v>
      </c>
    </row>
    <row r="24" spans="1:13" x14ac:dyDescent="0.2">
      <c r="E24" s="98" t="s">
        <v>46</v>
      </c>
      <c r="F24" t="s">
        <v>34</v>
      </c>
      <c r="G24" s="99" t="s">
        <v>40</v>
      </c>
      <c r="K24" s="77"/>
    </row>
    <row r="25" spans="1:13" x14ac:dyDescent="0.2">
      <c r="A25" s="75" t="s">
        <v>29</v>
      </c>
      <c r="B25" s="75" t="s">
        <v>30</v>
      </c>
      <c r="C25" s="75" t="s">
        <v>14</v>
      </c>
      <c r="D25" s="75" t="s">
        <v>31</v>
      </c>
      <c r="E25" s="75" t="s">
        <v>16</v>
      </c>
      <c r="F25" s="75" t="s">
        <v>16</v>
      </c>
      <c r="G25" s="79" t="s">
        <v>16</v>
      </c>
      <c r="I25" s="75" t="s">
        <v>32</v>
      </c>
      <c r="J25" s="79"/>
      <c r="K25" s="78" t="s">
        <v>33</v>
      </c>
    </row>
    <row r="26" spans="1:13" ht="15" customHeight="1" x14ac:dyDescent="0.2">
      <c r="A26" s="86" t="s">
        <v>45</v>
      </c>
      <c r="B26" s="93">
        <v>2005</v>
      </c>
      <c r="C26" s="93" t="s">
        <v>15</v>
      </c>
      <c r="D26" s="93" t="s">
        <v>18</v>
      </c>
      <c r="E26" s="95">
        <v>1561739820300.4055</v>
      </c>
      <c r="F26" s="85">
        <v>45479119401.621094</v>
      </c>
      <c r="G26" s="85">
        <v>26329541602.703289</v>
      </c>
      <c r="H26" s="93"/>
      <c r="I26" s="80">
        <f>SUM(E26:G26)</f>
        <v>1633548481304.73</v>
      </c>
      <c r="J26" s="95"/>
      <c r="K26" s="100">
        <v>100</v>
      </c>
    </row>
    <row r="27" spans="1:13" ht="15" customHeight="1" x14ac:dyDescent="0.2">
      <c r="A27" s="86" t="s">
        <v>45</v>
      </c>
      <c r="B27" s="93">
        <v>2006</v>
      </c>
      <c r="C27" s="93" t="s">
        <v>15</v>
      </c>
      <c r="D27" s="93" t="s">
        <v>18</v>
      </c>
      <c r="E27" s="95">
        <v>1568169710597.6121</v>
      </c>
      <c r="F27" s="85">
        <v>44400957712.529297</v>
      </c>
      <c r="G27" s="85">
        <v>27065887640.537506</v>
      </c>
      <c r="H27" s="93"/>
      <c r="I27" s="80">
        <f t="shared" ref="I27:I42" si="4">SUM(E27:G27)</f>
        <v>1639636555950.679</v>
      </c>
      <c r="J27" s="95"/>
      <c r="K27" s="100">
        <f>I27/$I$26*100</f>
        <v>100.37269017207781</v>
      </c>
    </row>
    <row r="28" spans="1:13" ht="15" customHeight="1" x14ac:dyDescent="0.2">
      <c r="A28" s="86" t="s">
        <v>45</v>
      </c>
      <c r="B28" s="93">
        <v>2007</v>
      </c>
      <c r="C28" s="93" t="s">
        <v>15</v>
      </c>
      <c r="D28" s="93" t="s">
        <v>18</v>
      </c>
      <c r="E28" s="95">
        <v>1570141022649.2659</v>
      </c>
      <c r="F28" s="85">
        <v>43445116954.658203</v>
      </c>
      <c r="G28" s="85">
        <v>27808594335.154137</v>
      </c>
      <c r="H28" s="93"/>
      <c r="I28" s="80">
        <f t="shared" si="4"/>
        <v>1641394733939.0781</v>
      </c>
      <c r="J28" s="95"/>
      <c r="K28" s="100">
        <f t="shared" ref="K28:K42" si="5">I28/$I$26*100</f>
        <v>100.4803195450974</v>
      </c>
    </row>
    <row r="29" spans="1:13" ht="15" customHeight="1" x14ac:dyDescent="0.2">
      <c r="A29" s="86" t="s">
        <v>45</v>
      </c>
      <c r="B29" s="93">
        <v>2008</v>
      </c>
      <c r="C29" s="93" t="s">
        <v>15</v>
      </c>
      <c r="D29" s="93" t="s">
        <v>18</v>
      </c>
      <c r="E29" s="95">
        <v>1551241296105.2756</v>
      </c>
      <c r="F29" s="85">
        <v>44162764793.935547</v>
      </c>
      <c r="G29" s="85">
        <v>27965950887.842438</v>
      </c>
      <c r="H29" s="93"/>
      <c r="I29" s="80">
        <f t="shared" si="4"/>
        <v>1623370011787.0537</v>
      </c>
      <c r="J29" s="95"/>
      <c r="K29" s="100">
        <f t="shared" si="5"/>
        <v>99.376910472253215</v>
      </c>
    </row>
    <row r="30" spans="1:13" ht="15" customHeight="1" x14ac:dyDescent="0.2">
      <c r="A30" s="86" t="s">
        <v>45</v>
      </c>
      <c r="B30" s="93">
        <v>2009</v>
      </c>
      <c r="C30" s="93" t="s">
        <v>15</v>
      </c>
      <c r="D30" s="93" t="s">
        <v>18</v>
      </c>
      <c r="E30" s="95">
        <v>1571985790058.7678</v>
      </c>
      <c r="F30" s="85">
        <v>44181344621.572266</v>
      </c>
      <c r="G30" s="85">
        <v>26457359529.540024</v>
      </c>
      <c r="H30" s="93"/>
      <c r="I30" s="80">
        <f t="shared" si="4"/>
        <v>1642624494209.8801</v>
      </c>
      <c r="J30" s="95"/>
      <c r="K30" s="100">
        <f t="shared" si="5"/>
        <v>100.55560107392105</v>
      </c>
    </row>
    <row r="31" spans="1:13" ht="15" customHeight="1" x14ac:dyDescent="0.2">
      <c r="A31" s="86" t="s">
        <v>45</v>
      </c>
      <c r="B31" s="93">
        <v>2010</v>
      </c>
      <c r="C31" s="93" t="s">
        <v>15</v>
      </c>
      <c r="D31" s="93" t="s">
        <v>18</v>
      </c>
      <c r="E31" s="95">
        <v>1571251204696.6277</v>
      </c>
      <c r="F31" s="85">
        <v>43629499346.279297</v>
      </c>
      <c r="G31" s="85">
        <v>26454601735.072418</v>
      </c>
      <c r="H31" s="93"/>
      <c r="I31" s="80">
        <f t="shared" si="4"/>
        <v>1641335305777.9795</v>
      </c>
      <c r="J31" s="95"/>
      <c r="K31" s="100">
        <f t="shared" si="5"/>
        <v>100.47668156546111</v>
      </c>
    </row>
    <row r="32" spans="1:13" ht="15" customHeight="1" x14ac:dyDescent="0.2">
      <c r="A32" s="86" t="s">
        <v>45</v>
      </c>
      <c r="B32" s="93">
        <v>2011</v>
      </c>
      <c r="C32" s="93" t="s">
        <v>15</v>
      </c>
      <c r="D32" s="93" t="s">
        <v>18</v>
      </c>
      <c r="E32" s="95">
        <v>1584099488688.5225</v>
      </c>
      <c r="F32" s="85">
        <v>43104456429.082031</v>
      </c>
      <c r="G32" s="85">
        <v>26653169759.699497</v>
      </c>
      <c r="H32" s="93"/>
      <c r="I32" s="80">
        <f t="shared" si="4"/>
        <v>1653857114877.304</v>
      </c>
      <c r="J32" s="95"/>
      <c r="K32" s="100">
        <f t="shared" si="5"/>
        <v>101.24322196769779</v>
      </c>
    </row>
    <row r="33" spans="1:11" ht="15" customHeight="1" x14ac:dyDescent="0.2">
      <c r="A33" s="86" t="s">
        <v>45</v>
      </c>
      <c r="B33" s="93">
        <v>2012</v>
      </c>
      <c r="C33" s="93" t="s">
        <v>15</v>
      </c>
      <c r="D33" s="93" t="s">
        <v>18</v>
      </c>
      <c r="E33" s="95">
        <v>1573744396988.5693</v>
      </c>
      <c r="F33" s="85">
        <v>43195793952.539063</v>
      </c>
      <c r="G33" s="85">
        <v>25229624548.337955</v>
      </c>
      <c r="H33" s="93"/>
      <c r="I33" s="80">
        <f t="shared" si="4"/>
        <v>1642169815489.4463</v>
      </c>
      <c r="J33" s="95"/>
      <c r="K33" s="100">
        <f t="shared" si="5"/>
        <v>100.52776726760079</v>
      </c>
    </row>
    <row r="34" spans="1:11" ht="15" customHeight="1" x14ac:dyDescent="0.2">
      <c r="A34" s="86" t="s">
        <v>45</v>
      </c>
      <c r="B34" s="93">
        <v>2013</v>
      </c>
      <c r="C34" s="93" t="s">
        <v>15</v>
      </c>
      <c r="D34" s="93" t="s">
        <v>18</v>
      </c>
      <c r="E34" s="95">
        <v>1575549349716.6262</v>
      </c>
      <c r="F34" s="85">
        <v>44167325752.617188</v>
      </c>
      <c r="G34" s="85">
        <v>22505530949.509956</v>
      </c>
      <c r="H34" s="93"/>
      <c r="I34" s="80">
        <f t="shared" si="4"/>
        <v>1642222206418.7534</v>
      </c>
      <c r="J34" s="95"/>
      <c r="K34" s="100">
        <f t="shared" si="5"/>
        <v>100.53097445305667</v>
      </c>
    </row>
    <row r="35" spans="1:11" ht="15" customHeight="1" x14ac:dyDescent="0.2">
      <c r="A35" s="86" t="s">
        <v>45</v>
      </c>
      <c r="B35" s="93">
        <v>2014</v>
      </c>
      <c r="C35" s="93" t="s">
        <v>15</v>
      </c>
      <c r="D35" s="93" t="s">
        <v>18</v>
      </c>
      <c r="E35" s="95">
        <v>1595002499762.8445</v>
      </c>
      <c r="F35" s="85">
        <v>40822357003.362183</v>
      </c>
      <c r="G35" s="85">
        <v>22558305402.91972</v>
      </c>
      <c r="H35" s="93"/>
      <c r="I35" s="80">
        <f t="shared" si="4"/>
        <v>1658383162169.1262</v>
      </c>
      <c r="J35" s="95"/>
      <c r="K35" s="100">
        <f t="shared" si="5"/>
        <v>101.52029040757704</v>
      </c>
    </row>
    <row r="36" spans="1:11" ht="15" customHeight="1" x14ac:dyDescent="0.2">
      <c r="A36" s="86" t="s">
        <v>45</v>
      </c>
      <c r="B36" s="93">
        <v>2015</v>
      </c>
      <c r="C36" s="93" t="s">
        <v>15</v>
      </c>
      <c r="D36" s="93" t="s">
        <v>18</v>
      </c>
      <c r="E36" s="95">
        <v>1605687220010.5771</v>
      </c>
      <c r="F36" s="85">
        <v>40830309940.615967</v>
      </c>
      <c r="G36" s="85">
        <v>23358527067.96312</v>
      </c>
      <c r="H36" s="93"/>
      <c r="I36" s="80">
        <f t="shared" si="4"/>
        <v>1669876057019.1563</v>
      </c>
      <c r="J36" s="95"/>
      <c r="K36" s="100">
        <f t="shared" si="5"/>
        <v>102.2238443566371</v>
      </c>
    </row>
    <row r="37" spans="1:11" ht="15" customHeight="1" x14ac:dyDescent="0.2">
      <c r="A37" s="86" t="s">
        <v>45</v>
      </c>
      <c r="B37" s="93">
        <v>2016</v>
      </c>
      <c r="C37" s="93" t="s">
        <v>15</v>
      </c>
      <c r="D37" s="93" t="s">
        <v>18</v>
      </c>
      <c r="E37" s="95">
        <v>1619310472073.9014</v>
      </c>
      <c r="F37" s="85">
        <v>41850791166.158203</v>
      </c>
      <c r="G37" s="85">
        <v>24334226549.423519</v>
      </c>
      <c r="H37" s="93"/>
      <c r="I37" s="80">
        <f t="shared" si="4"/>
        <v>1685495489789.4832</v>
      </c>
      <c r="J37" s="95"/>
      <c r="K37" s="100">
        <f t="shared" si="5"/>
        <v>103.18001020963044</v>
      </c>
    </row>
    <row r="38" spans="1:11" ht="15" customHeight="1" x14ac:dyDescent="0.2">
      <c r="A38" s="86" t="s">
        <v>45</v>
      </c>
      <c r="B38" s="93">
        <v>2017</v>
      </c>
      <c r="C38" s="93" t="s">
        <v>15</v>
      </c>
      <c r="D38" s="93" t="s">
        <v>18</v>
      </c>
      <c r="E38" s="95">
        <v>1631742916653.5801</v>
      </c>
      <c r="F38" s="85">
        <v>41159213953.743164</v>
      </c>
      <c r="G38" s="85">
        <v>23351831178.560505</v>
      </c>
      <c r="H38" s="93"/>
      <c r="I38" s="80">
        <f t="shared" si="4"/>
        <v>1696253961785.8838</v>
      </c>
      <c r="J38" s="95"/>
      <c r="K38" s="100">
        <f t="shared" si="5"/>
        <v>103.83860541629413</v>
      </c>
    </row>
    <row r="39" spans="1:11" ht="15" customHeight="1" x14ac:dyDescent="0.2">
      <c r="A39" s="86" t="s">
        <v>45</v>
      </c>
      <c r="B39" s="93">
        <v>2018</v>
      </c>
      <c r="C39" s="93" t="s">
        <v>15</v>
      </c>
      <c r="D39" s="93" t="s">
        <v>18</v>
      </c>
      <c r="E39" s="95">
        <v>1629540986576.6118</v>
      </c>
      <c r="F39" s="85">
        <v>41603297093.182617</v>
      </c>
      <c r="G39" s="85">
        <v>22934229254.123966</v>
      </c>
      <c r="H39" s="93"/>
      <c r="I39" s="80">
        <f t="shared" si="4"/>
        <v>1694078512923.9185</v>
      </c>
      <c r="J39" s="95"/>
      <c r="K39" s="100">
        <f t="shared" si="5"/>
        <v>103.70543221165023</v>
      </c>
    </row>
    <row r="40" spans="1:11" ht="15" customHeight="1" x14ac:dyDescent="0.2">
      <c r="A40" s="86" t="s">
        <v>45</v>
      </c>
      <c r="B40" s="93">
        <v>2019</v>
      </c>
      <c r="C40" s="93" t="s">
        <v>15</v>
      </c>
      <c r="D40" s="93" t="s">
        <v>18</v>
      </c>
      <c r="E40" s="95">
        <v>1636132121726.6924</v>
      </c>
      <c r="F40" s="85">
        <v>40956797486.273438</v>
      </c>
      <c r="G40" s="85">
        <v>22956760471.440056</v>
      </c>
      <c r="H40" s="93">
        <f>I40/I26*100</f>
        <v>104.07072083508436</v>
      </c>
      <c r="I40" s="80">
        <f t="shared" si="4"/>
        <v>1700045679684.4058</v>
      </c>
      <c r="J40" s="95"/>
      <c r="K40" s="100">
        <f t="shared" si="5"/>
        <v>104.07072083508436</v>
      </c>
    </row>
    <row r="41" spans="1:11" ht="15" customHeight="1" x14ac:dyDescent="0.2">
      <c r="A41" s="88" t="s">
        <v>45</v>
      </c>
      <c r="B41" s="93">
        <v>2020</v>
      </c>
      <c r="C41" s="93" t="s">
        <v>15</v>
      </c>
      <c r="D41" s="93" t="s">
        <v>18</v>
      </c>
      <c r="E41" s="95">
        <v>1377853022730.7192</v>
      </c>
      <c r="F41" s="85">
        <v>40747195264.33667</v>
      </c>
      <c r="G41" s="85">
        <v>7859020683.2040615</v>
      </c>
      <c r="H41" s="93"/>
      <c r="I41" s="80">
        <f t="shared" si="4"/>
        <v>1426459238678.26</v>
      </c>
      <c r="J41" s="95"/>
      <c r="K41" s="100">
        <f t="shared" si="5"/>
        <v>87.322736668270423</v>
      </c>
    </row>
    <row r="42" spans="1:11" ht="15" customHeight="1" x14ac:dyDescent="0.2">
      <c r="A42" s="88" t="s">
        <v>45</v>
      </c>
      <c r="B42" s="93">
        <v>2021</v>
      </c>
      <c r="C42" s="93" t="s">
        <v>15</v>
      </c>
      <c r="D42" s="93" t="s">
        <v>18</v>
      </c>
      <c r="E42" s="95">
        <v>1400661662441.5291</v>
      </c>
      <c r="F42" s="85">
        <v>41396185832.818726</v>
      </c>
      <c r="G42" s="85">
        <v>5982792847.7544651</v>
      </c>
      <c r="H42" s="93"/>
      <c r="I42" s="80">
        <f t="shared" si="4"/>
        <v>1448040641122.1021</v>
      </c>
      <c r="J42" s="103"/>
      <c r="K42" s="100">
        <f t="shared" si="5"/>
        <v>88.643872997606948</v>
      </c>
    </row>
    <row r="43" spans="1:11" ht="15" customHeight="1" x14ac:dyDescent="0.2">
      <c r="A43" s="88" t="s">
        <v>45</v>
      </c>
      <c r="B43" s="93">
        <v>2022</v>
      </c>
      <c r="C43" s="93" t="s">
        <v>15</v>
      </c>
      <c r="D43" s="93" t="s">
        <v>18</v>
      </c>
      <c r="E43" s="95">
        <v>1408255103532.9253</v>
      </c>
      <c r="F43" s="85">
        <v>41354687438.815613</v>
      </c>
      <c r="G43" s="85">
        <v>10245988048.840252</v>
      </c>
      <c r="H43" s="93"/>
      <c r="I43" s="80">
        <f t="shared" ref="I43" si="6">SUM(E43:G43)</f>
        <v>1459855779020.5813</v>
      </c>
      <c r="J43" s="103"/>
      <c r="K43" s="100">
        <f t="shared" ref="K43" si="7">I43/$I$26*100</f>
        <v>89.367153514451019</v>
      </c>
    </row>
    <row r="44" spans="1:11" ht="15" customHeight="1" x14ac:dyDescent="0.2">
      <c r="A44" s="101"/>
      <c r="B44" s="93">
        <v>2023</v>
      </c>
      <c r="C44" s="93" t="s">
        <v>15</v>
      </c>
      <c r="D44" s="93" t="s">
        <v>18</v>
      </c>
      <c r="E44" s="95">
        <v>1428115303262.4829</v>
      </c>
      <c r="F44" s="85">
        <v>41534090276.502441</v>
      </c>
      <c r="G44" s="85">
        <v>11348612832.13023</v>
      </c>
      <c r="H44" s="83"/>
      <c r="I44" s="80">
        <f t="shared" ref="I44" si="8">SUM(E44:G44)</f>
        <v>1480998006371.1155</v>
      </c>
      <c r="J44" s="103"/>
      <c r="K44" s="100">
        <f t="shared" ref="K44" si="9">I44/$I$26*100</f>
        <v>90.661405114112611</v>
      </c>
    </row>
    <row r="45" spans="1:11" ht="15" customHeight="1" x14ac:dyDescent="0.2">
      <c r="A45" s="101"/>
      <c r="B45" s="93">
        <v>2024</v>
      </c>
      <c r="C45" s="93" t="s">
        <v>15</v>
      </c>
      <c r="D45" s="93" t="s">
        <v>18</v>
      </c>
      <c r="E45" s="103">
        <v>1430398650387.5901</v>
      </c>
      <c r="F45" s="85">
        <v>42126378811.883606</v>
      </c>
      <c r="G45" s="85">
        <v>11234061554.535877</v>
      </c>
      <c r="H45" s="83"/>
      <c r="I45" s="80">
        <f t="shared" ref="I45" si="10">SUM(E45:G45)</f>
        <v>1483759090754.0095</v>
      </c>
      <c r="J45" s="103"/>
      <c r="K45" s="100">
        <f t="shared" ref="K45" si="11">I45/$I$26*100</f>
        <v>90.83042883238565</v>
      </c>
    </row>
    <row r="47" spans="1:11" x14ac:dyDescent="0.2">
      <c r="A47" s="84" t="s">
        <v>29</v>
      </c>
      <c r="B47" s="84" t="s">
        <v>30</v>
      </c>
      <c r="C47" s="84" t="s">
        <v>14</v>
      </c>
      <c r="D47" s="84" t="s">
        <v>35</v>
      </c>
      <c r="E47" s="79" t="s">
        <v>16</v>
      </c>
      <c r="F47" s="89" t="s">
        <v>47</v>
      </c>
      <c r="G47" s="79" t="s">
        <v>38</v>
      </c>
      <c r="H47" s="79"/>
      <c r="I47" s="79" t="s">
        <v>37</v>
      </c>
    </row>
    <row r="48" spans="1:11" ht="15" customHeight="1" x14ac:dyDescent="0.2">
      <c r="A48" s="86" t="s">
        <v>45</v>
      </c>
      <c r="B48" s="93">
        <v>2005</v>
      </c>
      <c r="C48" s="102" t="s">
        <v>15</v>
      </c>
      <c r="D48" s="102" t="s">
        <v>36</v>
      </c>
      <c r="E48" s="95">
        <v>600985576380.51855</v>
      </c>
      <c r="F48" s="85"/>
      <c r="G48" s="95">
        <v>50626803797.543053</v>
      </c>
      <c r="H48" s="93"/>
      <c r="I48" s="80">
        <f t="shared" ref="I48:I67" si="12">E48-G48</f>
        <v>550358772582.97546</v>
      </c>
    </row>
    <row r="49" spans="1:9" ht="15" customHeight="1" x14ac:dyDescent="0.2">
      <c r="A49" s="86" t="s">
        <v>45</v>
      </c>
      <c r="B49" s="93">
        <v>2006</v>
      </c>
      <c r="C49" s="102" t="s">
        <v>15</v>
      </c>
      <c r="D49" s="102" t="s">
        <v>36</v>
      </c>
      <c r="E49" s="95">
        <v>632539645311.08374</v>
      </c>
      <c r="F49" s="85"/>
      <c r="G49" s="95">
        <v>52498093744.784592</v>
      </c>
      <c r="H49" s="93"/>
      <c r="I49" s="80">
        <f t="shared" si="12"/>
        <v>580041551566.29919</v>
      </c>
    </row>
    <row r="50" spans="1:9" ht="15" customHeight="1" x14ac:dyDescent="0.2">
      <c r="A50" s="86" t="s">
        <v>45</v>
      </c>
      <c r="B50" s="93">
        <v>2007</v>
      </c>
      <c r="C50" s="102" t="s">
        <v>15</v>
      </c>
      <c r="D50" s="102" t="s">
        <v>36</v>
      </c>
      <c r="E50" s="95">
        <v>651448189927.95947</v>
      </c>
      <c r="F50" s="85"/>
      <c r="G50" s="95">
        <v>52541480266.511452</v>
      </c>
      <c r="H50" s="93"/>
      <c r="I50" s="80">
        <f t="shared" si="12"/>
        <v>598906709661.448</v>
      </c>
    </row>
    <row r="51" spans="1:9" ht="15" customHeight="1" x14ac:dyDescent="0.2">
      <c r="A51" s="86" t="s">
        <v>45</v>
      </c>
      <c r="B51" s="93">
        <v>2008</v>
      </c>
      <c r="C51" s="102" t="s">
        <v>15</v>
      </c>
      <c r="D51" s="102" t="s">
        <v>36</v>
      </c>
      <c r="E51" s="95">
        <v>639610827753.9906</v>
      </c>
      <c r="F51" s="87"/>
      <c r="G51" s="95">
        <v>53118142081.856743</v>
      </c>
      <c r="H51" s="93"/>
      <c r="I51" s="80">
        <f t="shared" si="12"/>
        <v>586492685672.13391</v>
      </c>
    </row>
    <row r="52" spans="1:9" ht="15" customHeight="1" x14ac:dyDescent="0.2">
      <c r="A52" s="86" t="s">
        <v>45</v>
      </c>
      <c r="B52" s="93">
        <v>2009</v>
      </c>
      <c r="C52" s="102" t="s">
        <v>15</v>
      </c>
      <c r="D52" s="102" t="s">
        <v>36</v>
      </c>
      <c r="E52" s="95">
        <v>581348599215.03113</v>
      </c>
      <c r="F52" s="85"/>
      <c r="G52" s="95">
        <v>48279741997.957222</v>
      </c>
      <c r="H52" s="93"/>
      <c r="I52" s="80">
        <f t="shared" si="12"/>
        <v>533068857217.07391</v>
      </c>
    </row>
    <row r="53" spans="1:9" ht="15" customHeight="1" x14ac:dyDescent="0.2">
      <c r="A53" s="86" t="s">
        <v>45</v>
      </c>
      <c r="B53" s="93">
        <v>2010</v>
      </c>
      <c r="C53" s="102" t="s">
        <v>15</v>
      </c>
      <c r="D53" s="102" t="s">
        <v>36</v>
      </c>
      <c r="E53" s="95">
        <v>600284181801.83215</v>
      </c>
      <c r="F53" s="85"/>
      <c r="G53" s="95">
        <v>48350325549.840935</v>
      </c>
      <c r="H53" s="93"/>
      <c r="I53" s="80">
        <f t="shared" si="12"/>
        <v>551933856251.99121</v>
      </c>
    </row>
    <row r="54" spans="1:9" ht="15" customHeight="1" x14ac:dyDescent="0.2">
      <c r="A54" s="86" t="s">
        <v>45</v>
      </c>
      <c r="B54" s="93">
        <v>2011</v>
      </c>
      <c r="C54" s="102" t="s">
        <v>15</v>
      </c>
      <c r="D54" s="102" t="s">
        <v>36</v>
      </c>
      <c r="E54" s="95">
        <v>611392505488.83044</v>
      </c>
      <c r="F54" s="85"/>
      <c r="G54" s="95">
        <v>48064175132.989876</v>
      </c>
      <c r="H54" s="93"/>
      <c r="I54" s="80">
        <f t="shared" si="12"/>
        <v>563328330355.84058</v>
      </c>
    </row>
    <row r="55" spans="1:9" ht="15" customHeight="1" x14ac:dyDescent="0.2">
      <c r="A55" s="86" t="s">
        <v>45</v>
      </c>
      <c r="B55" s="93">
        <v>2012</v>
      </c>
      <c r="C55" s="102" t="s">
        <v>15</v>
      </c>
      <c r="D55" s="102" t="s">
        <v>36</v>
      </c>
      <c r="E55" s="95">
        <v>599963767640.13708</v>
      </c>
      <c r="F55" s="85"/>
      <c r="G55" s="95">
        <v>45955074540.555496</v>
      </c>
      <c r="H55" s="93"/>
      <c r="I55" s="80">
        <f t="shared" si="12"/>
        <v>554008693099.58154</v>
      </c>
    </row>
    <row r="56" spans="1:9" ht="15" customHeight="1" x14ac:dyDescent="0.2">
      <c r="A56" s="86" t="s">
        <v>45</v>
      </c>
      <c r="B56" s="93">
        <v>2013</v>
      </c>
      <c r="C56" s="102" t="s">
        <v>15</v>
      </c>
      <c r="D56" s="102" t="s">
        <v>36</v>
      </c>
      <c r="E56" s="95">
        <v>605731335105.854</v>
      </c>
      <c r="F56" s="85"/>
      <c r="G56" s="95">
        <v>44968770783.185959</v>
      </c>
      <c r="H56" s="93"/>
      <c r="I56" s="80">
        <f t="shared" si="12"/>
        <v>560762564322.66809</v>
      </c>
    </row>
    <row r="57" spans="1:9" ht="15" customHeight="1" x14ac:dyDescent="0.2">
      <c r="A57" s="86" t="s">
        <v>45</v>
      </c>
      <c r="B57" s="93">
        <v>2014</v>
      </c>
      <c r="C57" s="102" t="s">
        <v>15</v>
      </c>
      <c r="D57" s="102" t="s">
        <v>36</v>
      </c>
      <c r="E57" s="95">
        <v>616636101893.79199</v>
      </c>
      <c r="F57" s="87"/>
      <c r="G57" s="95">
        <v>44461641216.794029</v>
      </c>
      <c r="H57" s="93"/>
      <c r="I57" s="80">
        <f t="shared" si="12"/>
        <v>572174460676.99792</v>
      </c>
    </row>
    <row r="58" spans="1:9" ht="15" customHeight="1" x14ac:dyDescent="0.2">
      <c r="A58" s="86" t="s">
        <v>45</v>
      </c>
      <c r="B58" s="93">
        <v>2015</v>
      </c>
      <c r="C58" s="102" t="s">
        <v>15</v>
      </c>
      <c r="D58" s="102" t="s">
        <v>36</v>
      </c>
      <c r="E58" s="95">
        <v>626287522045.98547</v>
      </c>
      <c r="F58" s="85"/>
      <c r="G58" s="95">
        <v>44112956555.8955</v>
      </c>
      <c r="H58" s="93"/>
      <c r="I58" s="80">
        <f t="shared" si="12"/>
        <v>582174565490.08997</v>
      </c>
    </row>
    <row r="59" spans="1:9" ht="15" customHeight="1" x14ac:dyDescent="0.2">
      <c r="A59" s="86" t="s">
        <v>45</v>
      </c>
      <c r="B59" s="93">
        <v>2016</v>
      </c>
      <c r="C59" s="102" t="s">
        <v>15</v>
      </c>
      <c r="D59" s="102" t="s">
        <v>36</v>
      </c>
      <c r="E59" s="95">
        <v>638216245057.04846</v>
      </c>
      <c r="F59" s="87"/>
      <c r="G59" s="95">
        <v>44496106739.131729</v>
      </c>
      <c r="H59" s="93"/>
      <c r="I59" s="80">
        <f t="shared" si="12"/>
        <v>593720138317.91675</v>
      </c>
    </row>
    <row r="60" spans="1:9" ht="15" customHeight="1" x14ac:dyDescent="0.2">
      <c r="A60" s="86" t="s">
        <v>45</v>
      </c>
      <c r="B60" s="93">
        <v>2017</v>
      </c>
      <c r="C60" s="102" t="s">
        <v>15</v>
      </c>
      <c r="D60" s="102" t="s">
        <v>36</v>
      </c>
      <c r="E60" s="95">
        <v>654116604546.05225</v>
      </c>
      <c r="F60" s="87"/>
      <c r="G60" s="95">
        <v>45123975141.867996</v>
      </c>
      <c r="H60" s="93"/>
      <c r="I60" s="80">
        <f t="shared" si="12"/>
        <v>608992629404.1842</v>
      </c>
    </row>
    <row r="61" spans="1:9" ht="15" customHeight="1" x14ac:dyDescent="0.2">
      <c r="A61" s="86" t="s">
        <v>45</v>
      </c>
      <c r="B61" s="93">
        <v>2018</v>
      </c>
      <c r="C61" s="102" t="s">
        <v>15</v>
      </c>
      <c r="D61" s="102" t="s">
        <v>36</v>
      </c>
      <c r="E61" s="95">
        <v>668054514256.03064</v>
      </c>
      <c r="F61" s="87"/>
      <c r="G61" s="95">
        <v>45509858344.912521</v>
      </c>
      <c r="H61" s="93"/>
      <c r="I61" s="80">
        <f t="shared" si="12"/>
        <v>622544655911.11816</v>
      </c>
    </row>
    <row r="62" spans="1:9" ht="15" customHeight="1" x14ac:dyDescent="0.2">
      <c r="A62" s="86" t="s">
        <v>45</v>
      </c>
      <c r="B62" s="93">
        <v>2019</v>
      </c>
      <c r="C62" s="102" t="s">
        <v>15</v>
      </c>
      <c r="D62" s="102" t="s">
        <v>36</v>
      </c>
      <c r="E62" s="95">
        <v>661234933948.23132</v>
      </c>
      <c r="F62" s="87"/>
      <c r="G62" s="95">
        <v>45463078895.986076</v>
      </c>
      <c r="H62" s="93"/>
      <c r="I62" s="80">
        <f t="shared" si="12"/>
        <v>615771855052.24524</v>
      </c>
    </row>
    <row r="63" spans="1:9" ht="15" customHeight="1" x14ac:dyDescent="0.2">
      <c r="A63" s="88" t="s">
        <v>45</v>
      </c>
      <c r="B63" s="93">
        <v>2020</v>
      </c>
      <c r="C63" s="102" t="s">
        <v>15</v>
      </c>
      <c r="D63" s="102" t="s">
        <v>36</v>
      </c>
      <c r="E63" s="95">
        <v>640425620462.67212</v>
      </c>
      <c r="F63" s="87"/>
      <c r="G63" s="95">
        <v>42108810442.090034</v>
      </c>
      <c r="H63" s="93"/>
      <c r="I63" s="80">
        <f t="shared" si="12"/>
        <v>598316810020.58203</v>
      </c>
    </row>
    <row r="64" spans="1:9" ht="15" customHeight="1" x14ac:dyDescent="0.2">
      <c r="A64" s="88" t="s">
        <v>45</v>
      </c>
      <c r="B64" s="93">
        <v>2021</v>
      </c>
      <c r="C64" s="102" t="s">
        <v>15</v>
      </c>
      <c r="D64" s="102" t="s">
        <v>36</v>
      </c>
      <c r="E64" s="95">
        <v>654719700710.06067</v>
      </c>
      <c r="F64" s="87"/>
      <c r="G64" s="95">
        <v>41939381884.217262</v>
      </c>
      <c r="H64" s="93"/>
      <c r="I64" s="80">
        <f t="shared" si="12"/>
        <v>612780318825.84338</v>
      </c>
    </row>
    <row r="65" spans="1:13" ht="27" customHeight="1" x14ac:dyDescent="0.2">
      <c r="A65" s="88" t="s">
        <v>45</v>
      </c>
      <c r="B65" s="93">
        <v>2022</v>
      </c>
      <c r="C65" s="102" t="s">
        <v>15</v>
      </c>
      <c r="D65" s="102" t="s">
        <v>36</v>
      </c>
      <c r="E65" s="95">
        <v>639143088539.41772</v>
      </c>
      <c r="F65" s="87"/>
      <c r="G65" s="95">
        <v>40310785481.631752</v>
      </c>
      <c r="H65" s="93"/>
      <c r="I65" s="80">
        <f t="shared" si="12"/>
        <v>598832303057.78601</v>
      </c>
    </row>
    <row r="66" spans="1:13" x14ac:dyDescent="0.2">
      <c r="B66" s="93">
        <v>2023</v>
      </c>
      <c r="C66" s="102" t="s">
        <v>15</v>
      </c>
      <c r="D66" s="102" t="s">
        <v>36</v>
      </c>
      <c r="E66" s="95">
        <v>603654238630.27344</v>
      </c>
      <c r="F66" s="87"/>
      <c r="G66" s="95">
        <v>38128846023.425453</v>
      </c>
      <c r="H66" s="93"/>
      <c r="I66" s="80">
        <f t="shared" si="12"/>
        <v>565525392606.84802</v>
      </c>
    </row>
    <row r="67" spans="1:13" x14ac:dyDescent="0.2">
      <c r="B67" s="105">
        <v>2024</v>
      </c>
      <c r="C67" s="102" t="s">
        <v>15</v>
      </c>
      <c r="D67" s="102" t="s">
        <v>36</v>
      </c>
      <c r="E67" s="95">
        <v>601196285757.37585</v>
      </c>
      <c r="G67" s="95">
        <v>36417530918.866402</v>
      </c>
      <c r="I67" s="80">
        <f t="shared" si="12"/>
        <v>564778754838.5094</v>
      </c>
    </row>
    <row r="68" spans="1:13" x14ac:dyDescent="0.2">
      <c r="B68" s="96"/>
    </row>
    <row r="69" spans="1:13" x14ac:dyDescent="0.2">
      <c r="B69" s="90"/>
      <c r="C69" s="91"/>
      <c r="D69" s="90"/>
      <c r="E69" s="90"/>
      <c r="F69" s="90"/>
      <c r="G69" s="90"/>
      <c r="H69" s="90"/>
      <c r="I69" s="90"/>
      <c r="J69" s="90"/>
      <c r="K69" s="90"/>
      <c r="L69" s="90"/>
      <c r="M69" s="85"/>
    </row>
    <row r="71" spans="1:13" x14ac:dyDescent="0.2">
      <c r="B71" s="89" t="s">
        <v>29</v>
      </c>
      <c r="C71" s="89" t="s">
        <v>30</v>
      </c>
      <c r="D71" s="89" t="s">
        <v>14</v>
      </c>
      <c r="E71" s="89" t="s">
        <v>31</v>
      </c>
      <c r="F71" s="89" t="s">
        <v>59</v>
      </c>
      <c r="G71" s="89" t="s">
        <v>60</v>
      </c>
      <c r="H71" s="89" t="s">
        <v>61</v>
      </c>
      <c r="I71" s="89" t="s">
        <v>54</v>
      </c>
      <c r="J71" s="89" t="s">
        <v>62</v>
      </c>
      <c r="K71" s="89" t="s">
        <v>55</v>
      </c>
      <c r="L71" s="89" t="s">
        <v>56</v>
      </c>
      <c r="M71" s="89" t="s">
        <v>47</v>
      </c>
    </row>
    <row r="72" spans="1:13" ht="25.5" x14ac:dyDescent="0.2">
      <c r="B72" s="90" t="s">
        <v>58</v>
      </c>
      <c r="C72" s="91">
        <v>2005</v>
      </c>
      <c r="D72" s="90" t="s">
        <v>15</v>
      </c>
      <c r="E72" s="90" t="s">
        <v>18</v>
      </c>
      <c r="F72" s="90" t="s">
        <v>57</v>
      </c>
      <c r="G72" s="90" t="s">
        <v>63</v>
      </c>
      <c r="H72" s="90" t="s">
        <v>64</v>
      </c>
      <c r="I72" s="90" t="s">
        <v>57</v>
      </c>
      <c r="J72" s="90" t="s">
        <v>57</v>
      </c>
      <c r="K72" s="90" t="s">
        <v>65</v>
      </c>
      <c r="L72" s="90" t="s">
        <v>16</v>
      </c>
      <c r="M72" s="85">
        <v>26329541602.703289</v>
      </c>
    </row>
    <row r="73" spans="1:13" ht="25.5" x14ac:dyDescent="0.2">
      <c r="B73" s="90" t="s">
        <v>58</v>
      </c>
      <c r="C73" s="91">
        <v>2006</v>
      </c>
      <c r="D73" s="90" t="s">
        <v>15</v>
      </c>
      <c r="E73" s="90" t="s">
        <v>18</v>
      </c>
      <c r="F73" s="90" t="s">
        <v>57</v>
      </c>
      <c r="G73" s="90" t="s">
        <v>63</v>
      </c>
      <c r="H73" s="90" t="s">
        <v>64</v>
      </c>
      <c r="I73" s="90" t="s">
        <v>57</v>
      </c>
      <c r="J73" s="90" t="s">
        <v>57</v>
      </c>
      <c r="K73" s="90" t="s">
        <v>65</v>
      </c>
      <c r="L73" s="90" t="s">
        <v>16</v>
      </c>
      <c r="M73" s="85">
        <v>27065887640.537506</v>
      </c>
    </row>
    <row r="74" spans="1:13" ht="25.5" x14ac:dyDescent="0.2">
      <c r="B74" s="90" t="s">
        <v>58</v>
      </c>
      <c r="C74" s="91">
        <v>2007</v>
      </c>
      <c r="D74" s="90" t="s">
        <v>15</v>
      </c>
      <c r="E74" s="90" t="s">
        <v>18</v>
      </c>
      <c r="F74" s="90" t="s">
        <v>57</v>
      </c>
      <c r="G74" s="90" t="s">
        <v>63</v>
      </c>
      <c r="H74" s="90" t="s">
        <v>64</v>
      </c>
      <c r="I74" s="90" t="s">
        <v>57</v>
      </c>
      <c r="J74" s="90" t="s">
        <v>57</v>
      </c>
      <c r="K74" s="90" t="s">
        <v>65</v>
      </c>
      <c r="L74" s="90" t="s">
        <v>16</v>
      </c>
      <c r="M74" s="85">
        <v>27808594335.154137</v>
      </c>
    </row>
    <row r="75" spans="1:13" ht="25.5" x14ac:dyDescent="0.2">
      <c r="B75" s="90" t="s">
        <v>58</v>
      </c>
      <c r="C75" s="91">
        <v>2008</v>
      </c>
      <c r="D75" s="90" t="s">
        <v>15</v>
      </c>
      <c r="E75" s="90" t="s">
        <v>18</v>
      </c>
      <c r="F75" s="90" t="s">
        <v>57</v>
      </c>
      <c r="G75" s="90" t="s">
        <v>63</v>
      </c>
      <c r="H75" s="90" t="s">
        <v>64</v>
      </c>
      <c r="I75" s="90" t="s">
        <v>57</v>
      </c>
      <c r="J75" s="90" t="s">
        <v>57</v>
      </c>
      <c r="K75" s="90" t="s">
        <v>65</v>
      </c>
      <c r="L75" s="90" t="s">
        <v>16</v>
      </c>
      <c r="M75" s="85">
        <v>27965950887.842438</v>
      </c>
    </row>
    <row r="76" spans="1:13" ht="25.5" x14ac:dyDescent="0.2">
      <c r="B76" s="90" t="s">
        <v>58</v>
      </c>
      <c r="C76" s="91">
        <v>2009</v>
      </c>
      <c r="D76" s="90" t="s">
        <v>15</v>
      </c>
      <c r="E76" s="90" t="s">
        <v>18</v>
      </c>
      <c r="F76" s="90" t="s">
        <v>57</v>
      </c>
      <c r="G76" s="90" t="s">
        <v>63</v>
      </c>
      <c r="H76" s="90" t="s">
        <v>64</v>
      </c>
      <c r="I76" s="90" t="s">
        <v>57</v>
      </c>
      <c r="J76" s="90" t="s">
        <v>57</v>
      </c>
      <c r="K76" s="90" t="s">
        <v>65</v>
      </c>
      <c r="L76" s="90" t="s">
        <v>16</v>
      </c>
      <c r="M76" s="85">
        <v>26457359529.540024</v>
      </c>
    </row>
    <row r="77" spans="1:13" ht="25.5" x14ac:dyDescent="0.2">
      <c r="B77" s="90" t="s">
        <v>58</v>
      </c>
      <c r="C77" s="91">
        <v>2010</v>
      </c>
      <c r="D77" s="90" t="s">
        <v>15</v>
      </c>
      <c r="E77" s="90" t="s">
        <v>18</v>
      </c>
      <c r="F77" s="90" t="s">
        <v>57</v>
      </c>
      <c r="G77" s="90" t="s">
        <v>63</v>
      </c>
      <c r="H77" s="90" t="s">
        <v>64</v>
      </c>
      <c r="I77" s="90" t="s">
        <v>57</v>
      </c>
      <c r="J77" s="90" t="s">
        <v>57</v>
      </c>
      <c r="K77" s="90" t="s">
        <v>65</v>
      </c>
      <c r="L77" s="90" t="s">
        <v>16</v>
      </c>
      <c r="M77" s="85">
        <v>26454601735.072418</v>
      </c>
    </row>
    <row r="78" spans="1:13" ht="25.5" x14ac:dyDescent="0.2">
      <c r="B78" s="90" t="s">
        <v>58</v>
      </c>
      <c r="C78" s="91">
        <v>2011</v>
      </c>
      <c r="D78" s="90" t="s">
        <v>15</v>
      </c>
      <c r="E78" s="90" t="s">
        <v>18</v>
      </c>
      <c r="F78" s="90" t="s">
        <v>57</v>
      </c>
      <c r="G78" s="90" t="s">
        <v>63</v>
      </c>
      <c r="H78" s="90" t="s">
        <v>64</v>
      </c>
      <c r="I78" s="90" t="s">
        <v>57</v>
      </c>
      <c r="J78" s="90" t="s">
        <v>57</v>
      </c>
      <c r="K78" s="90" t="s">
        <v>65</v>
      </c>
      <c r="L78" s="90" t="s">
        <v>16</v>
      </c>
      <c r="M78" s="85">
        <v>26653169759.699497</v>
      </c>
    </row>
    <row r="79" spans="1:13" ht="25.5" x14ac:dyDescent="0.2">
      <c r="B79" s="90" t="s">
        <v>58</v>
      </c>
      <c r="C79" s="91">
        <v>2012</v>
      </c>
      <c r="D79" s="90" t="s">
        <v>15</v>
      </c>
      <c r="E79" s="90" t="s">
        <v>18</v>
      </c>
      <c r="F79" s="90" t="s">
        <v>57</v>
      </c>
      <c r="G79" s="90" t="s">
        <v>63</v>
      </c>
      <c r="H79" s="90" t="s">
        <v>64</v>
      </c>
      <c r="I79" s="90" t="s">
        <v>57</v>
      </c>
      <c r="J79" s="90" t="s">
        <v>57</v>
      </c>
      <c r="K79" s="90" t="s">
        <v>65</v>
      </c>
      <c r="L79" s="90" t="s">
        <v>16</v>
      </c>
      <c r="M79" s="85">
        <v>25229624548.337955</v>
      </c>
    </row>
    <row r="80" spans="1:13" ht="25.5" x14ac:dyDescent="0.2">
      <c r="B80" s="90" t="s">
        <v>58</v>
      </c>
      <c r="C80" s="91">
        <v>2013</v>
      </c>
      <c r="D80" s="90" t="s">
        <v>15</v>
      </c>
      <c r="E80" s="90" t="s">
        <v>18</v>
      </c>
      <c r="F80" s="90" t="s">
        <v>57</v>
      </c>
      <c r="G80" s="90" t="s">
        <v>63</v>
      </c>
      <c r="H80" s="90" t="s">
        <v>64</v>
      </c>
      <c r="I80" s="90" t="s">
        <v>57</v>
      </c>
      <c r="J80" s="90" t="s">
        <v>57</v>
      </c>
      <c r="K80" s="90" t="s">
        <v>65</v>
      </c>
      <c r="L80" s="90" t="s">
        <v>16</v>
      </c>
      <c r="M80" s="85">
        <v>22505530949.509956</v>
      </c>
    </row>
    <row r="81" spans="2:13" ht="25.5" x14ac:dyDescent="0.2">
      <c r="B81" s="90" t="s">
        <v>58</v>
      </c>
      <c r="C81" s="91">
        <v>2014</v>
      </c>
      <c r="D81" s="90" t="s">
        <v>15</v>
      </c>
      <c r="E81" s="90" t="s">
        <v>18</v>
      </c>
      <c r="F81" s="90" t="s">
        <v>57</v>
      </c>
      <c r="G81" s="90" t="s">
        <v>63</v>
      </c>
      <c r="H81" s="90" t="s">
        <v>64</v>
      </c>
      <c r="I81" s="90" t="s">
        <v>57</v>
      </c>
      <c r="J81" s="90" t="s">
        <v>57</v>
      </c>
      <c r="K81" s="90" t="s">
        <v>65</v>
      </c>
      <c r="L81" s="90" t="s">
        <v>16</v>
      </c>
      <c r="M81" s="85">
        <v>22558305402.91972</v>
      </c>
    </row>
    <row r="82" spans="2:13" ht="25.5" x14ac:dyDescent="0.2">
      <c r="B82" s="90" t="s">
        <v>58</v>
      </c>
      <c r="C82" s="91">
        <v>2015</v>
      </c>
      <c r="D82" s="90" t="s">
        <v>15</v>
      </c>
      <c r="E82" s="90" t="s">
        <v>18</v>
      </c>
      <c r="F82" s="90" t="s">
        <v>57</v>
      </c>
      <c r="G82" s="90" t="s">
        <v>63</v>
      </c>
      <c r="H82" s="90" t="s">
        <v>64</v>
      </c>
      <c r="I82" s="90" t="s">
        <v>57</v>
      </c>
      <c r="J82" s="90" t="s">
        <v>57</v>
      </c>
      <c r="K82" s="90" t="s">
        <v>65</v>
      </c>
      <c r="L82" s="90" t="s">
        <v>16</v>
      </c>
      <c r="M82" s="85">
        <v>23358527067.96312</v>
      </c>
    </row>
    <row r="83" spans="2:13" ht="25.5" x14ac:dyDescent="0.2">
      <c r="B83" s="90" t="s">
        <v>58</v>
      </c>
      <c r="C83" s="91">
        <v>2016</v>
      </c>
      <c r="D83" s="90" t="s">
        <v>15</v>
      </c>
      <c r="E83" s="90" t="s">
        <v>18</v>
      </c>
      <c r="F83" s="90" t="s">
        <v>57</v>
      </c>
      <c r="G83" s="90" t="s">
        <v>63</v>
      </c>
      <c r="H83" s="90" t="s">
        <v>64</v>
      </c>
      <c r="I83" s="90" t="s">
        <v>57</v>
      </c>
      <c r="J83" s="90" t="s">
        <v>57</v>
      </c>
      <c r="K83" s="90" t="s">
        <v>65</v>
      </c>
      <c r="L83" s="90" t="s">
        <v>16</v>
      </c>
      <c r="M83" s="85">
        <v>24334226549.423519</v>
      </c>
    </row>
    <row r="84" spans="2:13" ht="25.5" x14ac:dyDescent="0.2">
      <c r="B84" s="90" t="s">
        <v>58</v>
      </c>
      <c r="C84" s="91">
        <v>2017</v>
      </c>
      <c r="D84" s="90" t="s">
        <v>15</v>
      </c>
      <c r="E84" s="90" t="s">
        <v>18</v>
      </c>
      <c r="F84" s="90" t="s">
        <v>57</v>
      </c>
      <c r="G84" s="90" t="s">
        <v>63</v>
      </c>
      <c r="H84" s="90" t="s">
        <v>64</v>
      </c>
      <c r="I84" s="90" t="s">
        <v>57</v>
      </c>
      <c r="J84" s="90" t="s">
        <v>57</v>
      </c>
      <c r="K84" s="90" t="s">
        <v>65</v>
      </c>
      <c r="L84" s="90" t="s">
        <v>16</v>
      </c>
      <c r="M84" s="85">
        <v>23351831178.560505</v>
      </c>
    </row>
    <row r="85" spans="2:13" ht="25.5" x14ac:dyDescent="0.2">
      <c r="B85" s="90" t="s">
        <v>58</v>
      </c>
      <c r="C85" s="91">
        <v>2018</v>
      </c>
      <c r="D85" s="90" t="s">
        <v>15</v>
      </c>
      <c r="E85" s="90" t="s">
        <v>18</v>
      </c>
      <c r="F85" s="90" t="s">
        <v>57</v>
      </c>
      <c r="G85" s="90" t="s">
        <v>63</v>
      </c>
      <c r="H85" s="90" t="s">
        <v>64</v>
      </c>
      <c r="I85" s="90" t="s">
        <v>57</v>
      </c>
      <c r="J85" s="90" t="s">
        <v>57</v>
      </c>
      <c r="K85" s="90" t="s">
        <v>65</v>
      </c>
      <c r="L85" s="90" t="s">
        <v>16</v>
      </c>
      <c r="M85" s="85">
        <v>22934229254.123966</v>
      </c>
    </row>
    <row r="86" spans="2:13" ht="25.5" x14ac:dyDescent="0.2">
      <c r="B86" s="90" t="s">
        <v>58</v>
      </c>
      <c r="C86" s="91">
        <v>2019</v>
      </c>
      <c r="D86" s="90" t="s">
        <v>15</v>
      </c>
      <c r="E86" s="90" t="s">
        <v>18</v>
      </c>
      <c r="F86" s="90" t="s">
        <v>57</v>
      </c>
      <c r="G86" s="90" t="s">
        <v>63</v>
      </c>
      <c r="H86" s="90" t="s">
        <v>64</v>
      </c>
      <c r="I86" s="90" t="s">
        <v>57</v>
      </c>
      <c r="J86" s="90" t="s">
        <v>57</v>
      </c>
      <c r="K86" s="90" t="s">
        <v>65</v>
      </c>
      <c r="L86" s="90" t="s">
        <v>16</v>
      </c>
      <c r="M86" s="85">
        <v>22956760471.440056</v>
      </c>
    </row>
    <row r="87" spans="2:13" ht="25.5" x14ac:dyDescent="0.2">
      <c r="B87" s="90" t="s">
        <v>58</v>
      </c>
      <c r="C87" s="91">
        <v>2020</v>
      </c>
      <c r="D87" s="90" t="s">
        <v>15</v>
      </c>
      <c r="E87" s="90" t="s">
        <v>18</v>
      </c>
      <c r="F87" s="90" t="s">
        <v>57</v>
      </c>
      <c r="G87" s="90" t="s">
        <v>63</v>
      </c>
      <c r="H87" s="90" t="s">
        <v>64</v>
      </c>
      <c r="I87" s="90" t="s">
        <v>57</v>
      </c>
      <c r="J87" s="90" t="s">
        <v>57</v>
      </c>
      <c r="K87" s="90" t="s">
        <v>65</v>
      </c>
      <c r="L87" s="90" t="s">
        <v>16</v>
      </c>
      <c r="M87" s="85">
        <v>7859020683.2040615</v>
      </c>
    </row>
    <row r="88" spans="2:13" ht="25.5" x14ac:dyDescent="0.2">
      <c r="B88" s="90" t="s">
        <v>58</v>
      </c>
      <c r="C88" s="91">
        <v>2021</v>
      </c>
      <c r="D88" s="90" t="s">
        <v>15</v>
      </c>
      <c r="E88" s="90" t="s">
        <v>18</v>
      </c>
      <c r="F88" s="90" t="s">
        <v>57</v>
      </c>
      <c r="G88" s="90" t="s">
        <v>63</v>
      </c>
      <c r="H88" s="90" t="s">
        <v>64</v>
      </c>
      <c r="I88" s="90" t="s">
        <v>57</v>
      </c>
      <c r="J88" s="90" t="s">
        <v>57</v>
      </c>
      <c r="K88" s="90" t="s">
        <v>65</v>
      </c>
      <c r="L88" s="90" t="s">
        <v>16</v>
      </c>
      <c r="M88" s="85">
        <v>5982792847.7544651</v>
      </c>
    </row>
    <row r="89" spans="2:13" ht="25.5" x14ac:dyDescent="0.2">
      <c r="B89" s="90" t="s">
        <v>58</v>
      </c>
      <c r="C89" s="91">
        <v>2022</v>
      </c>
      <c r="D89" s="90" t="s">
        <v>15</v>
      </c>
      <c r="E89" s="90" t="s">
        <v>18</v>
      </c>
      <c r="F89" s="90" t="s">
        <v>57</v>
      </c>
      <c r="G89" s="90" t="s">
        <v>63</v>
      </c>
      <c r="H89" s="90" t="s">
        <v>64</v>
      </c>
      <c r="I89" s="90" t="s">
        <v>57</v>
      </c>
      <c r="J89" s="90" t="s">
        <v>57</v>
      </c>
      <c r="K89" s="90" t="s">
        <v>65</v>
      </c>
      <c r="L89" s="90" t="s">
        <v>16</v>
      </c>
      <c r="M89" s="85">
        <v>10245988048.840252</v>
      </c>
    </row>
    <row r="90" spans="2:13" ht="25.5" x14ac:dyDescent="0.2">
      <c r="B90" s="90" t="s">
        <v>58</v>
      </c>
      <c r="C90" s="91">
        <v>2023</v>
      </c>
      <c r="D90" s="90" t="s">
        <v>15</v>
      </c>
      <c r="E90" s="90" t="s">
        <v>18</v>
      </c>
      <c r="F90" s="90" t="s">
        <v>57</v>
      </c>
      <c r="G90" s="90" t="s">
        <v>63</v>
      </c>
      <c r="H90" s="90" t="s">
        <v>64</v>
      </c>
      <c r="I90" s="90" t="s">
        <v>57</v>
      </c>
      <c r="J90" s="90" t="s">
        <v>57</v>
      </c>
      <c r="K90" s="90" t="s">
        <v>65</v>
      </c>
      <c r="L90" s="90" t="s">
        <v>16</v>
      </c>
      <c r="M90" s="85">
        <v>11348612832.13023</v>
      </c>
    </row>
    <row r="91" spans="2:13" ht="25.5" x14ac:dyDescent="0.2">
      <c r="B91" s="90" t="s">
        <v>58</v>
      </c>
      <c r="C91" s="91">
        <v>2024</v>
      </c>
      <c r="D91" s="90" t="s">
        <v>15</v>
      </c>
      <c r="E91" s="90" t="s">
        <v>18</v>
      </c>
      <c r="F91" s="90" t="s">
        <v>57</v>
      </c>
      <c r="G91" s="90" t="s">
        <v>63</v>
      </c>
      <c r="H91" s="90" t="s">
        <v>64</v>
      </c>
      <c r="I91" s="90" t="s">
        <v>57</v>
      </c>
      <c r="J91" s="90" t="s">
        <v>57</v>
      </c>
      <c r="K91" s="90" t="s">
        <v>65</v>
      </c>
      <c r="L91" s="90" t="s">
        <v>16</v>
      </c>
      <c r="M91" s="85">
        <v>11234061554.535877</v>
      </c>
    </row>
  </sheetData>
  <autoFilter ref="B71:M91" xr:uid="{016A3A77-E2C6-45D6-BF97-0506B9126BED}">
    <sortState xmlns:xlrd2="http://schemas.microsoft.com/office/spreadsheetml/2017/richdata2" ref="B72:M91">
      <sortCondition ref="E71:E91"/>
    </sortState>
  </autoFilter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2">
    <tabColor theme="3"/>
  </sheetPr>
  <dimension ref="A1:V60"/>
  <sheetViews>
    <sheetView showGridLines="0" topLeftCell="A7" zoomScaleNormal="100" workbookViewId="0">
      <selection activeCell="I30" sqref="I30"/>
    </sheetView>
  </sheetViews>
  <sheetFormatPr baseColWidth="10" defaultColWidth="11.42578125" defaultRowHeight="12.75" x14ac:dyDescent="0.2"/>
  <cols>
    <col min="1" max="1" width="18" style="25" bestFit="1" customWidth="1"/>
    <col min="2" max="2" width="16.7109375" style="25" customWidth="1"/>
    <col min="3" max="5" width="25.28515625" style="25" customWidth="1"/>
    <col min="6" max="7" width="16.7109375" style="25" customWidth="1"/>
    <col min="8" max="8" width="16.42578125" style="14" bestFit="1" customWidth="1"/>
    <col min="9" max="9" width="19" style="14" bestFit="1" customWidth="1"/>
    <col min="10" max="10" width="19.140625" style="14" bestFit="1" customWidth="1"/>
    <col min="11" max="11" width="11.42578125" style="14"/>
    <col min="12" max="16384" width="11.42578125" style="25"/>
  </cols>
  <sheetData>
    <row r="1" spans="1:22" ht="15.95" customHeight="1" x14ac:dyDescent="0.2">
      <c r="A1" s="38" t="s">
        <v>8</v>
      </c>
      <c r="B1" s="112" t="s">
        <v>41</v>
      </c>
      <c r="C1" s="113"/>
      <c r="D1" s="113"/>
      <c r="E1" s="113"/>
      <c r="F1" s="113"/>
      <c r="G1" s="113"/>
    </row>
    <row r="2" spans="1:22" ht="15.95" customHeight="1" x14ac:dyDescent="0.2">
      <c r="A2" s="38" t="s">
        <v>9</v>
      </c>
      <c r="B2" s="112" t="s">
        <v>42</v>
      </c>
      <c r="C2" s="113"/>
      <c r="D2" s="113"/>
      <c r="E2" s="113"/>
      <c r="F2" s="113"/>
      <c r="G2" s="113"/>
    </row>
    <row r="3" spans="1:22" ht="15.95" customHeight="1" x14ac:dyDescent="0.2">
      <c r="A3" s="38" t="s">
        <v>1</v>
      </c>
      <c r="B3" s="112"/>
      <c r="C3" s="113"/>
      <c r="D3" s="113"/>
      <c r="E3" s="113"/>
      <c r="F3" s="113"/>
      <c r="G3" s="113"/>
    </row>
    <row r="4" spans="1:22" ht="15" customHeight="1" x14ac:dyDescent="0.2">
      <c r="A4" s="38" t="s">
        <v>0</v>
      </c>
      <c r="B4" s="119" t="s">
        <v>66</v>
      </c>
      <c r="C4" s="120"/>
      <c r="D4" s="120"/>
      <c r="E4" s="120"/>
      <c r="F4" s="120"/>
      <c r="G4" s="120"/>
      <c r="V4" s="36" t="str">
        <f>"Quelle: "&amp;Daten!B4</f>
        <v>Quelle: Umweltbundesamt, TREMOD 6.71B</v>
      </c>
    </row>
    <row r="5" spans="1:22" ht="15" customHeight="1" x14ac:dyDescent="0.2">
      <c r="A5" s="38" t="s">
        <v>7</v>
      </c>
      <c r="B5" s="121" t="s">
        <v>67</v>
      </c>
      <c r="C5" s="122"/>
      <c r="D5" s="122"/>
      <c r="E5" s="122"/>
      <c r="F5" s="122"/>
      <c r="G5" s="122"/>
      <c r="V5" s="36" t="str">
        <f>"Source: "&amp;Daten!B5</f>
        <v>Source: German Environment Agency, TREMOD 6.71B</v>
      </c>
    </row>
    <row r="6" spans="1:22" ht="28.5" customHeight="1" x14ac:dyDescent="0.2">
      <c r="A6" s="38" t="s">
        <v>10</v>
      </c>
      <c r="B6" s="118" t="s">
        <v>24</v>
      </c>
      <c r="C6" s="113"/>
      <c r="D6" s="113"/>
      <c r="E6" s="113"/>
      <c r="F6" s="113"/>
      <c r="G6" s="113"/>
      <c r="H6" s="110"/>
    </row>
    <row r="7" spans="1:22" x14ac:dyDescent="0.2">
      <c r="A7" s="38"/>
      <c r="B7" s="118" t="s">
        <v>48</v>
      </c>
      <c r="C7" s="113"/>
      <c r="D7" s="113"/>
      <c r="E7" s="113"/>
      <c r="F7" s="113"/>
      <c r="G7" s="113"/>
      <c r="H7" s="110"/>
    </row>
    <row r="8" spans="1:22" x14ac:dyDescent="0.2">
      <c r="A8" s="38" t="s">
        <v>10</v>
      </c>
      <c r="B8" s="118" t="s">
        <v>52</v>
      </c>
      <c r="C8" s="113"/>
      <c r="D8" s="113"/>
      <c r="E8" s="113"/>
      <c r="F8" s="113"/>
      <c r="G8" s="113"/>
      <c r="H8" s="110"/>
    </row>
    <row r="9" spans="1:22" ht="29.25" customHeight="1" x14ac:dyDescent="0.2">
      <c r="A9" s="38" t="s">
        <v>10</v>
      </c>
      <c r="B9" s="118" t="s">
        <v>49</v>
      </c>
      <c r="C9" s="113"/>
      <c r="D9" s="113"/>
      <c r="E9" s="113"/>
      <c r="F9" s="113"/>
      <c r="G9" s="113"/>
      <c r="H9" s="110"/>
    </row>
    <row r="10" spans="1:22" x14ac:dyDescent="0.2">
      <c r="A10" s="38" t="s">
        <v>11</v>
      </c>
      <c r="B10" s="119" t="s">
        <v>26</v>
      </c>
      <c r="C10" s="122"/>
      <c r="D10" s="122"/>
      <c r="E10" s="122"/>
      <c r="F10" s="122"/>
      <c r="G10" s="122"/>
      <c r="H10" s="111"/>
    </row>
    <row r="11" spans="1:22" x14ac:dyDescent="0.2">
      <c r="A11" s="38" t="s">
        <v>11</v>
      </c>
      <c r="B11" s="119" t="s">
        <v>43</v>
      </c>
      <c r="C11" s="122"/>
      <c r="D11" s="122"/>
      <c r="E11" s="122"/>
      <c r="F11" s="122"/>
      <c r="G11" s="122"/>
      <c r="H11" s="51"/>
    </row>
    <row r="12" spans="1:22" x14ac:dyDescent="0.2">
      <c r="A12" s="38" t="s">
        <v>11</v>
      </c>
      <c r="B12" s="119" t="s">
        <v>44</v>
      </c>
      <c r="C12" s="122"/>
      <c r="D12" s="122"/>
      <c r="E12" s="122"/>
      <c r="F12" s="122"/>
      <c r="G12" s="122"/>
      <c r="H12" s="51"/>
    </row>
    <row r="13" spans="1:22" ht="32.25" customHeight="1" x14ac:dyDescent="0.2">
      <c r="A13" s="38" t="s">
        <v>11</v>
      </c>
      <c r="B13" s="119" t="s">
        <v>25</v>
      </c>
      <c r="C13" s="122"/>
      <c r="D13" s="122"/>
      <c r="E13" s="122"/>
      <c r="F13" s="122"/>
      <c r="G13" s="122"/>
      <c r="H13" s="51"/>
    </row>
    <row r="14" spans="1:22" x14ac:dyDescent="0.2">
      <c r="A14" s="38" t="s">
        <v>12</v>
      </c>
      <c r="B14" s="114" t="s">
        <v>6</v>
      </c>
      <c r="C14" s="115"/>
      <c r="D14" s="115"/>
      <c r="E14" s="115"/>
      <c r="F14" s="115"/>
      <c r="G14" s="115"/>
    </row>
    <row r="15" spans="1:22" x14ac:dyDescent="0.2">
      <c r="A15" s="39" t="s">
        <v>13</v>
      </c>
      <c r="B15" s="116"/>
      <c r="C15" s="117"/>
      <c r="D15" s="117"/>
      <c r="E15" s="117"/>
      <c r="F15" s="117"/>
      <c r="G15" s="117"/>
    </row>
    <row r="17" spans="1:16" ht="32.25" customHeight="1" x14ac:dyDescent="0.25">
      <c r="A17" s="15"/>
      <c r="B17" s="40"/>
      <c r="C17" s="41" t="s">
        <v>21</v>
      </c>
      <c r="D17" s="41" t="s">
        <v>22</v>
      </c>
      <c r="E17" s="41"/>
      <c r="F17" s="16"/>
      <c r="G17" s="16"/>
      <c r="H17" s="16"/>
    </row>
    <row r="18" spans="1:16" ht="32.25" customHeight="1" x14ac:dyDescent="0.25">
      <c r="A18" s="14"/>
      <c r="B18" s="33"/>
      <c r="C18" s="34" t="s">
        <v>19</v>
      </c>
      <c r="D18" s="34" t="s">
        <v>23</v>
      </c>
      <c r="E18" s="34"/>
      <c r="F18" s="7"/>
      <c r="G18" s="49"/>
      <c r="H18" s="7"/>
      <c r="I18" s="7"/>
      <c r="J18" s="7"/>
      <c r="K18" s="7"/>
      <c r="L18" s="7"/>
      <c r="M18" s="7"/>
      <c r="N18" s="7"/>
      <c r="O18" s="7"/>
      <c r="P18" s="7"/>
    </row>
    <row r="19" spans="1:16" ht="18.75" customHeight="1" x14ac:dyDescent="0.2">
      <c r="A19" s="92"/>
      <c r="B19" s="27">
        <v>2005</v>
      </c>
      <c r="C19" s="45">
        <f>Berechnung1!K4</f>
        <v>100</v>
      </c>
      <c r="D19" s="45">
        <f>Berechnung1!K26</f>
        <v>100</v>
      </c>
      <c r="E19" s="43" t="e">
        <v>#N/A</v>
      </c>
      <c r="G19" s="50"/>
      <c r="H19" s="25"/>
      <c r="I19" s="25"/>
      <c r="J19" s="25"/>
      <c r="K19" s="25"/>
    </row>
    <row r="20" spans="1:16" ht="18.75" customHeight="1" x14ac:dyDescent="0.2">
      <c r="A20" s="92"/>
      <c r="B20" s="28">
        <v>2006</v>
      </c>
      <c r="C20" s="74">
        <f>Berechnung1!K5</f>
        <v>105.04028615885734</v>
      </c>
      <c r="D20" s="74">
        <f>Berechnung1!K27</f>
        <v>100.37269017207781</v>
      </c>
      <c r="E20" s="44" t="e">
        <v>#N/A</v>
      </c>
      <c r="G20" s="50"/>
      <c r="H20" s="25"/>
      <c r="I20" s="25"/>
      <c r="J20" s="25"/>
      <c r="K20" s="25"/>
    </row>
    <row r="21" spans="1:16" ht="18.75" customHeight="1" x14ac:dyDescent="0.2">
      <c r="A21" s="92"/>
      <c r="B21" s="27">
        <v>2007</v>
      </c>
      <c r="C21" s="45">
        <f>Berechnung1!K6</f>
        <v>108.22446679206581</v>
      </c>
      <c r="D21" s="45">
        <f>Berechnung1!K28</f>
        <v>100.4803195450974</v>
      </c>
      <c r="E21" s="43" t="e">
        <v>#N/A</v>
      </c>
      <c r="G21" s="50"/>
      <c r="H21" s="25"/>
      <c r="I21" s="25"/>
      <c r="J21" s="25"/>
      <c r="K21" s="25"/>
    </row>
    <row r="22" spans="1:16" ht="18.75" customHeight="1" x14ac:dyDescent="0.2">
      <c r="A22" s="92"/>
      <c r="B22" s="28">
        <v>2008</v>
      </c>
      <c r="C22" s="74">
        <f>Berechnung1!K7</f>
        <v>105.97733559831877</v>
      </c>
      <c r="D22" s="74">
        <f>Berechnung1!K29</f>
        <v>99.376910472253215</v>
      </c>
      <c r="E22" s="44" t="e">
        <v>#N/A</v>
      </c>
      <c r="G22" s="50"/>
      <c r="H22" s="25"/>
      <c r="I22" s="25"/>
      <c r="J22" s="25"/>
      <c r="K22" s="25"/>
    </row>
    <row r="23" spans="1:16" ht="18.75" customHeight="1" x14ac:dyDescent="0.2">
      <c r="A23" s="92"/>
      <c r="B23" s="27">
        <v>2009</v>
      </c>
      <c r="C23" s="45">
        <f>Berechnung1!K8</f>
        <v>95.793087772921311</v>
      </c>
      <c r="D23" s="45">
        <f>Berechnung1!K30</f>
        <v>100.55560107392105</v>
      </c>
      <c r="E23" s="43" t="e">
        <v>#N/A</v>
      </c>
      <c r="G23" s="50"/>
      <c r="H23" s="25"/>
      <c r="I23" s="25"/>
      <c r="J23" s="25"/>
      <c r="K23" s="25"/>
    </row>
    <row r="24" spans="1:16" ht="18.75" customHeight="1" x14ac:dyDescent="0.2">
      <c r="A24" s="92"/>
      <c r="B24" s="28">
        <v>2010</v>
      </c>
      <c r="C24" s="74">
        <f>Berechnung1!K9</f>
        <v>99.662745227408863</v>
      </c>
      <c r="D24" s="74">
        <f>Berechnung1!K31</f>
        <v>100.47668156546111</v>
      </c>
      <c r="E24" s="44" t="e">
        <v>#N/A</v>
      </c>
      <c r="G24" s="50"/>
      <c r="H24" s="25"/>
      <c r="I24" s="25"/>
      <c r="J24" s="25"/>
      <c r="K24" s="25"/>
    </row>
    <row r="25" spans="1:16" ht="18.75" customHeight="1" x14ac:dyDescent="0.2">
      <c r="A25" s="92"/>
      <c r="B25" s="27">
        <v>2011</v>
      </c>
      <c r="C25" s="45">
        <f>Berechnung1!K10</f>
        <v>101.46922125226922</v>
      </c>
      <c r="D25" s="45">
        <f>Berechnung1!K32</f>
        <v>101.24322196769779</v>
      </c>
      <c r="E25" s="43" t="e">
        <v>#N/A</v>
      </c>
      <c r="G25" s="50"/>
      <c r="H25" s="25"/>
      <c r="I25" s="25"/>
      <c r="J25" s="25"/>
      <c r="K25" s="25"/>
    </row>
    <row r="26" spans="1:16" ht="18.75" customHeight="1" x14ac:dyDescent="0.2">
      <c r="A26" s="92"/>
      <c r="B26" s="28">
        <v>2012</v>
      </c>
      <c r="C26" s="74">
        <f>Berechnung1!K11</f>
        <v>99.663778978282949</v>
      </c>
      <c r="D26" s="74">
        <f>Berechnung1!K33</f>
        <v>100.52776726760079</v>
      </c>
      <c r="E26" s="44" t="e">
        <v>#N/A</v>
      </c>
      <c r="G26" s="50"/>
      <c r="H26" s="25"/>
      <c r="I26" s="25"/>
      <c r="J26" s="25"/>
      <c r="K26" s="25"/>
    </row>
    <row r="27" spans="1:16" ht="18.75" customHeight="1" x14ac:dyDescent="0.2">
      <c r="A27" s="92"/>
      <c r="B27" s="27">
        <v>2013</v>
      </c>
      <c r="C27" s="45">
        <f>Berechnung1!K12</f>
        <v>100.92388665390078</v>
      </c>
      <c r="D27" s="45">
        <f>Berechnung1!K34</f>
        <v>100.53097445305667</v>
      </c>
      <c r="E27" s="43" t="e">
        <v>#N/A</v>
      </c>
      <c r="G27" s="50"/>
      <c r="H27" s="25"/>
      <c r="I27" s="25"/>
      <c r="J27" s="25"/>
      <c r="K27" s="25"/>
    </row>
    <row r="28" spans="1:16" ht="18.75" customHeight="1" x14ac:dyDescent="0.2">
      <c r="A28" s="92"/>
      <c r="B28" s="28">
        <v>2014</v>
      </c>
      <c r="C28" s="74">
        <f>Berechnung1!K13</f>
        <v>102.7107683952121</v>
      </c>
      <c r="D28" s="74">
        <f>Berechnung1!K35</f>
        <v>101.52029040757704</v>
      </c>
      <c r="E28" s="44" t="e">
        <v>#N/A</v>
      </c>
      <c r="G28" s="50"/>
      <c r="H28" s="25"/>
      <c r="I28" s="25"/>
      <c r="J28" s="25"/>
      <c r="K28" s="25"/>
    </row>
    <row r="29" spans="1:16" ht="18.75" customHeight="1" x14ac:dyDescent="0.2">
      <c r="A29" s="92"/>
      <c r="B29" s="27">
        <v>2015</v>
      </c>
      <c r="C29" s="45">
        <f>Berechnung1!K14</f>
        <v>104.42758308854</v>
      </c>
      <c r="D29" s="45">
        <f>Berechnung1!K36</f>
        <v>102.2238443566371</v>
      </c>
      <c r="E29" s="43" t="e">
        <v>#N/A</v>
      </c>
      <c r="G29" s="50"/>
      <c r="H29" s="25"/>
      <c r="I29" s="25"/>
      <c r="J29" s="25"/>
      <c r="K29" s="25"/>
    </row>
    <row r="30" spans="1:16" ht="18.75" customHeight="1" x14ac:dyDescent="0.2">
      <c r="A30" s="92"/>
      <c r="B30" s="28">
        <v>2016</v>
      </c>
      <c r="C30" s="74">
        <f>Berechnung1!K15</f>
        <v>106.55168213919271</v>
      </c>
      <c r="D30" s="74">
        <f>Berechnung1!K37</f>
        <v>103.18001020963044</v>
      </c>
      <c r="E30" s="44" t="e">
        <v>#N/A</v>
      </c>
      <c r="F30" s="42"/>
      <c r="G30" s="50"/>
      <c r="H30" s="42"/>
      <c r="I30" s="25"/>
      <c r="J30" s="25"/>
      <c r="K30" s="25"/>
    </row>
    <row r="31" spans="1:16" ht="18.75" customHeight="1" x14ac:dyDescent="0.2">
      <c r="A31" s="92"/>
      <c r="B31" s="27">
        <v>2017</v>
      </c>
      <c r="C31" s="45">
        <f>Berechnung1!K16</f>
        <v>109.2398597015932</v>
      </c>
      <c r="D31" s="45">
        <f>Berechnung1!K38</f>
        <v>103.83860541629413</v>
      </c>
      <c r="E31" s="43" t="e">
        <v>#N/A</v>
      </c>
      <c r="F31" s="42"/>
      <c r="G31" s="50"/>
      <c r="H31" s="42"/>
      <c r="I31" s="25"/>
      <c r="J31" s="25"/>
      <c r="K31" s="25"/>
    </row>
    <row r="32" spans="1:16" ht="18.75" customHeight="1" x14ac:dyDescent="0.2">
      <c r="A32" s="92"/>
      <c r="B32" s="28">
        <v>2018</v>
      </c>
      <c r="C32" s="74">
        <f>Berechnung1!K17</f>
        <v>111.05373450772642</v>
      </c>
      <c r="D32" s="74">
        <f>Berechnung1!K39</f>
        <v>103.70543221165023</v>
      </c>
      <c r="E32" s="44" t="e">
        <v>#N/A</v>
      </c>
      <c r="F32" s="42"/>
      <c r="G32" s="50"/>
      <c r="H32" s="42"/>
      <c r="I32" s="25"/>
      <c r="J32" s="25"/>
      <c r="K32" s="25"/>
    </row>
    <row r="33" spans="1:11" ht="18.75" customHeight="1" x14ac:dyDescent="0.2">
      <c r="A33" s="92"/>
      <c r="B33" s="27">
        <v>2019</v>
      </c>
      <c r="C33" s="45">
        <f>Berechnung1!K18</f>
        <v>109.87298733537645</v>
      </c>
      <c r="D33" s="45">
        <f>Berechnung1!K40</f>
        <v>104.07072083508436</v>
      </c>
      <c r="E33" s="43" t="e">
        <v>#N/A</v>
      </c>
      <c r="F33" s="42"/>
      <c r="G33" s="50"/>
      <c r="H33" s="42"/>
      <c r="I33" s="25"/>
      <c r="J33" s="25"/>
      <c r="K33" s="25"/>
    </row>
    <row r="34" spans="1:11" ht="18.75" customHeight="1" x14ac:dyDescent="0.2">
      <c r="A34" s="92"/>
      <c r="B34" s="28">
        <v>2020</v>
      </c>
      <c r="C34" s="74">
        <f>Berechnung1!K19</f>
        <v>106.44139927724439</v>
      </c>
      <c r="D34" s="74">
        <f>Berechnung1!K41</f>
        <v>87.322736668270423</v>
      </c>
      <c r="E34" s="44" t="e">
        <v>#N/A</v>
      </c>
      <c r="F34" s="42"/>
      <c r="G34" s="50"/>
      <c r="H34" s="42"/>
      <c r="I34" s="25"/>
      <c r="J34" s="25"/>
      <c r="K34" s="25"/>
    </row>
    <row r="35" spans="1:11" ht="18.75" customHeight="1" x14ac:dyDescent="0.2">
      <c r="A35" s="92"/>
      <c r="B35" s="27">
        <v>2021</v>
      </c>
      <c r="C35" s="45">
        <f>Berechnung1!K20</f>
        <v>109.22162002732951</v>
      </c>
      <c r="D35" s="45">
        <f>Berechnung1!K42</f>
        <v>88.643872997606948</v>
      </c>
      <c r="E35" s="43" t="e">
        <v>#N/A</v>
      </c>
      <c r="F35" s="42"/>
      <c r="G35" s="50"/>
      <c r="H35" s="42"/>
      <c r="I35" s="25"/>
      <c r="J35" s="25"/>
      <c r="K35" s="25"/>
    </row>
    <row r="36" spans="1:11" ht="18.75" customHeight="1" x14ac:dyDescent="0.2">
      <c r="A36" s="92"/>
      <c r="B36" s="28">
        <v>2022</v>
      </c>
      <c r="C36" s="74">
        <f>Berechnung1!K21</f>
        <v>106.75248219426041</v>
      </c>
      <c r="D36" s="74">
        <f>Berechnung1!K43</f>
        <v>89.367153514451019</v>
      </c>
      <c r="E36" s="44" t="e">
        <v>#N/A</v>
      </c>
      <c r="F36" s="42"/>
      <c r="G36" s="50"/>
      <c r="H36" s="42"/>
      <c r="I36" s="25"/>
      <c r="J36" s="25"/>
      <c r="K36" s="25"/>
    </row>
    <row r="37" spans="1:11" ht="18.75" customHeight="1" x14ac:dyDescent="0.2">
      <c r="A37" s="92"/>
      <c r="B37" s="106">
        <v>2023</v>
      </c>
      <c r="C37" s="107">
        <f>Berechnung1!K22</f>
        <v>100.71764740111571</v>
      </c>
      <c r="D37" s="107">
        <f>Berechnung1!K44</f>
        <v>90.661405114112611</v>
      </c>
      <c r="E37" s="43" t="e">
        <v>#N/A</v>
      </c>
      <c r="F37" s="42"/>
      <c r="G37" s="50"/>
      <c r="H37" s="42"/>
      <c r="I37" s="25"/>
      <c r="J37" s="25"/>
      <c r="K37" s="25"/>
    </row>
    <row r="38" spans="1:11" ht="18.75" customHeight="1" x14ac:dyDescent="0.2">
      <c r="A38" s="92"/>
      <c r="B38" s="108">
        <v>2024</v>
      </c>
      <c r="C38" s="109">
        <f>Berechnung1!K23</f>
        <v>100.49917034491465</v>
      </c>
      <c r="D38" s="109">
        <f>Berechnung1!K45</f>
        <v>90.83042883238565</v>
      </c>
      <c r="E38" s="104"/>
      <c r="F38" s="42"/>
      <c r="G38" s="50"/>
      <c r="H38" s="42"/>
      <c r="I38" s="25"/>
      <c r="J38" s="25"/>
      <c r="K38" s="25"/>
    </row>
    <row r="39" spans="1:11" ht="18.75" customHeight="1" x14ac:dyDescent="0.2">
      <c r="B39" s="106" t="s">
        <v>53</v>
      </c>
      <c r="C39" s="45" t="e">
        <v>#N/A</v>
      </c>
      <c r="D39" s="45" t="e">
        <v>#N/A</v>
      </c>
      <c r="E39" s="43" t="e">
        <v>#N/A</v>
      </c>
      <c r="F39" s="42"/>
      <c r="G39" s="50"/>
      <c r="H39" s="42"/>
      <c r="I39" s="25"/>
      <c r="J39" s="25"/>
      <c r="K39" s="25"/>
    </row>
    <row r="40" spans="1:11" ht="24" customHeight="1" x14ac:dyDescent="0.2">
      <c r="B40" s="108" t="s">
        <v>20</v>
      </c>
      <c r="C40" s="74" t="e">
        <v>#N/A</v>
      </c>
      <c r="D40" s="74" t="e">
        <v>#N/A</v>
      </c>
      <c r="E40" s="44">
        <v>85</v>
      </c>
      <c r="H40" s="25"/>
      <c r="I40" s="25"/>
      <c r="J40" s="25"/>
      <c r="K40" s="25"/>
    </row>
    <row r="41" spans="1:11" x14ac:dyDescent="0.2">
      <c r="G41" s="14"/>
      <c r="H41" s="25"/>
    </row>
    <row r="42" spans="1:11" x14ac:dyDescent="0.2">
      <c r="H42" s="25"/>
    </row>
    <row r="43" spans="1:11" x14ac:dyDescent="0.2">
      <c r="A43" s="46"/>
      <c r="H43" s="25"/>
    </row>
    <row r="44" spans="1:11" x14ac:dyDescent="0.2">
      <c r="A44" s="46"/>
    </row>
    <row r="45" spans="1:11" x14ac:dyDescent="0.2">
      <c r="A45" s="46"/>
    </row>
    <row r="48" spans="1:11" x14ac:dyDescent="0.2">
      <c r="D48" s="47"/>
    </row>
    <row r="49" spans="4:4" x14ac:dyDescent="0.2">
      <c r="D49" s="48"/>
    </row>
    <row r="50" spans="4:4" x14ac:dyDescent="0.2">
      <c r="D50" s="48"/>
    </row>
    <row r="51" spans="4:4" x14ac:dyDescent="0.2">
      <c r="D51" s="48"/>
    </row>
    <row r="52" spans="4:4" x14ac:dyDescent="0.2">
      <c r="D52" s="48"/>
    </row>
    <row r="53" spans="4:4" x14ac:dyDescent="0.2">
      <c r="D53" s="48"/>
    </row>
    <row r="54" spans="4:4" x14ac:dyDescent="0.2">
      <c r="D54" s="48"/>
    </row>
    <row r="55" spans="4:4" x14ac:dyDescent="0.2">
      <c r="D55" s="48"/>
    </row>
    <row r="56" spans="4:4" x14ac:dyDescent="0.2">
      <c r="D56" s="48"/>
    </row>
    <row r="57" spans="4:4" x14ac:dyDescent="0.2">
      <c r="D57" s="48"/>
    </row>
    <row r="58" spans="4:4" x14ac:dyDescent="0.2">
      <c r="D58" s="48"/>
    </row>
    <row r="59" spans="4:4" x14ac:dyDescent="0.2">
      <c r="D59" s="48"/>
    </row>
    <row r="60" spans="4:4" x14ac:dyDescent="0.2">
      <c r="D60" s="48"/>
    </row>
  </sheetData>
  <sheetProtection selectLockedCells="1"/>
  <mergeCells count="16">
    <mergeCell ref="H6:H10"/>
    <mergeCell ref="B1:G1"/>
    <mergeCell ref="B14:G14"/>
    <mergeCell ref="B15:G15"/>
    <mergeCell ref="B6:G6"/>
    <mergeCell ref="B4:G4"/>
    <mergeCell ref="B3:G3"/>
    <mergeCell ref="B2:G2"/>
    <mergeCell ref="B5:G5"/>
    <mergeCell ref="B10:G10"/>
    <mergeCell ref="B8:G8"/>
    <mergeCell ref="B11:G11"/>
    <mergeCell ref="B9:G9"/>
    <mergeCell ref="B7:G7"/>
    <mergeCell ref="B12:G12"/>
    <mergeCell ref="B13:G13"/>
  </mergeCells>
  <phoneticPr fontId="23" type="noConversion"/>
  <conditionalFormatting sqref="F18">
    <cfRule type="cellIs" dxfId="1" priority="5" operator="greaterThan">
      <formula>0</formula>
    </cfRule>
  </conditionalFormatting>
  <conditionalFormatting sqref="H18:P18">
    <cfRule type="cellIs" dxfId="0" priority="1" operator="greaterThan">
      <formula>0</formula>
    </cfRule>
  </conditionalFormatting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8"/>
    <pageSetUpPr fitToPage="1"/>
  </sheetPr>
  <dimension ref="A1:AB35"/>
  <sheetViews>
    <sheetView showGridLines="0" tabSelected="1" zoomScale="130" zoomScaleNormal="130" workbookViewId="0">
      <selection activeCell="R20" sqref="R20"/>
    </sheetView>
  </sheetViews>
  <sheetFormatPr baseColWidth="10" defaultRowHeight="12.75" x14ac:dyDescent="0.2"/>
  <cols>
    <col min="1" max="1" width="3.28515625" style="30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14" style="1" customWidth="1"/>
    <col min="12" max="12" width="1.7109375" style="1" customWidth="1"/>
    <col min="13" max="13" width="14" style="1" customWidth="1"/>
    <col min="14" max="14" width="2" style="1" customWidth="1"/>
    <col min="15" max="15" width="3.28515625" style="1" customWidth="1"/>
    <col min="16" max="16" width="10" style="1" customWidth="1"/>
    <col min="17" max="17" width="2.42578125" style="1" customWidth="1"/>
    <col min="18" max="18" width="32.7109375" style="1" customWidth="1"/>
    <col min="19" max="19" width="2.42578125" style="1" customWidth="1"/>
    <col min="20" max="20" width="2.5703125" customWidth="1"/>
    <col min="21" max="23" width="11.7109375" customWidth="1"/>
    <col min="24" max="24" width="4" customWidth="1"/>
    <col min="25" max="26" width="11.7109375" customWidth="1"/>
    <col min="27" max="27" width="19.140625" customWidth="1"/>
    <col min="28" max="28" width="2.5703125" customWidth="1"/>
  </cols>
  <sheetData>
    <row r="1" spans="1:28" ht="20.25" customHeight="1" x14ac:dyDescent="0.2">
      <c r="A1" s="52"/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4"/>
    </row>
    <row r="2" spans="1:28" ht="20.25" customHeight="1" x14ac:dyDescent="0.2">
      <c r="A2" s="55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O2" s="56"/>
      <c r="T2" s="123" t="s">
        <v>5</v>
      </c>
      <c r="U2" s="124"/>
      <c r="V2" s="124"/>
      <c r="W2" s="124"/>
      <c r="X2" s="124"/>
      <c r="Y2" s="124"/>
      <c r="Z2" s="124"/>
      <c r="AA2" s="124"/>
      <c r="AB2" s="125"/>
    </row>
    <row r="3" spans="1:28" ht="18.75" customHeight="1" x14ac:dyDescent="0.3">
      <c r="A3" s="55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O3" s="56"/>
      <c r="T3" s="18"/>
      <c r="U3" s="19"/>
      <c r="V3" s="24"/>
      <c r="W3" s="19"/>
      <c r="X3" s="19"/>
      <c r="Y3" s="24"/>
      <c r="Z3" s="19"/>
      <c r="AA3" s="19"/>
      <c r="AB3" s="20"/>
    </row>
    <row r="4" spans="1:28" ht="15.95" customHeight="1" x14ac:dyDescent="0.2">
      <c r="A4" s="5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O4" s="56"/>
      <c r="T4" s="18"/>
      <c r="U4" s="19"/>
      <c r="V4" s="19"/>
      <c r="W4" s="19"/>
      <c r="X4" s="19"/>
      <c r="Y4" s="19"/>
      <c r="Z4" s="19"/>
      <c r="AA4" s="19"/>
      <c r="AB4" s="20"/>
    </row>
    <row r="5" spans="1:28" ht="7.5" customHeight="1" x14ac:dyDescent="0.2">
      <c r="A5" s="5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O5" s="56"/>
      <c r="T5" s="18"/>
      <c r="U5" s="19"/>
      <c r="V5" s="19"/>
      <c r="W5" s="19"/>
      <c r="X5" s="19"/>
      <c r="Y5" s="19"/>
      <c r="Z5" s="19"/>
      <c r="AA5" s="19"/>
      <c r="AB5" s="20"/>
    </row>
    <row r="6" spans="1:28" ht="16.5" customHeight="1" x14ac:dyDescent="0.2">
      <c r="A6" s="55"/>
      <c r="C6" s="4"/>
      <c r="O6" s="56"/>
      <c r="T6" s="18"/>
      <c r="U6" s="19"/>
      <c r="V6" s="19"/>
      <c r="W6" s="19"/>
      <c r="X6" s="19"/>
      <c r="Y6" s="19"/>
      <c r="Z6" s="19"/>
      <c r="AA6" s="19"/>
      <c r="AB6" s="20"/>
    </row>
    <row r="7" spans="1:28" ht="16.5" customHeight="1" x14ac:dyDescent="0.2">
      <c r="A7" s="55"/>
      <c r="C7" s="4"/>
      <c r="O7" s="56"/>
      <c r="T7" s="18"/>
      <c r="U7" s="19"/>
      <c r="V7" s="19"/>
      <c r="W7" s="19"/>
      <c r="X7" s="19"/>
      <c r="Y7" s="19"/>
      <c r="Z7" s="19"/>
      <c r="AA7" s="19"/>
      <c r="AB7" s="20"/>
    </row>
    <row r="8" spans="1:28" ht="16.5" customHeight="1" x14ac:dyDescent="0.2">
      <c r="A8" s="55"/>
      <c r="C8" s="4"/>
      <c r="O8" s="56"/>
      <c r="T8" s="18"/>
      <c r="U8" s="19"/>
      <c r="V8" s="19"/>
      <c r="W8" s="19"/>
      <c r="X8" s="19"/>
      <c r="Y8" s="19"/>
      <c r="Z8" s="19"/>
      <c r="AA8" s="19"/>
      <c r="AB8" s="20"/>
    </row>
    <row r="9" spans="1:28" ht="16.5" customHeight="1" x14ac:dyDescent="0.2">
      <c r="A9" s="55"/>
      <c r="C9" s="4"/>
      <c r="O9" s="56"/>
      <c r="T9" s="18"/>
      <c r="U9" s="19"/>
      <c r="V9" s="19"/>
      <c r="W9" s="19"/>
      <c r="X9" s="19"/>
      <c r="Y9" s="19"/>
      <c r="Z9" s="19"/>
      <c r="AA9" s="19"/>
      <c r="AB9" s="20"/>
    </row>
    <row r="10" spans="1:28" ht="16.5" customHeight="1" x14ac:dyDescent="0.2">
      <c r="A10" s="55"/>
      <c r="C10" s="4"/>
      <c r="O10" s="56"/>
      <c r="T10" s="18"/>
      <c r="U10" s="19"/>
      <c r="V10" s="19"/>
      <c r="W10" s="19"/>
      <c r="X10" s="19"/>
      <c r="Y10" s="19"/>
      <c r="Z10" s="19"/>
      <c r="AA10" s="19"/>
      <c r="AB10" s="20"/>
    </row>
    <row r="11" spans="1:28" ht="16.5" customHeight="1" x14ac:dyDescent="0.2">
      <c r="A11" s="55"/>
      <c r="C11" s="4"/>
      <c r="O11" s="56"/>
      <c r="T11" s="18"/>
      <c r="U11" s="24" t="s">
        <v>2</v>
      </c>
      <c r="V11" s="19"/>
      <c r="W11" s="19"/>
      <c r="X11" s="19"/>
      <c r="Y11" s="19"/>
      <c r="Z11" s="19"/>
      <c r="AA11" s="19"/>
      <c r="AB11" s="20"/>
    </row>
    <row r="12" spans="1:28" ht="16.5" customHeight="1" x14ac:dyDescent="0.2">
      <c r="A12" s="55"/>
      <c r="C12" s="4"/>
      <c r="O12" s="56"/>
      <c r="T12" s="18"/>
      <c r="U12" s="19"/>
      <c r="V12" s="19"/>
      <c r="W12" s="19"/>
      <c r="X12" s="19"/>
      <c r="Y12" s="19"/>
      <c r="Z12" s="19"/>
      <c r="AA12" s="19"/>
      <c r="AB12" s="20"/>
    </row>
    <row r="13" spans="1:28" ht="17.25" customHeight="1" x14ac:dyDescent="0.2">
      <c r="A13" s="55"/>
      <c r="C13" s="4"/>
      <c r="O13" s="56"/>
      <c r="T13" s="18"/>
      <c r="U13" s="24" t="s">
        <v>3</v>
      </c>
      <c r="V13" s="19"/>
      <c r="W13" s="19"/>
      <c r="X13" s="19"/>
      <c r="Y13" s="19"/>
      <c r="Z13" s="19"/>
      <c r="AA13" s="19"/>
      <c r="AB13" s="20"/>
    </row>
    <row r="14" spans="1:28" ht="16.5" customHeight="1" x14ac:dyDescent="0.2">
      <c r="A14" s="55"/>
      <c r="C14" s="4"/>
      <c r="O14" s="56"/>
      <c r="T14" s="18"/>
      <c r="U14" s="19"/>
      <c r="V14" s="19"/>
      <c r="W14" s="19"/>
      <c r="X14" s="19"/>
      <c r="Y14" s="19"/>
      <c r="Z14" s="19"/>
      <c r="AA14" s="19"/>
      <c r="AB14" s="20"/>
    </row>
    <row r="15" spans="1:28" ht="16.5" customHeight="1" x14ac:dyDescent="0.2">
      <c r="A15" s="55"/>
      <c r="C15" s="4"/>
      <c r="O15" s="56"/>
      <c r="T15" s="18"/>
      <c r="U15" s="19"/>
      <c r="V15" s="24" t="s">
        <v>4</v>
      </c>
      <c r="W15" s="19"/>
      <c r="X15" s="19"/>
      <c r="Y15" s="24" t="s">
        <v>4</v>
      </c>
      <c r="Z15" s="19"/>
      <c r="AA15" s="19"/>
      <c r="AB15" s="20"/>
    </row>
    <row r="16" spans="1:28" ht="16.5" customHeight="1" x14ac:dyDescent="0.2">
      <c r="A16" s="55"/>
      <c r="C16" s="4"/>
      <c r="O16" s="56"/>
      <c r="T16" s="18"/>
      <c r="U16" s="19"/>
      <c r="V16" s="19"/>
      <c r="W16" s="19"/>
      <c r="X16" s="19"/>
      <c r="Y16" s="19"/>
      <c r="Z16" s="19"/>
      <c r="AA16" s="19"/>
      <c r="AB16" s="20"/>
    </row>
    <row r="17" spans="1:28" ht="16.5" customHeight="1" x14ac:dyDescent="0.2">
      <c r="A17" s="55"/>
      <c r="C17" s="4"/>
      <c r="O17" s="56"/>
      <c r="T17" s="18"/>
      <c r="U17" s="19"/>
      <c r="V17" s="19"/>
      <c r="W17" s="19"/>
      <c r="X17" s="19"/>
      <c r="Y17" s="19"/>
      <c r="Z17" s="19"/>
      <c r="AA17" s="19"/>
      <c r="AB17" s="20"/>
    </row>
    <row r="18" spans="1:28" ht="22.5" customHeight="1" x14ac:dyDescent="0.2">
      <c r="A18" s="55"/>
      <c r="C18" s="4"/>
      <c r="O18" s="56"/>
      <c r="T18" s="18"/>
      <c r="U18" s="19"/>
      <c r="V18" s="19"/>
      <c r="W18" s="19"/>
      <c r="X18" s="19"/>
      <c r="Y18" s="19"/>
      <c r="Z18" s="19"/>
      <c r="AA18" s="19"/>
      <c r="AB18" s="20"/>
    </row>
    <row r="19" spans="1:28" ht="45.75" customHeight="1" x14ac:dyDescent="0.2">
      <c r="A19" s="55"/>
      <c r="B19" s="11"/>
      <c r="C19" s="12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1"/>
      <c r="O19" s="56"/>
      <c r="T19" s="21"/>
      <c r="U19" s="22"/>
      <c r="V19" s="22"/>
      <c r="W19" s="22"/>
      <c r="X19" s="22"/>
      <c r="Y19" s="22"/>
      <c r="Z19" s="22"/>
      <c r="AA19" s="31"/>
      <c r="AB19" s="23"/>
    </row>
    <row r="20" spans="1:28" ht="33" customHeight="1" x14ac:dyDescent="0.2">
      <c r="A20" s="55"/>
      <c r="B20" s="11"/>
      <c r="C20" s="12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1"/>
      <c r="O20" s="56"/>
      <c r="T20" s="19"/>
      <c r="U20" s="19"/>
      <c r="V20" s="19"/>
      <c r="W20" s="19"/>
      <c r="X20" s="19"/>
      <c r="Y20" s="19"/>
      <c r="Z20" s="19"/>
      <c r="AA20" s="32"/>
      <c r="AB20" s="19"/>
    </row>
    <row r="21" spans="1:28" ht="33.75" customHeight="1" x14ac:dyDescent="0.2">
      <c r="A21" s="57"/>
      <c r="B21" s="58"/>
      <c r="C21" s="59"/>
      <c r="D21" s="60"/>
      <c r="E21" s="61"/>
      <c r="F21" s="60"/>
      <c r="G21" s="61"/>
      <c r="H21" s="60"/>
      <c r="I21" s="61"/>
      <c r="J21" s="60"/>
      <c r="K21" s="61"/>
      <c r="L21" s="60"/>
      <c r="M21" s="61"/>
      <c r="N21" s="58"/>
      <c r="O21" s="62"/>
    </row>
    <row r="22" spans="1:28" ht="3.75" customHeight="1" x14ac:dyDescent="0.2">
      <c r="A22" s="29"/>
      <c r="B22" s="11"/>
      <c r="C22" s="12"/>
      <c r="D22" s="13"/>
      <c r="E22" s="26"/>
      <c r="F22" s="13"/>
      <c r="G22" s="26"/>
      <c r="H22" s="13"/>
      <c r="I22" s="26"/>
      <c r="J22" s="13"/>
      <c r="K22" s="26"/>
      <c r="L22" s="13"/>
      <c r="M22" s="26"/>
      <c r="N22" s="11"/>
    </row>
    <row r="23" spans="1:28" ht="2.25" customHeight="1" x14ac:dyDescent="0.2">
      <c r="A23" s="29"/>
      <c r="B23" s="11"/>
      <c r="C23" s="12"/>
      <c r="D23" s="13"/>
      <c r="E23" s="126"/>
      <c r="F23" s="13"/>
      <c r="G23" s="126"/>
      <c r="H23" s="13"/>
      <c r="I23" s="126"/>
      <c r="J23" s="13"/>
      <c r="K23" s="126"/>
      <c r="L23" s="13"/>
      <c r="M23" s="126"/>
      <c r="N23" s="11"/>
    </row>
    <row r="24" spans="1:28" ht="5.25" customHeight="1" x14ac:dyDescent="0.2">
      <c r="A24" s="29"/>
      <c r="B24" s="11"/>
      <c r="C24" s="12"/>
      <c r="D24" s="13"/>
      <c r="E24" s="126"/>
      <c r="F24" s="13"/>
      <c r="G24" s="126"/>
      <c r="H24" s="13"/>
      <c r="I24" s="126"/>
      <c r="J24" s="13"/>
      <c r="K24" s="126"/>
      <c r="L24" s="13"/>
      <c r="M24" s="126"/>
      <c r="N24" s="11"/>
    </row>
    <row r="25" spans="1:28" ht="16.5" customHeight="1" x14ac:dyDescent="0.2">
      <c r="C25" s="4"/>
      <c r="D25" s="6"/>
      <c r="E25" s="6"/>
      <c r="F25" s="6"/>
      <c r="G25" s="6"/>
      <c r="H25" s="6"/>
      <c r="I25" s="6"/>
      <c r="J25" s="6"/>
      <c r="K25" s="6"/>
      <c r="L25" s="6"/>
    </row>
    <row r="26" spans="1:28" ht="21.75" customHeight="1" x14ac:dyDescent="0.2"/>
    <row r="27" spans="1:28" ht="6.75" customHeight="1" x14ac:dyDescent="0.2"/>
    <row r="28" spans="1:28" ht="6" customHeight="1" x14ac:dyDescent="0.2">
      <c r="B28" s="8"/>
      <c r="C28" s="8"/>
      <c r="D28" s="8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</row>
    <row r="29" spans="1:28" ht="4.5" customHeight="1" x14ac:dyDescent="0.2">
      <c r="B29" s="8"/>
      <c r="C29" s="8"/>
      <c r="D29" s="8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</row>
    <row r="30" spans="1:28" ht="6" customHeight="1" x14ac:dyDescent="0.2">
      <c r="B30" s="8"/>
      <c r="C30" s="8"/>
      <c r="D30" s="8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</row>
    <row r="31" spans="1:28" ht="6.75" customHeight="1" x14ac:dyDescent="0.2"/>
    <row r="32" spans="1:28" ht="4.5" customHeight="1" x14ac:dyDescent="0.2">
      <c r="H32" s="3"/>
      <c r="I32" s="3"/>
      <c r="J32" s="3"/>
      <c r="K32" s="3"/>
      <c r="L32" s="3"/>
    </row>
    <row r="33" spans="2:12" ht="18" customHeight="1" x14ac:dyDescent="0.2">
      <c r="B33" s="17"/>
      <c r="C33" s="17"/>
      <c r="D33" s="17"/>
      <c r="E33" s="17"/>
      <c r="F33" s="17"/>
      <c r="G33" s="3"/>
      <c r="H33" s="3"/>
      <c r="I33" s="3"/>
      <c r="J33" s="3"/>
      <c r="K33" s="3"/>
      <c r="L33" s="3"/>
    </row>
    <row r="34" spans="2:12" x14ac:dyDescent="0.2">
      <c r="B34" s="17"/>
      <c r="C34" s="17"/>
      <c r="D34" s="17"/>
      <c r="E34" s="17"/>
      <c r="F34" s="17"/>
      <c r="G34" s="3"/>
      <c r="H34" s="3"/>
      <c r="I34" s="3"/>
      <c r="J34" s="3"/>
      <c r="K34" s="3"/>
      <c r="L34" s="3"/>
    </row>
    <row r="35" spans="2:12" x14ac:dyDescent="0.2">
      <c r="B35" s="17"/>
      <c r="C35" s="17"/>
      <c r="D35" s="17"/>
      <c r="E35" s="17"/>
      <c r="F35" s="17"/>
      <c r="G35" s="3"/>
      <c r="H35" s="3"/>
      <c r="I35" s="3"/>
      <c r="J35" s="3"/>
      <c r="K35" s="3"/>
      <c r="L35" s="3"/>
    </row>
  </sheetData>
  <sheetProtection selectLockedCells="1"/>
  <mergeCells count="6">
    <mergeCell ref="T2:AB2"/>
    <mergeCell ref="E23:E24"/>
    <mergeCell ref="G23:G24"/>
    <mergeCell ref="I23:I24"/>
    <mergeCell ref="K23:K24"/>
    <mergeCell ref="M23:M24"/>
  </mergeCells>
  <printOptions horizontalCentered="1"/>
  <pageMargins left="0" right="0" top="0.78740157480314965" bottom="0.78740157480314965" header="0.31496062992125984" footer="0.31496062992125984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8"/>
    <pageSetUpPr fitToPage="1"/>
  </sheetPr>
  <dimension ref="A1:Z35"/>
  <sheetViews>
    <sheetView showGridLines="0" zoomScale="130" zoomScaleNormal="130" workbookViewId="0">
      <selection activeCell="Q21" sqref="Q21"/>
    </sheetView>
  </sheetViews>
  <sheetFormatPr baseColWidth="10" defaultRowHeight="12.75" x14ac:dyDescent="0.2"/>
  <cols>
    <col min="1" max="1" width="3.28515625" style="30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14" style="1" customWidth="1"/>
    <col min="12" max="12" width="1.7109375" style="1" customWidth="1"/>
    <col min="13" max="13" width="14" style="1" customWidth="1"/>
    <col min="14" max="14" width="2" style="1" customWidth="1"/>
    <col min="15" max="15" width="12.5703125" style="1" customWidth="1"/>
    <col min="16" max="16" width="4.42578125" style="1" customWidth="1"/>
    <col min="17" max="17" width="15.140625" style="1" customWidth="1"/>
    <col min="18" max="18" width="2.5703125" customWidth="1"/>
    <col min="19" max="21" width="11.7109375" customWidth="1"/>
    <col min="22" max="22" width="4" customWidth="1"/>
    <col min="23" max="24" width="11.7109375" customWidth="1"/>
    <col min="25" max="25" width="19.140625" customWidth="1"/>
    <col min="26" max="26" width="2.5703125" customWidth="1"/>
  </cols>
  <sheetData>
    <row r="1" spans="1:26" ht="20.25" customHeight="1" x14ac:dyDescent="0.2">
      <c r="A1" s="63"/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5"/>
    </row>
    <row r="2" spans="1:26" ht="20.25" customHeight="1" x14ac:dyDescent="0.2">
      <c r="A2" s="66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O2" s="67"/>
      <c r="R2" s="123" t="s">
        <v>5</v>
      </c>
      <c r="S2" s="124"/>
      <c r="T2" s="124"/>
      <c r="U2" s="124"/>
      <c r="V2" s="124"/>
      <c r="W2" s="124"/>
      <c r="X2" s="124"/>
      <c r="Y2" s="124"/>
      <c r="Z2" s="125"/>
    </row>
    <row r="3" spans="1:26" ht="18.75" customHeight="1" x14ac:dyDescent="0.3">
      <c r="A3" s="66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O3" s="67"/>
      <c r="R3" s="18"/>
      <c r="S3" s="19"/>
      <c r="T3" s="24"/>
      <c r="U3" s="19"/>
      <c r="V3" s="19"/>
      <c r="W3" s="24"/>
      <c r="X3" s="19"/>
      <c r="Y3" s="19"/>
      <c r="Z3" s="20"/>
    </row>
    <row r="4" spans="1:26" ht="15.95" customHeight="1" x14ac:dyDescent="0.2">
      <c r="A4" s="66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O4" s="67"/>
      <c r="R4" s="18"/>
      <c r="S4" s="19"/>
      <c r="T4" s="19"/>
      <c r="U4" s="19"/>
      <c r="V4" s="19"/>
      <c r="W4" s="19"/>
      <c r="X4" s="19"/>
      <c r="Y4" s="19"/>
      <c r="Z4" s="20"/>
    </row>
    <row r="5" spans="1:26" ht="7.5" customHeight="1" x14ac:dyDescent="0.2">
      <c r="A5" s="66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O5" s="67"/>
      <c r="R5" s="18"/>
      <c r="S5" s="19"/>
      <c r="T5" s="19"/>
      <c r="U5" s="19"/>
      <c r="V5" s="19"/>
      <c r="W5" s="19"/>
      <c r="X5" s="19"/>
      <c r="Y5" s="19"/>
      <c r="Z5" s="20"/>
    </row>
    <row r="6" spans="1:26" ht="16.5" customHeight="1" x14ac:dyDescent="0.2">
      <c r="A6" s="66"/>
      <c r="C6" s="4"/>
      <c r="O6" s="67"/>
      <c r="R6" s="18"/>
      <c r="S6" s="19"/>
      <c r="T6" s="19"/>
      <c r="U6" s="19"/>
      <c r="V6" s="19"/>
      <c r="W6" s="19"/>
      <c r="X6" s="19"/>
      <c r="Y6" s="19"/>
      <c r="Z6" s="20"/>
    </row>
    <row r="7" spans="1:26" ht="16.5" customHeight="1" x14ac:dyDescent="0.2">
      <c r="A7" s="66"/>
      <c r="C7" s="4"/>
      <c r="O7" s="67"/>
      <c r="R7" s="18"/>
      <c r="S7" s="19"/>
      <c r="T7" s="19"/>
      <c r="U7" s="19"/>
      <c r="V7" s="19"/>
      <c r="W7" s="19"/>
      <c r="X7" s="19"/>
      <c r="Y7" s="19"/>
      <c r="Z7" s="20"/>
    </row>
    <row r="8" spans="1:26" ht="16.5" customHeight="1" x14ac:dyDescent="0.2">
      <c r="A8" s="66"/>
      <c r="C8" s="4"/>
      <c r="O8" s="67"/>
      <c r="R8" s="18"/>
      <c r="S8" s="19"/>
      <c r="T8" s="19"/>
      <c r="U8" s="19"/>
      <c r="V8" s="19"/>
      <c r="W8" s="19"/>
      <c r="X8" s="19"/>
      <c r="Y8" s="19"/>
      <c r="Z8" s="20"/>
    </row>
    <row r="9" spans="1:26" ht="16.5" customHeight="1" x14ac:dyDescent="0.2">
      <c r="A9" s="66"/>
      <c r="C9" s="4"/>
      <c r="O9" s="67"/>
      <c r="R9" s="18"/>
      <c r="S9" s="19"/>
      <c r="T9" s="19"/>
      <c r="U9" s="19"/>
      <c r="V9" s="19"/>
      <c r="W9" s="19"/>
      <c r="X9" s="19"/>
      <c r="Y9" s="19"/>
      <c r="Z9" s="20"/>
    </row>
    <row r="10" spans="1:26" ht="16.5" customHeight="1" x14ac:dyDescent="0.2">
      <c r="A10" s="66"/>
      <c r="C10" s="4"/>
      <c r="O10" s="67"/>
      <c r="R10" s="18"/>
      <c r="S10" s="19"/>
      <c r="T10" s="19"/>
      <c r="U10" s="19"/>
      <c r="V10" s="19"/>
      <c r="W10" s="19"/>
      <c r="X10" s="19"/>
      <c r="Y10" s="19"/>
      <c r="Z10" s="20"/>
    </row>
    <row r="11" spans="1:26" ht="16.5" customHeight="1" x14ac:dyDescent="0.2">
      <c r="A11" s="66"/>
      <c r="C11" s="4"/>
      <c r="O11" s="67"/>
      <c r="R11" s="18"/>
      <c r="S11" s="24" t="s">
        <v>2</v>
      </c>
      <c r="T11" s="19"/>
      <c r="U11" s="19"/>
      <c r="V11" s="19"/>
      <c r="W11" s="19"/>
      <c r="X11" s="19"/>
      <c r="Y11" s="19"/>
      <c r="Z11" s="20"/>
    </row>
    <row r="12" spans="1:26" ht="16.5" customHeight="1" x14ac:dyDescent="0.2">
      <c r="A12" s="66"/>
      <c r="C12" s="4"/>
      <c r="O12" s="67"/>
      <c r="R12" s="18"/>
      <c r="S12" s="19"/>
      <c r="T12" s="19"/>
      <c r="U12" s="19"/>
      <c r="V12" s="19"/>
      <c r="W12" s="19"/>
      <c r="X12" s="19"/>
      <c r="Y12" s="19"/>
      <c r="Z12" s="20"/>
    </row>
    <row r="13" spans="1:26" ht="17.25" customHeight="1" x14ac:dyDescent="0.2">
      <c r="A13" s="66"/>
      <c r="C13" s="4"/>
      <c r="O13" s="67"/>
      <c r="R13" s="18"/>
      <c r="S13" s="24" t="s">
        <v>3</v>
      </c>
      <c r="T13" s="19"/>
      <c r="U13" s="19"/>
      <c r="V13" s="19"/>
      <c r="W13" s="19"/>
      <c r="X13" s="19"/>
      <c r="Y13" s="19"/>
      <c r="Z13" s="20"/>
    </row>
    <row r="14" spans="1:26" ht="16.5" customHeight="1" x14ac:dyDescent="0.2">
      <c r="A14" s="66"/>
      <c r="C14" s="4"/>
      <c r="O14" s="67"/>
      <c r="R14" s="18"/>
      <c r="S14" s="19"/>
      <c r="T14" s="19"/>
      <c r="U14" s="19"/>
      <c r="V14" s="19"/>
      <c r="W14" s="19"/>
      <c r="X14" s="19"/>
      <c r="Y14" s="19"/>
      <c r="Z14" s="20"/>
    </row>
    <row r="15" spans="1:26" ht="16.5" customHeight="1" x14ac:dyDescent="0.2">
      <c r="A15" s="66"/>
      <c r="C15" s="4"/>
      <c r="O15" s="67"/>
      <c r="R15" s="18"/>
      <c r="S15" s="19"/>
      <c r="T15" s="24" t="s">
        <v>4</v>
      </c>
      <c r="U15" s="19"/>
      <c r="V15" s="19"/>
      <c r="W15" s="24" t="s">
        <v>4</v>
      </c>
      <c r="X15" s="19"/>
      <c r="Y15" s="19"/>
      <c r="Z15" s="20"/>
    </row>
    <row r="16" spans="1:26" ht="16.5" customHeight="1" x14ac:dyDescent="0.2">
      <c r="A16" s="66"/>
      <c r="C16" s="4"/>
      <c r="O16" s="67"/>
      <c r="R16" s="18"/>
      <c r="S16" s="19"/>
      <c r="T16" s="19"/>
      <c r="U16" s="19"/>
      <c r="V16" s="19"/>
      <c r="W16" s="19"/>
      <c r="X16" s="19"/>
      <c r="Y16" s="19"/>
      <c r="Z16" s="20"/>
    </row>
    <row r="17" spans="1:26" ht="16.5" customHeight="1" x14ac:dyDescent="0.2">
      <c r="A17" s="66"/>
      <c r="C17" s="4"/>
      <c r="O17" s="67"/>
      <c r="R17" s="18"/>
      <c r="S17" s="19"/>
      <c r="T17" s="19"/>
      <c r="U17" s="19"/>
      <c r="V17" s="19"/>
      <c r="W17" s="19"/>
      <c r="X17" s="19"/>
      <c r="Y17" s="19"/>
      <c r="Z17" s="20"/>
    </row>
    <row r="18" spans="1:26" ht="22.5" customHeight="1" x14ac:dyDescent="0.2">
      <c r="A18" s="66"/>
      <c r="C18" s="4"/>
      <c r="O18" s="67"/>
      <c r="R18" s="18"/>
      <c r="S18" s="19"/>
      <c r="T18" s="19"/>
      <c r="U18" s="19"/>
      <c r="V18" s="19"/>
      <c r="W18" s="19"/>
      <c r="X18" s="19"/>
      <c r="Y18" s="19"/>
      <c r="Z18" s="20"/>
    </row>
    <row r="19" spans="1:26" ht="45.75" customHeight="1" x14ac:dyDescent="0.2">
      <c r="A19" s="66"/>
      <c r="B19" s="11"/>
      <c r="C19" s="12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1"/>
      <c r="O19" s="67"/>
      <c r="R19" s="21"/>
      <c r="S19" s="22"/>
      <c r="T19" s="22"/>
      <c r="U19" s="22"/>
      <c r="V19" s="22"/>
      <c r="W19" s="22"/>
      <c r="X19" s="22"/>
      <c r="Y19" s="31"/>
      <c r="Z19" s="23"/>
    </row>
    <row r="20" spans="1:26" ht="33" customHeight="1" x14ac:dyDescent="0.2">
      <c r="A20" s="66"/>
      <c r="B20" s="11"/>
      <c r="C20" s="12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1"/>
      <c r="O20" s="67"/>
      <c r="R20" s="29"/>
      <c r="S20" s="29"/>
      <c r="T20" s="29"/>
      <c r="U20" s="29"/>
      <c r="V20" s="29"/>
      <c r="W20" s="29"/>
      <c r="X20" s="29"/>
      <c r="Y20" s="37"/>
      <c r="Z20" s="29"/>
    </row>
    <row r="21" spans="1:26" ht="46.5" customHeight="1" x14ac:dyDescent="0.2">
      <c r="A21" s="68"/>
      <c r="B21" s="69"/>
      <c r="C21" s="70"/>
      <c r="D21" s="71"/>
      <c r="E21" s="72"/>
      <c r="F21" s="71"/>
      <c r="G21" s="72"/>
      <c r="H21" s="71"/>
      <c r="I21" s="72"/>
      <c r="J21" s="71"/>
      <c r="K21" s="72"/>
      <c r="L21" s="71"/>
      <c r="M21" s="72"/>
      <c r="N21" s="69"/>
      <c r="O21" s="73"/>
    </row>
    <row r="22" spans="1:26" ht="3.75" customHeight="1" x14ac:dyDescent="0.2">
      <c r="A22" s="29"/>
      <c r="B22" s="11"/>
      <c r="C22" s="12"/>
      <c r="D22" s="13"/>
      <c r="E22" s="35"/>
      <c r="F22" s="13"/>
      <c r="G22" s="35"/>
      <c r="H22" s="13"/>
      <c r="I22" s="35"/>
      <c r="J22" s="13"/>
      <c r="K22" s="35"/>
      <c r="L22" s="13"/>
      <c r="M22" s="35"/>
      <c r="N22" s="11"/>
    </row>
    <row r="23" spans="1:26" ht="9" customHeight="1" x14ac:dyDescent="0.2">
      <c r="A23" s="29"/>
      <c r="B23" s="11"/>
      <c r="C23" s="12"/>
      <c r="D23" s="13"/>
      <c r="E23" s="126"/>
      <c r="F23" s="13"/>
      <c r="G23" s="126"/>
      <c r="H23" s="13"/>
      <c r="I23" s="126"/>
      <c r="J23" s="13"/>
      <c r="K23" s="126"/>
      <c r="L23" s="13"/>
      <c r="M23" s="126"/>
      <c r="N23" s="11"/>
    </row>
    <row r="24" spans="1:26" ht="9" customHeight="1" x14ac:dyDescent="0.2">
      <c r="A24" s="29"/>
      <c r="B24" s="11"/>
      <c r="C24" s="12"/>
      <c r="D24" s="13"/>
      <c r="E24" s="126"/>
      <c r="F24" s="13"/>
      <c r="G24" s="126"/>
      <c r="H24" s="13"/>
      <c r="I24" s="126"/>
      <c r="J24" s="13"/>
      <c r="K24" s="126"/>
      <c r="L24" s="13"/>
      <c r="M24" s="126"/>
      <c r="N24" s="11"/>
    </row>
    <row r="25" spans="1:26" ht="16.5" customHeight="1" x14ac:dyDescent="0.2">
      <c r="C25" s="4"/>
      <c r="D25" s="6"/>
      <c r="E25" s="6"/>
      <c r="F25" s="6"/>
      <c r="G25" s="6"/>
      <c r="H25" s="6"/>
      <c r="I25" s="6"/>
      <c r="J25" s="6"/>
      <c r="K25" s="6"/>
      <c r="L25" s="6"/>
    </row>
    <row r="26" spans="1:26" ht="21.75" customHeight="1" x14ac:dyDescent="0.2"/>
    <row r="27" spans="1:26" ht="6.75" customHeight="1" x14ac:dyDescent="0.2"/>
    <row r="28" spans="1:26" ht="6" customHeight="1" x14ac:dyDescent="0.2">
      <c r="B28" s="8"/>
      <c r="C28" s="8"/>
      <c r="D28" s="8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</row>
    <row r="29" spans="1:26" ht="4.5" customHeight="1" x14ac:dyDescent="0.2">
      <c r="B29" s="8"/>
      <c r="C29" s="8"/>
      <c r="D29" s="8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</row>
    <row r="30" spans="1:26" ht="6" customHeight="1" x14ac:dyDescent="0.2">
      <c r="B30" s="8"/>
      <c r="C30" s="8"/>
      <c r="D30" s="8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</row>
    <row r="31" spans="1:26" ht="6.75" customHeight="1" x14ac:dyDescent="0.2"/>
    <row r="32" spans="1:26" ht="4.5" customHeight="1" x14ac:dyDescent="0.2">
      <c r="H32" s="3"/>
      <c r="I32" s="3"/>
      <c r="J32" s="3"/>
      <c r="K32" s="3"/>
      <c r="L32" s="3"/>
    </row>
    <row r="33" spans="2:12" ht="18" customHeight="1" x14ac:dyDescent="0.2">
      <c r="B33" s="17"/>
      <c r="C33" s="17"/>
      <c r="D33" s="17"/>
      <c r="E33" s="17"/>
      <c r="F33" s="17"/>
      <c r="G33" s="3"/>
      <c r="H33" s="3"/>
      <c r="I33" s="3"/>
      <c r="J33" s="3"/>
      <c r="K33" s="3"/>
      <c r="L33" s="3"/>
    </row>
    <row r="34" spans="2:12" x14ac:dyDescent="0.2">
      <c r="B34" s="17"/>
      <c r="C34" s="17"/>
      <c r="D34" s="17"/>
      <c r="E34" s="17"/>
      <c r="F34" s="17"/>
      <c r="G34" s="3"/>
      <c r="H34" s="3"/>
      <c r="I34" s="3"/>
      <c r="J34" s="3"/>
      <c r="K34" s="3"/>
      <c r="L34" s="3"/>
    </row>
    <row r="35" spans="2:12" x14ac:dyDescent="0.2">
      <c r="B35" s="17"/>
      <c r="C35" s="17"/>
      <c r="D35" s="17"/>
      <c r="E35" s="17"/>
      <c r="F35" s="17"/>
      <c r="G35" s="3"/>
      <c r="H35" s="3"/>
      <c r="I35" s="3"/>
      <c r="J35" s="3"/>
      <c r="K35" s="3"/>
      <c r="L35" s="3"/>
    </row>
  </sheetData>
  <sheetProtection selectLockedCells="1"/>
  <mergeCells count="6">
    <mergeCell ref="R2:Z2"/>
    <mergeCell ref="E23:E24"/>
    <mergeCell ref="G23:G24"/>
    <mergeCell ref="I23:I24"/>
    <mergeCell ref="K23:K24"/>
    <mergeCell ref="M23:M24"/>
  </mergeCells>
  <printOptions horizontalCentered="1"/>
  <pageMargins left="0" right="0" top="0.78740157480314965" bottom="0.78740157480314965" header="0.31496062992125984" footer="0.31496062992125984"/>
  <pageSetup paperSize="9" scale="6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3</vt:i4>
      </vt:variant>
    </vt:vector>
  </HeadingPairs>
  <TitlesOfParts>
    <vt:vector size="7" baseType="lpstr">
      <vt:lpstr>Berechnung1</vt:lpstr>
      <vt:lpstr>Daten</vt:lpstr>
      <vt:lpstr>Diagramm</vt:lpstr>
      <vt:lpstr>Diagramm ENGLISCH</vt:lpstr>
      <vt:lpstr>Diagramm!Druckbereich</vt:lpstr>
      <vt:lpstr>Diagramm!Print_Area</vt:lpstr>
      <vt:lpstr>'Diagramm ENGLISCH'!Print_Area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 Rathmann</dc:creator>
  <cp:lastModifiedBy>Wilke, Sibylle</cp:lastModifiedBy>
  <cp:lastPrinted>2025-03-26T10:17:57Z</cp:lastPrinted>
  <dcterms:created xsi:type="dcterms:W3CDTF">2010-08-25T11:28:54Z</dcterms:created>
  <dcterms:modified xsi:type="dcterms:W3CDTF">2026-05-05T10:48:29Z</dcterms:modified>
</cp:coreProperties>
</file>