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11_HAUSHALTE-KONSUM\11-3_Konsum-Produkte\11-3-2_Gruene-Produkte\11-3-2-2_Haushaltsgeraete\"/>
    </mc:Choice>
  </mc:AlternateContent>
  <xr:revisionPtr revIDLastSave="0" documentId="13_ncr:1_{2823C0D2-42D7-4DBC-90F8-F4E133D9DCD4}" xr6:coauthVersionLast="47" xr6:coauthVersionMax="47" xr10:uidLastSave="{00000000-0000-0000-0000-000000000000}"/>
  <bookViews>
    <workbookView xWindow="-120" yWindow="-120" windowWidth="29040" windowHeight="17640" tabRatio="466" firstSheet="1" activeTab="2" xr2:uid="{00000000-000D-0000-FFFF-FFFF00000000}"/>
  </bookViews>
  <sheets>
    <sheet name="2.10 Vorberechnungen" sheetId="26" state="hidden" r:id="rId1"/>
    <sheet name="Daten" sheetId="1" r:id="rId2"/>
    <sheet name="Diagramm" sheetId="21" r:id="rId3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" l="1"/>
  <c r="N11" i="1"/>
  <c r="K20" i="1" l="1"/>
  <c r="J20" i="1"/>
  <c r="I20" i="1"/>
  <c r="H20" i="1"/>
  <c r="G20" i="1"/>
  <c r="F20" i="1"/>
  <c r="E20" i="1"/>
  <c r="D20" i="1"/>
  <c r="C20" i="1"/>
  <c r="K17" i="1"/>
  <c r="J17" i="1"/>
  <c r="I17" i="1"/>
  <c r="H17" i="1"/>
  <c r="G17" i="1"/>
  <c r="F17" i="1"/>
  <c r="E17" i="1"/>
  <c r="D17" i="1"/>
  <c r="C17" i="1"/>
  <c r="K16" i="1"/>
  <c r="J16" i="1"/>
  <c r="I16" i="1"/>
  <c r="H16" i="1"/>
  <c r="G16" i="1"/>
  <c r="F16" i="1"/>
  <c r="E16" i="1"/>
  <c r="D16" i="1"/>
  <c r="C16" i="1"/>
  <c r="K15" i="1"/>
  <c r="J15" i="1"/>
  <c r="I15" i="1"/>
  <c r="H15" i="1"/>
  <c r="G15" i="1"/>
  <c r="F15" i="1"/>
  <c r="E15" i="1"/>
  <c r="D15" i="1"/>
  <c r="C15" i="1"/>
  <c r="K14" i="1"/>
  <c r="J14" i="1"/>
  <c r="I14" i="1"/>
  <c r="H14" i="1"/>
  <c r="G14" i="1"/>
  <c r="F14" i="1"/>
  <c r="E14" i="1"/>
  <c r="D14" i="1"/>
  <c r="C14" i="1"/>
  <c r="K13" i="1"/>
  <c r="J13" i="1"/>
  <c r="I13" i="1"/>
  <c r="H13" i="1"/>
  <c r="G13" i="1"/>
  <c r="F13" i="1"/>
  <c r="E13" i="1"/>
  <c r="D13" i="1"/>
  <c r="C13" i="1"/>
  <c r="K12" i="1"/>
  <c r="J12" i="1"/>
  <c r="I12" i="1"/>
  <c r="H12" i="1"/>
  <c r="G12" i="1"/>
  <c r="F12" i="1"/>
  <c r="E12" i="1"/>
  <c r="D12" i="1"/>
  <c r="C12" i="1"/>
  <c r="M11" i="1" l="1"/>
  <c r="L11" i="1"/>
  <c r="H8" i="26" l="1"/>
  <c r="I8" i="26"/>
  <c r="J8" i="26"/>
  <c r="K8" i="26"/>
  <c r="L8" i="26"/>
  <c r="G8" i="26"/>
  <c r="G7" i="26"/>
  <c r="D8" i="26"/>
  <c r="E8" i="26"/>
  <c r="F8" i="26"/>
  <c r="C8" i="26"/>
  <c r="D10" i="26"/>
  <c r="E10" i="26"/>
  <c r="F10" i="26"/>
  <c r="G10" i="26"/>
  <c r="H10" i="26"/>
  <c r="I10" i="26"/>
  <c r="J10" i="26"/>
  <c r="K10" i="26"/>
  <c r="L10" i="26"/>
  <c r="C10" i="26"/>
  <c r="L9" i="26" l="1"/>
  <c r="L7" i="26"/>
  <c r="H9" i="26" l="1"/>
  <c r="I9" i="26"/>
  <c r="J9" i="26"/>
  <c r="K9" i="26"/>
  <c r="G9" i="26"/>
  <c r="H7" i="26"/>
  <c r="I7" i="26"/>
  <c r="J7" i="26"/>
  <c r="K7" i="26"/>
  <c r="D9" i="26" l="1"/>
  <c r="E9" i="26"/>
  <c r="F9" i="26"/>
  <c r="C9" i="26"/>
  <c r="D7" i="26"/>
  <c r="E7" i="26"/>
  <c r="F7" i="26"/>
  <c r="C7" i="26"/>
  <c r="W3" i="1" l="1"/>
  <c r="G4" i="1" l="1"/>
  <c r="H4" i="1" s="1"/>
  <c r="G3" i="1"/>
  <c r="H3" i="1" s="1"/>
</calcChain>
</file>

<file path=xl/sharedStrings.xml><?xml version="1.0" encoding="utf-8"?>
<sst xmlns="http://schemas.openxmlformats.org/spreadsheetml/2006/main" count="177" uniqueCount="80">
  <si>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</si>
  <si>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</si>
  <si>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</si>
  <si>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</si>
  <si>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</si>
  <si>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</si>
  <si>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</si>
  <si>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</si>
  <si>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</si>
  <si>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</si>
  <si>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(in Mrd. EUR)</t>
  </si>
  <si>
    <t>Kennzahlen</t>
    <phoneticPr fontId="0" type="noConversion"/>
  </si>
  <si>
    <t>Produkt/Produktgruppe</t>
  </si>
  <si>
    <t>Konsumbereich</t>
  </si>
  <si>
    <t>Bemerkungen</t>
  </si>
  <si>
    <t>Datenübersicht</t>
  </si>
  <si>
    <t>Marktanteile (in %)</t>
  </si>
  <si>
    <t>Erläuterung</t>
  </si>
  <si>
    <t>Einheit</t>
  </si>
  <si>
    <t>Rohdaten und Vorberechnungen</t>
  </si>
  <si>
    <t>Kennzahlen</t>
  </si>
  <si>
    <t>Quellen (inkl. Zugriffsdatum)</t>
  </si>
  <si>
    <t>Wohnen - Energetische Aspekte</t>
  </si>
  <si>
    <t>Umsatzzahlen: GfK</t>
  </si>
  <si>
    <t>Sales Value EUR</t>
  </si>
  <si>
    <t>2008</t>
  </si>
  <si>
    <t>2009</t>
  </si>
  <si>
    <t>2010</t>
  </si>
  <si>
    <t>2011</t>
  </si>
  <si>
    <t>2012</t>
  </si>
  <si>
    <t>2016</t>
  </si>
  <si>
    <t>2013</t>
  </si>
  <si>
    <t>2014</t>
  </si>
  <si>
    <t>2015</t>
  </si>
  <si>
    <t>&lt;Grand Total&gt;</t>
  </si>
  <si>
    <t>A +++</t>
  </si>
  <si>
    <t>A ++</t>
  </si>
  <si>
    <t>A +</t>
  </si>
  <si>
    <t>A</t>
  </si>
  <si>
    <t>&lt;Others&gt;</t>
  </si>
  <si>
    <t>sales  value in Prozent</t>
  </si>
  <si>
    <t>sales value in EUR</t>
  </si>
  <si>
    <t xml:space="preserve">Beleuchtung </t>
  </si>
  <si>
    <t>Prozentualer Anteil energieeffizienter Leuchtmittel am Gesamtverkauf von Leuchtmitteln.</t>
  </si>
  <si>
    <t>B</t>
  </si>
  <si>
    <t>C</t>
  </si>
  <si>
    <t>D</t>
  </si>
  <si>
    <t>E</t>
  </si>
  <si>
    <t>F</t>
  </si>
  <si>
    <t>G</t>
  </si>
  <si>
    <t>LED Lampen</t>
  </si>
  <si>
    <t>Energiesparlampen</t>
  </si>
  <si>
    <t>Leuchtstofflampen</t>
  </si>
  <si>
    <t>ECO Halogenlampen</t>
  </si>
  <si>
    <t>Gesellschaft für Konsumforschung (GfK) 2012/2013/2014/2015/2016/2017: Daten Beleuchtung. Nürnberg.</t>
  </si>
  <si>
    <t>davon A++</t>
  </si>
  <si>
    <t>Umsatz und Marktanteil von Leuchtmitteln*</t>
  </si>
  <si>
    <t>Marktanteil am Gesamtverkauf von Leuchtmitteln</t>
  </si>
  <si>
    <t xml:space="preserve">* Effizienzklasse A++ bis 2020; ab 2021 Effizienzklassen A-E (neues EU Energielabel) </t>
  </si>
  <si>
    <t>2017</t>
  </si>
  <si>
    <t>2018</t>
  </si>
  <si>
    <t>2019</t>
  </si>
  <si>
    <t>2020</t>
  </si>
  <si>
    <t>2021</t>
  </si>
  <si>
    <t>2022</t>
  </si>
  <si>
    <t>2023</t>
  </si>
  <si>
    <t>(in Prozent)</t>
  </si>
  <si>
    <t>(in Mio. Euro)</t>
  </si>
  <si>
    <t>Umsatz in Millionen Euro</t>
  </si>
  <si>
    <t>Marktanteil (A++)</t>
  </si>
  <si>
    <t>Marktanteil (A-E)</t>
  </si>
  <si>
    <t>A++</t>
  </si>
  <si>
    <t xml:space="preserve"> A</t>
  </si>
  <si>
    <t xml:space="preserve"> B</t>
  </si>
  <si>
    <t xml:space="preserve"> C</t>
  </si>
  <si>
    <t xml:space="preserve"> D</t>
  </si>
  <si>
    <t xml:space="preserve"> E</t>
  </si>
  <si>
    <t xml:space="preserve"> A-E</t>
  </si>
  <si>
    <t>Gesellschaft für Konsumforschung (GfK), Daten Leuchtmittel (2012-2024), Nürnberg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</si>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</sst>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.00\ _€_-;\-* #,##0.00\ _€_-;_-* &quot;-&quot;??\ _€_-;_-@_-"/>
    <numFmt numFmtId="165" formatCode="&quot;Quelle:&quot;\ @"/>
    <numFmt numFmtId="166" formatCode="###\ ##0.0;[Red]\-###\ ##0.0;\-"/>
    <numFmt numFmtId="167" formatCode="###\ ###\ ##0;[Red]\-###\ ###\ ##0;\-"/>
    <numFmt numFmtId="168" formatCode="0.000"/>
    <numFmt numFmtId="169" formatCode="0.0"/>
    <numFmt numFmtId="170" formatCode="#,##0.0"/>
    <numFmt numFmtId="171" formatCode="0.0%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ITC Officina Sans Book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ITC Officina Sans Book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0"/>
      <name val="Cambria"/>
      <family val="1"/>
      <scheme val="major"/>
    </font>
    <font>
      <b/>
      <sz val="8"/>
      <name val="Calibri"/>
      <family val="2"/>
      <scheme val="minor"/>
    </font>
    <font>
      <sz val="8"/>
      <color indexed="6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8"/>
      <color rgb="FF0C0000"/>
      <name val="Microsoft Sans Serif"/>
      <family val="2"/>
    </font>
    <font>
      <sz val="10"/>
      <color theme="1"/>
      <name val="Courier New"/>
      <family val="3"/>
    </font>
    <font>
      <sz val="11"/>
      <color rgb="FF000000"/>
      <name val="Calibri"/>
      <family val="2"/>
    </font>
    <font>
      <b/>
      <sz val="9"/>
      <color rgb="FF808080"/>
      <name val="Meta Offc"/>
      <family val="2"/>
    </font>
    <font>
      <b/>
      <sz val="10"/>
      <color rgb="FF808080"/>
      <name val="Meta Offc"/>
      <family val="2"/>
    </font>
    <font>
      <sz val="11"/>
      <color rgb="FF808080"/>
      <name val="Calibri"/>
      <family val="2"/>
    </font>
    <font>
      <sz val="9"/>
      <color theme="1"/>
      <name val="Meta Offc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 style="dotted">
        <color rgb="FF000000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dotted">
        <color rgb="FF000000"/>
      </left>
      <right/>
      <top style="thin">
        <color indexed="64"/>
      </top>
      <bottom/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166" fontId="36" fillId="0" borderId="11" applyFill="0" applyBorder="0">
      <alignment horizontal="right" indent="1"/>
    </xf>
    <xf numFmtId="167" fontId="37" fillId="0" borderId="0">
      <alignment horizontal="right" indent="1"/>
    </xf>
    <xf numFmtId="0" fontId="40" fillId="0" borderId="0"/>
    <xf numFmtId="0" fontId="43" fillId="0" borderId="0"/>
    <xf numFmtId="0" fontId="1" fillId="0" borderId="0"/>
    <xf numFmtId="0" fontId="48" fillId="0" borderId="0"/>
  </cellStyleXfs>
  <cellXfs count="12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0" fontId="34" fillId="0" borderId="0" xfId="46" applyNumberFormat="1" applyFont="1" applyAlignment="1">
      <alignment vertical="top"/>
    </xf>
    <xf numFmtId="0" fontId="34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>
      <alignment vertical="top"/>
    </xf>
    <xf numFmtId="3" fontId="41" fillId="0" borderId="0" xfId="46" applyNumberFormat="1" applyFont="1" applyFill="1" applyBorder="1" applyAlignment="1">
      <alignment vertical="top" wrapText="1"/>
    </xf>
    <xf numFmtId="0" fontId="0" fillId="0" borderId="0" xfId="0" applyFill="1" applyProtection="1"/>
    <xf numFmtId="0" fontId="44" fillId="0" borderId="0" xfId="46" applyNumberFormat="1" applyFont="1" applyFill="1" applyAlignment="1">
      <alignment vertical="top"/>
    </xf>
    <xf numFmtId="0" fontId="34" fillId="0" borderId="0" xfId="46" applyNumberFormat="1" applyFont="1" applyFill="1" applyBorder="1" applyAlignment="1">
      <alignment vertical="top"/>
    </xf>
    <xf numFmtId="0" fontId="42" fillId="0" borderId="0" xfId="46" applyNumberFormat="1" applyFont="1" applyFill="1" applyBorder="1" applyAlignment="1">
      <alignment vertical="top"/>
    </xf>
    <xf numFmtId="0" fontId="45" fillId="0" borderId="0" xfId="46" applyNumberFormat="1" applyFont="1" applyFill="1" applyAlignment="1">
      <alignment vertical="top"/>
    </xf>
    <xf numFmtId="0" fontId="46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/>
    <xf numFmtId="0" fontId="42" fillId="0" borderId="0" xfId="46" applyNumberFormat="1" applyFont="1" applyFill="1" applyBorder="1" applyAlignment="1">
      <alignment vertical="center"/>
    </xf>
    <xf numFmtId="0" fontId="42" fillId="0" borderId="0" xfId="46" applyFont="1" applyFill="1" applyBorder="1" applyAlignment="1">
      <alignment vertical="top"/>
    </xf>
    <xf numFmtId="0" fontId="35" fillId="0" borderId="0" xfId="46" applyNumberFormat="1" applyFont="1" applyFill="1" applyAlignment="1">
      <alignment vertical="top"/>
    </xf>
    <xf numFmtId="0" fontId="42" fillId="0" borderId="26" xfId="46" applyNumberFormat="1" applyFont="1" applyFill="1" applyBorder="1" applyAlignment="1">
      <alignment horizontal="left"/>
    </xf>
    <xf numFmtId="0" fontId="34" fillId="0" borderId="0" xfId="46" applyNumberFormat="1" applyFont="1" applyFill="1" applyBorder="1" applyAlignment="1">
      <alignment vertical="top" wrapText="1"/>
    </xf>
    <xf numFmtId="0" fontId="47" fillId="0" borderId="0" xfId="46" applyNumberFormat="1" applyFont="1" applyFill="1" applyAlignment="1">
      <alignment vertical="top"/>
    </xf>
    <xf numFmtId="3" fontId="34" fillId="0" borderId="20" xfId="46" applyNumberFormat="1" applyFont="1" applyFill="1" applyBorder="1" applyAlignment="1">
      <alignment vertical="top" wrapText="1"/>
    </xf>
    <xf numFmtId="0" fontId="34" fillId="0" borderId="20" xfId="46" applyNumberFormat="1" applyFont="1" applyFill="1" applyBorder="1" applyAlignment="1">
      <alignment vertical="top" wrapText="1"/>
    </xf>
    <xf numFmtId="168" fontId="34" fillId="29" borderId="20" xfId="46" applyNumberFormat="1" applyFont="1" applyFill="1" applyBorder="1" applyAlignment="1">
      <alignment vertical="top" wrapText="1"/>
    </xf>
    <xf numFmtId="0" fontId="49" fillId="0" borderId="0" xfId="0" applyFont="1" applyFill="1"/>
    <xf numFmtId="0" fontId="34" fillId="29" borderId="17" xfId="46" applyNumberFormat="1" applyFont="1" applyFill="1" applyBorder="1" applyAlignment="1">
      <alignment vertical="top"/>
    </xf>
    <xf numFmtId="0" fontId="34" fillId="29" borderId="20" xfId="46" applyNumberFormat="1" applyFont="1" applyFill="1" applyBorder="1" applyAlignment="1">
      <alignment vertical="top"/>
    </xf>
    <xf numFmtId="0" fontId="42" fillId="0" borderId="17" xfId="46" applyNumberFormat="1" applyFont="1" applyFill="1" applyBorder="1" applyAlignment="1"/>
    <xf numFmtId="0" fontId="47" fillId="29" borderId="20" xfId="46" applyNumberFormat="1" applyFont="1" applyFill="1" applyBorder="1" applyAlignment="1">
      <alignment vertical="top" wrapText="1"/>
    </xf>
    <xf numFmtId="0" fontId="47" fillId="0" borderId="26" xfId="46" applyNumberFormat="1" applyFont="1" applyFill="1" applyBorder="1" applyAlignment="1">
      <alignment vertical="top" wrapText="1"/>
    </xf>
    <xf numFmtId="0" fontId="50" fillId="0" borderId="26" xfId="46" applyNumberFormat="1" applyFont="1" applyFill="1" applyBorder="1" applyAlignment="1">
      <alignment vertical="top" wrapText="1"/>
    </xf>
    <xf numFmtId="0" fontId="51" fillId="0" borderId="26" xfId="31" applyNumberFormat="1" applyFont="1" applyFill="1" applyBorder="1" applyAlignment="1">
      <alignment vertical="top" wrapText="1"/>
    </xf>
    <xf numFmtId="0" fontId="47" fillId="0" borderId="26" xfId="46" applyNumberFormat="1" applyFont="1" applyBorder="1" applyAlignment="1">
      <alignment vertical="top" wrapText="1"/>
    </xf>
    <xf numFmtId="0" fontId="50" fillId="0" borderId="26" xfId="46" applyNumberFormat="1" applyFont="1" applyBorder="1" applyAlignment="1">
      <alignment vertical="top" wrapText="1"/>
    </xf>
    <xf numFmtId="0" fontId="34" fillId="0" borderId="20" xfId="0" applyFont="1" applyBorder="1" applyAlignment="1">
      <alignment vertical="top" wrapText="1"/>
    </xf>
    <xf numFmtId="0" fontId="2" fillId="0" borderId="0" xfId="0" applyFont="1" applyFill="1"/>
    <xf numFmtId="0" fontId="0" fillId="0" borderId="0" xfId="0" applyFont="1" applyFill="1"/>
    <xf numFmtId="0" fontId="52" fillId="0" borderId="0" xfId="43" applyFont="1"/>
    <xf numFmtId="0" fontId="47" fillId="0" borderId="27" xfId="46" applyNumberFormat="1" applyFont="1" applyFill="1" applyBorder="1" applyAlignment="1">
      <alignment vertical="top" wrapText="1"/>
    </xf>
    <xf numFmtId="0" fontId="42" fillId="0" borderId="0" xfId="46" applyNumberFormat="1" applyFont="1" applyFill="1" applyAlignment="1">
      <alignment vertical="center"/>
    </xf>
    <xf numFmtId="0" fontId="53" fillId="0" borderId="0" xfId="46" applyNumberFormat="1" applyFont="1" applyFill="1" applyAlignment="1">
      <alignment vertical="center"/>
    </xf>
    <xf numFmtId="0" fontId="34" fillId="0" borderId="0" xfId="46" applyNumberFormat="1" applyFont="1" applyFill="1" applyBorder="1" applyAlignment="1">
      <alignment vertical="center"/>
    </xf>
    <xf numFmtId="0" fontId="34" fillId="0" borderId="0" xfId="46" applyNumberFormat="1" applyFont="1" applyFill="1" applyAlignment="1">
      <alignment vertical="center"/>
    </xf>
    <xf numFmtId="0" fontId="42" fillId="0" borderId="26" xfId="46" applyNumberFormat="1" applyFont="1" applyFill="1" applyBorder="1" applyAlignment="1">
      <alignment vertical="center"/>
    </xf>
    <xf numFmtId="0" fontId="34" fillId="0" borderId="0" xfId="46" applyNumberFormat="1" applyFont="1" applyFill="1" applyBorder="1" applyAlignment="1">
      <alignment vertical="center" wrapText="1"/>
    </xf>
    <xf numFmtId="0" fontId="42" fillId="0" borderId="26" xfId="46" applyNumberFormat="1" applyFont="1" applyFill="1" applyBorder="1" applyAlignment="1">
      <alignment horizontal="left" vertical="center"/>
    </xf>
    <xf numFmtId="0" fontId="54" fillId="0" borderId="0" xfId="46" applyNumberFormat="1" applyFont="1" applyFill="1" applyAlignment="1">
      <alignment vertical="center"/>
    </xf>
    <xf numFmtId="49" fontId="55" fillId="30" borderId="10" xfId="46" applyNumberFormat="1" applyFont="1" applyFill="1" applyBorder="1" applyAlignment="1">
      <alignment horizontal="center" wrapText="1"/>
    </xf>
    <xf numFmtId="49" fontId="55" fillId="30" borderId="10" xfId="48" applyNumberFormat="1" applyFont="1" applyFill="1" applyBorder="1" applyAlignment="1">
      <alignment horizontal="center" wrapText="1"/>
    </xf>
    <xf numFmtId="49" fontId="55" fillId="30" borderId="10" xfId="46" applyNumberFormat="1" applyFont="1" applyFill="1" applyBorder="1" applyAlignment="1">
      <alignment horizontal="left" wrapText="1"/>
    </xf>
    <xf numFmtId="49" fontId="55" fillId="30" borderId="10" xfId="46" applyNumberFormat="1" applyFont="1" applyFill="1" applyBorder="1" applyAlignment="1">
      <alignment horizontal="left"/>
    </xf>
    <xf numFmtId="3" fontId="56" fillId="0" borderId="10" xfId="46" applyNumberFormat="1" applyFont="1" applyBorder="1"/>
    <xf numFmtId="0" fontId="42" fillId="0" borderId="0" xfId="46" applyNumberFormat="1" applyFont="1" applyFill="1" applyBorder="1" applyAlignment="1"/>
    <xf numFmtId="169" fontId="34" fillId="29" borderId="20" xfId="46" applyNumberFormat="1" applyFont="1" applyFill="1" applyBorder="1" applyAlignment="1">
      <alignment vertical="top" wrapText="1"/>
    </xf>
    <xf numFmtId="170" fontId="34" fillId="0" borderId="20" xfId="46" applyNumberFormat="1" applyFont="1" applyFill="1" applyBorder="1" applyAlignment="1">
      <alignment vertical="top" wrapText="1"/>
    </xf>
    <xf numFmtId="49" fontId="55" fillId="30" borderId="0" xfId="46" applyNumberFormat="1" applyFont="1" applyFill="1" applyBorder="1" applyAlignment="1">
      <alignment horizontal="left"/>
    </xf>
    <xf numFmtId="3" fontId="56" fillId="0" borderId="0" xfId="46" applyNumberFormat="1" applyFont="1" applyBorder="1"/>
    <xf numFmtId="3" fontId="34" fillId="0" borderId="0" xfId="46" applyNumberFormat="1" applyFont="1" applyFill="1" applyBorder="1" applyAlignment="1">
      <alignment vertical="top" wrapText="1"/>
    </xf>
    <xf numFmtId="164" fontId="34" fillId="0" borderId="20" xfId="46" applyNumberFormat="1" applyFont="1" applyFill="1" applyBorder="1" applyAlignment="1">
      <alignment vertical="top" wrapText="1"/>
    </xf>
    <xf numFmtId="164" fontId="34" fillId="0" borderId="20" xfId="0" applyNumberFormat="1" applyFont="1" applyBorder="1" applyAlignment="1">
      <alignment vertical="top" wrapText="1"/>
    </xf>
    <xf numFmtId="164" fontId="34" fillId="0" borderId="0" xfId="46" applyNumberFormat="1" applyFont="1" applyAlignment="1">
      <alignment vertical="top"/>
    </xf>
    <xf numFmtId="0" fontId="34" fillId="29" borderId="0" xfId="46" applyNumberFormat="1" applyFont="1" applyFill="1" applyBorder="1" applyAlignment="1">
      <alignment vertical="top"/>
    </xf>
    <xf numFmtId="0" fontId="47" fillId="29" borderId="0" xfId="46" applyNumberFormat="1" applyFont="1" applyFill="1" applyBorder="1" applyAlignment="1">
      <alignment vertical="top" wrapText="1"/>
    </xf>
    <xf numFmtId="169" fontId="34" fillId="29" borderId="0" xfId="46" applyNumberFormat="1" applyFont="1" applyFill="1" applyBorder="1" applyAlignment="1">
      <alignment vertical="top" wrapText="1"/>
    </xf>
    <xf numFmtId="0" fontId="57" fillId="31" borderId="0" xfId="0" applyFont="1" applyFill="1" applyBorder="1" applyProtection="1"/>
    <xf numFmtId="0" fontId="30" fillId="32" borderId="21" xfId="0" applyFont="1" applyFill="1" applyBorder="1" applyAlignment="1">
      <alignment horizontal="left" vertical="center" wrapText="1"/>
    </xf>
    <xf numFmtId="0" fontId="30" fillId="32" borderId="22" xfId="0" applyFont="1" applyFill="1" applyBorder="1" applyAlignment="1">
      <alignment horizontal="center" vertical="center" wrapText="1"/>
    </xf>
    <xf numFmtId="0" fontId="57" fillId="31" borderId="0" xfId="0" applyFont="1" applyFill="1" applyBorder="1"/>
    <xf numFmtId="0" fontId="23" fillId="31" borderId="0" xfId="0" applyFont="1" applyFill="1" applyBorder="1" applyAlignment="1" applyProtection="1">
      <alignment vertical="center"/>
    </xf>
    <xf numFmtId="0" fontId="31" fillId="33" borderId="28" xfId="0" applyFont="1" applyFill="1" applyBorder="1" applyAlignment="1">
      <alignment horizontal="left" vertical="center" wrapText="1"/>
    </xf>
    <xf numFmtId="168" fontId="32" fillId="33" borderId="29" xfId="0" applyNumberFormat="1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left" vertical="center" wrapText="1"/>
    </xf>
    <xf numFmtId="168" fontId="32" fillId="0" borderId="29" xfId="0" applyNumberFormat="1" applyFont="1" applyFill="1" applyBorder="1" applyAlignment="1">
      <alignment horizontal="center" vertical="center" wrapText="1"/>
    </xf>
    <xf numFmtId="0" fontId="58" fillId="33" borderId="28" xfId="0" applyFont="1" applyFill="1" applyBorder="1" applyAlignment="1">
      <alignment horizontal="left" vertical="center" wrapText="1"/>
    </xf>
    <xf numFmtId="0" fontId="59" fillId="31" borderId="0" xfId="0" applyFont="1" applyFill="1" applyBorder="1" applyAlignment="1" applyProtection="1">
      <alignment vertical="center"/>
    </xf>
    <xf numFmtId="0" fontId="60" fillId="31" borderId="0" xfId="0" applyFont="1" applyFill="1" applyBorder="1"/>
    <xf numFmtId="0" fontId="31" fillId="0" borderId="31" xfId="0" applyFont="1" applyFill="1" applyBorder="1" applyAlignment="1">
      <alignment horizontal="left" vertical="center" wrapText="1"/>
    </xf>
    <xf numFmtId="171" fontId="32" fillId="0" borderId="3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1" fillId="0" borderId="28" xfId="0" applyFont="1" applyFill="1" applyBorder="1" applyAlignment="1">
      <alignment horizontal="center" wrapText="1"/>
    </xf>
    <xf numFmtId="0" fontId="58" fillId="33" borderId="28" xfId="0" applyFont="1" applyFill="1" applyBorder="1" applyAlignment="1">
      <alignment horizontal="center" wrapText="1"/>
    </xf>
    <xf numFmtId="171" fontId="32" fillId="34" borderId="30" xfId="0" applyNumberFormat="1" applyFont="1" applyFill="1" applyBorder="1" applyAlignment="1">
      <alignment horizontal="center" vertical="center" wrapText="1"/>
    </xf>
    <xf numFmtId="168" fontId="31" fillId="33" borderId="28" xfId="0" applyNumberFormat="1" applyFont="1" applyFill="1" applyBorder="1" applyAlignment="1">
      <alignment horizontal="left" vertical="center" wrapText="1"/>
    </xf>
    <xf numFmtId="1" fontId="32" fillId="33" borderId="29" xfId="0" applyNumberFormat="1" applyFont="1" applyFill="1" applyBorder="1" applyAlignment="1">
      <alignment horizontal="center" vertical="center" wrapText="1"/>
    </xf>
    <xf numFmtId="1" fontId="32" fillId="0" borderId="30" xfId="0" applyNumberFormat="1" applyFont="1" applyFill="1" applyBorder="1" applyAlignment="1">
      <alignment horizontal="center" vertical="center" wrapText="1"/>
    </xf>
    <xf numFmtId="1" fontId="61" fillId="33" borderId="30" xfId="0" applyNumberFormat="1" applyFont="1" applyFill="1" applyBorder="1" applyAlignment="1">
      <alignment horizontal="center" vertical="center" wrapText="1"/>
    </xf>
    <xf numFmtId="1" fontId="61" fillId="0" borderId="29" xfId="0" applyNumberFormat="1" applyFont="1" applyFill="1" applyBorder="1" applyAlignment="1">
      <alignment horizontal="center" vertical="center" wrapText="1"/>
    </xf>
    <xf numFmtId="1" fontId="61" fillId="0" borderId="30" xfId="0" applyNumberFormat="1" applyFont="1" applyFill="1" applyBorder="1" applyAlignment="1">
      <alignment horizontal="center" vertical="center" wrapText="1"/>
    </xf>
    <xf numFmtId="1" fontId="61" fillId="33" borderId="29" xfId="0" applyNumberFormat="1" applyFont="1" applyFill="1" applyBorder="1" applyAlignment="1">
      <alignment horizontal="center" vertic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  <xf numFmtId="0" fontId="30" fillId="32" borderId="33" xfId="0" applyFont="1" applyFill="1" applyBorder="1" applyAlignment="1">
      <alignment horizontal="center" vertical="center" wrapText="1"/>
    </xf>
    <xf numFmtId="168" fontId="32" fillId="33" borderId="30" xfId="0" applyNumberFormat="1" applyFont="1" applyFill="1" applyBorder="1" applyAlignment="1">
      <alignment horizontal="center" vertical="center" wrapText="1"/>
    </xf>
    <xf numFmtId="171" fontId="32" fillId="0" borderId="34" xfId="0" applyNumberFormat="1" applyFont="1" applyFill="1" applyBorder="1" applyAlignment="1">
      <alignment horizontal="center" vertical="center" wrapText="1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Standard 5" xfId="48" xr:uid="{00000000-0005-0000-0000-000029000000}"/>
    <cellStyle name="Standard 7" xfId="49" xr:uid="{A6ED8B9B-4A3C-4116-9161-AF56A7A5439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7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1" defaultTableStyle="TableStyleMedium9" defaultPivotStyle="PivotStyleLight16">
    <tableStyle name="TableStyleMedium1 2" pivot="0" count="7" xr9:uid="{00000000-0012-0000-FFFF-FFFF15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125D86"/>
      <color rgb="FF5EAD35"/>
      <color rgb="FF0B90D5"/>
      <color rgb="FF005F85"/>
      <color rgb="FF61B931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'2.10 Vorberechnungen'!$E$1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1E-41FE-85C3-EB9111C85C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1E-41FE-85C3-EB9111C85C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1E-41FE-85C3-EB9111C85C3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1E-41FE-85C3-EB9111C85C3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1E-41FE-85C3-EB9111C85C3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1E-41FE-85C3-EB9111C85C3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1E-41FE-85C3-EB9111C85C3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1E-41FE-85C3-EB9111C85C3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496864"/>
        <c:axId val="581496472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1E-41FE-85C3-EB9111C85C35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F1E-41FE-85C3-EB9111C85C35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8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3336"/>
        <c:axId val="581492944"/>
      </c:lineChart>
      <c:catAx>
        <c:axId val="5814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472"/>
        <c:crosses val="autoZero"/>
        <c:auto val="1"/>
        <c:lblAlgn val="ctr"/>
        <c:lblOffset val="100"/>
        <c:noMultiLvlLbl val="0"/>
      </c:catAx>
      <c:valAx>
        <c:axId val="5814964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  <a:effectLst/>
                  </a:rPr>
                  <a:t>Marktanteile (in %)</a:t>
                </a: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</a:rPr>
                  <a:t> </a:t>
                </a:r>
                <a:endParaRPr lang="de-CH" b="1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864"/>
        <c:crosses val="autoZero"/>
        <c:crossBetween val="between"/>
        <c:majorUnit val="20"/>
      </c:valAx>
      <c:valAx>
        <c:axId val="581492944"/>
        <c:scaling>
          <c:orientation val="minMax"/>
          <c:max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rgbClr val="C00000"/>
                    </a:solidFill>
                    <a:effectLst/>
                  </a:rPr>
                  <a:t>Umsatz (in Mrd. EUR)</a:t>
                </a:r>
                <a:r>
                  <a:rPr lang="de-CH" sz="1000" b="1" i="0" u="none" strike="noStrike" baseline="0">
                    <a:solidFill>
                      <a:srgbClr val="C00000"/>
                    </a:solidFill>
                  </a:rPr>
                  <a:t> </a:t>
                </a:r>
                <a:endParaRPr lang="de-CH" b="1">
                  <a:solidFill>
                    <a:srgbClr val="C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3336"/>
        <c:crosses val="max"/>
        <c:crossBetween val="between"/>
      </c:valAx>
      <c:catAx>
        <c:axId val="58149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49294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09514866925931E-2"/>
          <c:y val="3.3493717558150289E-2"/>
          <c:w val="0.84395757284978234"/>
          <c:h val="0.7164681476057860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Daten!$B$11</c:f>
              <c:strCache>
                <c:ptCount val="1"/>
                <c:pt idx="0">
                  <c:v>A++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48-46A8-A885-36824F8D77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48-46A8-A885-36824F8D77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48-46A8-A885-36824F8D7796}"/>
              </c:ext>
            </c:extLst>
          </c:dPt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FA-4D1D-BE94-F2653CB66B94}"/>
                </c:ext>
              </c:extLst>
            </c:dLbl>
            <c:dLbl>
              <c:idx val="8"/>
              <c:layout>
                <c:manualLayout>
                  <c:x val="-1.3322464117127822E-16"/>
                  <c:y val="-0.33827262031675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FA-4D1D-BE94-F2653CB66B94}"/>
                </c:ext>
              </c:extLst>
            </c:dLbl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Daten!$C$10:$O$10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Daten!$C$11:$O$11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12</c:v>
                </c:pt>
                <c:pt idx="4">
                  <c:v>28</c:v>
                </c:pt>
                <c:pt idx="5">
                  <c:v>50</c:v>
                </c:pt>
                <c:pt idx="6">
                  <c:v>67</c:v>
                </c:pt>
                <c:pt idx="7">
                  <c:v>80</c:v>
                </c:pt>
                <c:pt idx="8">
                  <c:v>85</c:v>
                </c:pt>
                <c:pt idx="9" formatCode="0.000">
                  <c:v>#N/A</c:v>
                </c:pt>
                <c:pt idx="10" formatCode="0.000">
                  <c:v>#N/A</c:v>
                </c:pt>
                <c:pt idx="11" formatCode="0.000">
                  <c:v>#N/A</c:v>
                </c:pt>
                <c:pt idx="12" formatCode="0.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48-46A8-A885-36824F8D7796}"/>
            </c:ext>
          </c:extLst>
        </c:ser>
        <c:ser>
          <c:idx val="8"/>
          <c:order val="2"/>
          <c:tx>
            <c:strRef>
              <c:f>Daten!$B$17</c:f>
              <c:strCache>
                <c:ptCount val="1"/>
                <c:pt idx="0">
                  <c:v> 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Daten!$C$10:$O$10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Daten!$C$17:$O$17</c:f>
              <c:numCache>
                <c:formatCode>0.000</c:formatCode>
                <c:ptCount val="13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49</c:v>
                </c:pt>
                <c:pt idx="10" formatCode="0">
                  <c:v>56</c:v>
                </c:pt>
                <c:pt idx="11" formatCode="0">
                  <c:v>55</c:v>
                </c:pt>
                <c:pt idx="12" formatCode="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25-4024-B900-5A08F1328AE8}"/>
            </c:ext>
          </c:extLst>
        </c:ser>
        <c:ser>
          <c:idx val="7"/>
          <c:order val="3"/>
          <c:tx>
            <c:strRef>
              <c:f>Daten!$B$16</c:f>
              <c:strCache>
                <c:ptCount val="1"/>
                <c:pt idx="0">
                  <c:v> D</c:v>
                </c:pt>
              </c:strCache>
            </c:strRef>
          </c:tx>
          <c:spPr>
            <a:solidFill>
              <a:srgbClr val="0B90D5"/>
            </a:solidFill>
          </c:spPr>
          <c:invertIfNegative val="0"/>
          <c:cat>
            <c:strRef>
              <c:f>Daten!$C$10:$O$10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Daten!$C$16:$O$16</c:f>
              <c:numCache>
                <c:formatCode>0.000</c:formatCode>
                <c:ptCount val="13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11</c:v>
                </c:pt>
                <c:pt idx="10" formatCode="0">
                  <c:v>15</c:v>
                </c:pt>
                <c:pt idx="11" formatCode="0">
                  <c:v>15</c:v>
                </c:pt>
                <c:pt idx="12" formatCode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25-4024-B900-5A08F1328AE8}"/>
            </c:ext>
          </c:extLst>
        </c:ser>
        <c:ser>
          <c:idx val="6"/>
          <c:order val="4"/>
          <c:tx>
            <c:strRef>
              <c:f>Daten!$B$15</c:f>
              <c:strCache>
                <c:ptCount val="1"/>
                <c:pt idx="0">
                  <c:v> C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Daten!$C$10:$O$10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Daten!$C$15:$O$15</c:f>
              <c:numCache>
                <c:formatCode>0.000</c:formatCode>
                <c:ptCount val="13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1</c:v>
                </c:pt>
                <c:pt idx="10" formatCode="0">
                  <c:v>1</c:v>
                </c:pt>
                <c:pt idx="11" formatCode="0">
                  <c:v>1</c:v>
                </c:pt>
                <c:pt idx="12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25-4024-B900-5A08F1328AE8}"/>
            </c:ext>
          </c:extLst>
        </c:ser>
        <c:ser>
          <c:idx val="5"/>
          <c:order val="5"/>
          <c:tx>
            <c:strRef>
              <c:f>Daten!$B$14</c:f>
              <c:strCache>
                <c:ptCount val="1"/>
                <c:pt idx="0">
                  <c:v> B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Daten!$C$10:$O$10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Daten!$C$14:$O$14</c:f>
              <c:numCache>
                <c:formatCode>0.000</c:formatCode>
                <c:ptCount val="13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2E-3</c:v>
                </c:pt>
                <c:pt idx="10" formatCode="0">
                  <c:v>0.02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25-4024-B900-5A08F1328AE8}"/>
            </c:ext>
          </c:extLst>
        </c:ser>
        <c:ser>
          <c:idx val="4"/>
          <c:order val="6"/>
          <c:tx>
            <c:strRef>
              <c:f>Daten!$B$13</c:f>
              <c:strCache>
                <c:ptCount val="1"/>
                <c:pt idx="0">
                  <c:v> A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Daten!$C$10:$O$10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Daten!$C$13:$O$13</c:f>
              <c:numCache>
                <c:formatCode>0.000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0.02</c:v>
                </c:pt>
                <c:pt idx="10" formatCode="0">
                  <c:v>1</c:v>
                </c:pt>
                <c:pt idx="11" formatCode="0">
                  <c:v>2</c:v>
                </c:pt>
                <c:pt idx="12" formatCode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25-4024-B900-5A08F132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1497256"/>
        <c:axId val="581494512"/>
      </c:barChart>
      <c:lineChart>
        <c:grouping val="standard"/>
        <c:varyColors val="0"/>
        <c:ser>
          <c:idx val="2"/>
          <c:order val="0"/>
          <c:tx>
            <c:strRef>
              <c:f>Daten!$B$12</c:f>
              <c:strCache>
                <c:ptCount val="1"/>
                <c:pt idx="0">
                  <c:v> A-E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D948-46A8-A885-36824F8D77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D948-46A8-A885-36824F8D77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25-4024-B900-5A08F1328A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25-4024-B900-5A08F1328A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48-46A8-A885-36824F8D77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48-46A8-A885-36824F8D77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25-4024-B900-5A08F1328A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25-4024-B900-5A08F1328A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25-4024-B900-5A08F1328A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25-4024-B900-5A08F1328AE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25-4024-B900-5A08F1328AE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0-4C4B-AEBE-EC8FFDAD895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40-4C4B-AEBE-EC8FFDAD895F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Daten!$C$10:$O$10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Daten!$C$12:$O$12</c:f>
              <c:numCache>
                <c:formatCode>0.000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61.021999999999998</c:v>
                </c:pt>
                <c:pt idx="10" formatCode="0">
                  <c:v>73.02</c:v>
                </c:pt>
                <c:pt idx="11" formatCode="0">
                  <c:v>73</c:v>
                </c:pt>
                <c:pt idx="12" formatCode="0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48-46A8-A885-36824F8D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7256"/>
        <c:axId val="581494512"/>
      </c:lineChart>
      <c:lineChart>
        <c:grouping val="standard"/>
        <c:varyColors val="0"/>
        <c:ser>
          <c:idx val="0"/>
          <c:order val="7"/>
          <c:tx>
            <c:strRef>
              <c:f>Daten!$B$19</c:f>
              <c:strCache>
                <c:ptCount val="1"/>
                <c:pt idx="0">
                  <c:v>Marktanteil (A++)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layout>
                <c:manualLayout>
                  <c:x val="-2.8890435723994662E-2"/>
                  <c:y val="-3.0861146714221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40-4C4B-AEBE-EC8FFDAD895F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FA-4D1D-BE94-F2653CB66B94}"/>
                </c:ext>
              </c:extLst>
            </c:dLbl>
            <c:numFmt formatCode="0\ %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Daten!$C$10:$O$10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Daten!$C$19:$K$19</c:f>
              <c:numCache>
                <c:formatCode>0.0%</c:formatCode>
                <c:ptCount val="9"/>
                <c:pt idx="0">
                  <c:v>0</c:v>
                </c:pt>
                <c:pt idx="1">
                  <c:v>2E-3</c:v>
                </c:pt>
                <c:pt idx="2">
                  <c:v>2.1000000000000001E-2</c:v>
                </c:pt>
                <c:pt idx="3">
                  <c:v>0.03</c:v>
                </c:pt>
                <c:pt idx="4">
                  <c:v>6.9000000000000006E-2</c:v>
                </c:pt>
                <c:pt idx="5">
                  <c:v>0.126</c:v>
                </c:pt>
                <c:pt idx="6">
                  <c:v>0.182</c:v>
                </c:pt>
                <c:pt idx="7">
                  <c:v>0.29399999999999998</c:v>
                </c:pt>
                <c:pt idx="8">
                  <c:v>0.31900000000000001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80-4331-938D-BF096C4D8DCD}"/>
            </c:ext>
          </c:extLst>
        </c:ser>
        <c:ser>
          <c:idx val="3"/>
          <c:order val="8"/>
          <c:tx>
            <c:strRef>
              <c:f>Daten!$B$20</c:f>
              <c:strCache>
                <c:ptCount val="1"/>
                <c:pt idx="0">
                  <c:v>Marktanteil (A-E)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2F25-4024-B900-5A08F1328AE8}"/>
              </c:ext>
            </c:extLst>
          </c:dPt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40-4C4B-AEBE-EC8FFDAD895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40-4C4B-AEBE-EC8FFDAD895F}"/>
                </c:ext>
              </c:extLst>
            </c:dLbl>
            <c:numFmt formatCode="0\ %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Daten!$C$10:$O$10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Daten!$C$20:$O$20</c:f>
              <c:numCache>
                <c:formatCode>0,000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#,#00%">
                  <c:v>0.27400000000000002</c:v>
                </c:pt>
                <c:pt idx="10" formatCode="#,#00%">
                  <c:v>0.32200000000000001</c:v>
                </c:pt>
                <c:pt idx="11" formatCode="#,#00%">
                  <c:v>0.34288457655999999</c:v>
                </c:pt>
                <c:pt idx="12" formatCode="#,#00%">
                  <c:v>0.38763756557999995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80-4331-938D-BF096C4D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1768"/>
        <c:axId val="581499216"/>
      </c:lineChart>
      <c:catAx>
        <c:axId val="5814972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581494512"/>
        <c:crossesAt val="0"/>
        <c:auto val="1"/>
        <c:lblAlgn val="ctr"/>
        <c:lblOffset val="100"/>
        <c:noMultiLvlLbl val="0"/>
      </c:catAx>
      <c:valAx>
        <c:axId val="581494512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7256"/>
        <c:crosses val="autoZero"/>
        <c:crossBetween val="between"/>
      </c:valAx>
      <c:valAx>
        <c:axId val="581499216"/>
        <c:scaling>
          <c:orientation val="minMax"/>
          <c:max val="1"/>
          <c:min val="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1768"/>
        <c:crosses val="max"/>
        <c:crossBetween val="between"/>
        <c:majorUnit val="0.2"/>
      </c:valAx>
      <c:catAx>
        <c:axId val="581491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14992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9.8132668671067416E-2"/>
          <c:y val="0.83383865255714051"/>
          <c:w val="0.8390567185905452"/>
          <c:h val="9.7406749817502566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933450</xdr:colOff>
      <xdr:row>1</xdr:row>
      <xdr:rowOff>85725</xdr:rowOff>
    </xdr:from>
    <xdr:to>
      <xdr:col>26</xdr:col>
      <xdr:colOff>419100</xdr:colOff>
      <xdr:row>11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E0FDC3-1921-48A6-8929-B5069E99E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215347</xdr:rowOff>
    </xdr:from>
    <xdr:to>
      <xdr:col>13</xdr:col>
      <xdr:colOff>893884</xdr:colOff>
      <xdr:row>21</xdr:row>
      <xdr:rowOff>33475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465105</xdr:colOff>
      <xdr:row>19</xdr:row>
      <xdr:rowOff>54543</xdr:rowOff>
    </xdr:from>
    <xdr:to>
      <xdr:col>13</xdr:col>
      <xdr:colOff>863697</xdr:colOff>
      <xdr:row>21</xdr:row>
      <xdr:rowOff>59923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64393" y="5051505"/>
          <a:ext cx="3424612" cy="32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(GfK), Daten Leuchtmittel (2012-2024),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209549</xdr:colOff>
      <xdr:row>19</xdr:row>
      <xdr:rowOff>53582</xdr:rowOff>
    </xdr:from>
    <xdr:to>
      <xdr:col>8</xdr:col>
      <xdr:colOff>36634</xdr:colOff>
      <xdr:row>21</xdr:row>
      <xdr:rowOff>34432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9549" y="5050544"/>
          <a:ext cx="2926373" cy="296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Effizienzklasse A++ bis 2020; ab 2021 Effizienzklassen A-E (neues EU Energielabel)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Leuchtmitteln*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879068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6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205158</xdr:colOff>
      <xdr:row>19</xdr:row>
      <xdr:rowOff>35185</xdr:rowOff>
    </xdr:from>
    <xdr:to>
      <xdr:col>13</xdr:col>
      <xdr:colOff>847850</xdr:colOff>
      <xdr:row>19</xdr:row>
      <xdr:rowOff>35185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5158" y="503214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345980</xdr:colOff>
      <xdr:row>2</xdr:row>
      <xdr:rowOff>63385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65788" y="576270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Umsatz in Millionen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3</xdr:col>
      <xdr:colOff>85265</xdr:colOff>
      <xdr:row>1</xdr:row>
      <xdr:rowOff>94689</xdr:rowOff>
    </xdr:from>
    <xdr:ext cx="160852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971823" y="351131"/>
          <a:ext cx="160852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398500</xdr:colOff>
      <xdr:row>2</xdr:row>
      <xdr:rowOff>86330</xdr:rowOff>
    </xdr:from>
    <xdr:ext cx="3247706" cy="265043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494125" y="594330"/>
          <a:ext cx="3247706" cy="2650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marL="0" indent="0" algn="r"/>
          <a:fld id="{CBACA1FB-F057-48D0-BD5C-5183937FC87B}" type="TxLink">
            <a:rPr lang="en-US" sz="900" b="1" i="0" u="none" strike="noStrike">
              <a:solidFill>
                <a:schemeClr val="tx1"/>
              </a:solidFill>
              <a:latin typeface="Meta Offc"/>
              <a:ea typeface="+mn-ea"/>
              <a:cs typeface="Meta Offc"/>
            </a:rPr>
            <a:pPr marL="0" indent="0" algn="r"/>
            <a:t>Marktanteil am Gesamtverkauf von Leuchtmitteln</a:t>
          </a:fld>
          <a:endParaRPr lang="en-US" sz="900" b="1" i="0" u="none" strike="noStrike">
            <a:solidFill>
              <a:schemeClr val="tx1"/>
            </a:solidFill>
            <a:latin typeface="Meta Offc"/>
            <a:ea typeface="+mn-ea"/>
            <a:cs typeface="Meta Offc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670884</xdr:rowOff>
    </xdr:from>
    <xdr:to>
      <xdr:col>13</xdr:col>
      <xdr:colOff>862500</xdr:colOff>
      <xdr:row>18</xdr:row>
      <xdr:rowOff>670884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56148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725366</xdr:colOff>
      <xdr:row>3</xdr:row>
      <xdr:rowOff>146537</xdr:rowOff>
    </xdr:from>
    <xdr:to>
      <xdr:col>8</xdr:col>
      <xdr:colOff>424962</xdr:colOff>
      <xdr:row>5</xdr:row>
      <xdr:rowOff>58614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D72F8CF-5A83-44A5-B272-AF54BE18778B}"/>
            </a:ext>
          </a:extLst>
        </xdr:cNvPr>
        <xdr:cNvSpPr txBox="1"/>
      </xdr:nvSpPr>
      <xdr:spPr>
        <a:xfrm>
          <a:off x="1729154" y="901210"/>
          <a:ext cx="1795096" cy="205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rgbClr val="5EAD35"/>
              </a:solidFill>
              <a:latin typeface="Meta Offc" panose="020B0604030101020102" pitchFamily="34" charset="0"/>
            </a:rPr>
            <a:t>alte Effizienzklassen bis 2020</a:t>
          </a:r>
        </a:p>
      </xdr:txBody>
    </xdr:sp>
    <xdr:clientData/>
  </xdr:twoCellAnchor>
  <xdr:twoCellAnchor>
    <xdr:from>
      <xdr:col>10</xdr:col>
      <xdr:colOff>351689</xdr:colOff>
      <xdr:row>3</xdr:row>
      <xdr:rowOff>101110</xdr:rowOff>
    </xdr:from>
    <xdr:to>
      <xdr:col>12</xdr:col>
      <xdr:colOff>710708</xdr:colOff>
      <xdr:row>6</xdr:row>
      <xdr:rowOff>29307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A0DE605A-542C-4EDA-AE60-2C86858CFCFF}"/>
            </a:ext>
          </a:extLst>
        </xdr:cNvPr>
        <xdr:cNvSpPr txBox="1"/>
      </xdr:nvSpPr>
      <xdr:spPr>
        <a:xfrm>
          <a:off x="4498727" y="855783"/>
          <a:ext cx="1406769" cy="433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ab 2021 neues</a:t>
          </a:r>
        </a:p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EU</a:t>
          </a:r>
          <a:r>
            <a:rPr lang="de-DE" sz="900" b="1" baseline="0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-Energielabel</a:t>
          </a:r>
          <a:endParaRPr lang="de-DE" sz="900" b="1">
            <a:solidFill>
              <a:schemeClr val="bg1">
                <a:lumMod val="50000"/>
              </a:schemeClr>
            </a:solidFill>
            <a:latin typeface="Meta Offc" panose="020B0604030101020102" pitchFamily="34" charset="0"/>
          </a:endParaRPr>
        </a:p>
      </xdr:txBody>
    </xdr:sp>
    <xdr:clientData/>
  </xdr:twoCellAnchor>
  <xdr:twoCellAnchor>
    <xdr:from>
      <xdr:col>10</xdr:col>
      <xdr:colOff>600806</xdr:colOff>
      <xdr:row>3</xdr:row>
      <xdr:rowOff>124558</xdr:rowOff>
    </xdr:from>
    <xdr:to>
      <xdr:col>10</xdr:col>
      <xdr:colOff>600806</xdr:colOff>
      <xdr:row>18</xdr:row>
      <xdr:rowOff>537981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24925663-7E75-4256-AAAB-4312B31C08CF}"/>
            </a:ext>
          </a:extLst>
        </xdr:cNvPr>
        <xdr:cNvCxnSpPr/>
      </xdr:nvCxnSpPr>
      <xdr:spPr>
        <a:xfrm>
          <a:off x="4747844" y="879231"/>
          <a:ext cx="0" cy="3549346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138"/>
  <sheetViews>
    <sheetView showGridLines="0" zoomScaleNormal="100" workbookViewId="0">
      <selection activeCell="I10" sqref="I10"/>
    </sheetView>
  </sheetViews>
  <sheetFormatPr baseColWidth="10" defaultColWidth="10.7109375" defaultRowHeight="12.75" outlineLevelCol="1"/>
  <cols>
    <col min="1" max="1" width="34.85546875" style="33" customWidth="1"/>
    <col min="2" max="2" width="19.5703125" style="33" customWidth="1"/>
    <col min="3" max="12" width="15.7109375" style="33" customWidth="1"/>
    <col min="13" max="13" width="3.7109375" style="34" customWidth="1"/>
    <col min="14" max="14" width="60.28515625" style="58" customWidth="1" outlineLevel="1"/>
    <col min="15" max="15" width="81.28515625" style="61" customWidth="1" outlineLevel="1"/>
    <col min="16" max="21" width="10.7109375" style="33"/>
    <col min="22" max="22" width="16.7109375" style="33" customWidth="1"/>
    <col min="23" max="23" width="7.5703125" style="33" customWidth="1"/>
    <col min="24" max="24" width="16.5703125" style="33" customWidth="1"/>
    <col min="25" max="25" width="17.140625" style="33" customWidth="1"/>
    <col min="26" max="26" width="15.5703125" style="33" customWidth="1"/>
    <col min="27" max="27" width="20" style="33" customWidth="1"/>
    <col min="28" max="28" width="19.5703125" style="33" customWidth="1"/>
    <col min="29" max="29" width="16.5703125" style="33" customWidth="1"/>
    <col min="30" max="31" width="17.28515625" style="33" customWidth="1"/>
    <col min="32" max="33" width="20.140625" style="33" customWidth="1"/>
    <col min="34" max="16384" width="10.7109375" style="33"/>
  </cols>
  <sheetData>
    <row r="1" spans="1:16" s="70" customFormat="1" ht="15.75">
      <c r="A1" s="68" t="s">
        <v>13</v>
      </c>
      <c r="B1" s="69" t="s">
        <v>22</v>
      </c>
      <c r="D1" s="71"/>
      <c r="F1" s="71"/>
      <c r="H1" s="71"/>
      <c r="J1" s="71"/>
      <c r="M1" s="71"/>
      <c r="N1" s="72"/>
      <c r="O1" s="72"/>
    </row>
    <row r="2" spans="1:16" s="70" customFormat="1" ht="23.25">
      <c r="A2" s="68" t="s">
        <v>12</v>
      </c>
      <c r="B2" s="75" t="s">
        <v>42</v>
      </c>
      <c r="D2" s="71"/>
      <c r="E2" s="73"/>
      <c r="F2" s="71"/>
      <c r="G2" s="73"/>
      <c r="H2" s="71"/>
      <c r="I2" s="73"/>
      <c r="J2" s="71"/>
      <c r="K2" s="73"/>
      <c r="L2" s="73"/>
      <c r="M2" s="71"/>
      <c r="N2" s="74" t="s">
        <v>21</v>
      </c>
      <c r="O2" s="74" t="s">
        <v>14</v>
      </c>
    </row>
    <row r="3" spans="1:16" s="39" customFormat="1" ht="21">
      <c r="A3" s="35"/>
      <c r="B3" s="41"/>
      <c r="D3" s="34"/>
      <c r="E3" s="48"/>
      <c r="F3" s="34"/>
      <c r="G3" s="48"/>
      <c r="H3" s="34"/>
      <c r="I3" s="48"/>
      <c r="J3" s="34"/>
      <c r="K3" s="48"/>
      <c r="L3" s="48"/>
      <c r="M3" s="34"/>
      <c r="N3" s="47"/>
      <c r="O3" s="47"/>
    </row>
    <row r="4" spans="1:16" s="39" customFormat="1" ht="18.75">
      <c r="A4" s="38" t="s">
        <v>15</v>
      </c>
      <c r="B4" s="38"/>
      <c r="C4" s="42"/>
      <c r="D4" s="34"/>
      <c r="E4" s="48"/>
      <c r="F4" s="34"/>
      <c r="G4" s="48"/>
      <c r="H4" s="34"/>
      <c r="I4" s="48"/>
      <c r="J4" s="34"/>
      <c r="K4" s="48"/>
      <c r="L4" s="48"/>
      <c r="M4" s="34"/>
      <c r="N4" s="58"/>
      <c r="O4" s="58"/>
    </row>
    <row r="5" spans="1:16" s="39" customFormat="1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8"/>
      <c r="O5" s="58"/>
    </row>
    <row r="6" spans="1:16" s="39" customFormat="1">
      <c r="A6" s="56" t="s">
        <v>11</v>
      </c>
      <c r="B6" s="43" t="s">
        <v>17</v>
      </c>
      <c r="C6" s="44">
        <v>2008</v>
      </c>
      <c r="D6" s="44">
        <v>2009</v>
      </c>
      <c r="E6" s="44">
        <v>2010</v>
      </c>
      <c r="F6" s="44">
        <v>2011</v>
      </c>
      <c r="G6" s="44">
        <v>2012</v>
      </c>
      <c r="H6" s="44">
        <v>2013</v>
      </c>
      <c r="I6" s="44">
        <v>2014</v>
      </c>
      <c r="J6" s="44">
        <v>2015</v>
      </c>
      <c r="K6" s="44">
        <v>2016</v>
      </c>
      <c r="L6" s="44">
        <v>2017</v>
      </c>
      <c r="M6" s="34"/>
      <c r="N6" s="58"/>
      <c r="O6" s="58"/>
    </row>
    <row r="7" spans="1:16" s="39" customFormat="1">
      <c r="A7" s="54" t="s">
        <v>10</v>
      </c>
      <c r="B7" s="57"/>
      <c r="C7" s="52">
        <f>(C23+C24)/1000000000</f>
        <v>0</v>
      </c>
      <c r="D7" s="52">
        <f>(D23+D24)/1000000000</f>
        <v>0</v>
      </c>
      <c r="E7" s="52">
        <f>(E23+E24)/1000000000</f>
        <v>0</v>
      </c>
      <c r="F7" s="52">
        <f>(F23+F24)/1000000000</f>
        <v>0</v>
      </c>
      <c r="G7" s="52">
        <f>(G28+G29+G30)/1000000000</f>
        <v>0.1167154644965713</v>
      </c>
      <c r="H7" s="52">
        <f t="shared" ref="H7:L7" si="0">(H28+H29+H30)/1000000000</f>
        <v>0.16323339768574374</v>
      </c>
      <c r="I7" s="52">
        <f t="shared" si="0"/>
        <v>0.2001442071468168</v>
      </c>
      <c r="J7" s="52">
        <f t="shared" si="0"/>
        <v>0.2168520908672863</v>
      </c>
      <c r="K7" s="52">
        <f t="shared" si="0"/>
        <v>0.22508811038848028</v>
      </c>
      <c r="L7" s="52">
        <f t="shared" si="0"/>
        <v>0.236361241216242</v>
      </c>
      <c r="M7" s="34"/>
      <c r="N7" s="58"/>
      <c r="O7" s="58"/>
    </row>
    <row r="8" spans="1:16" s="39" customFormat="1">
      <c r="A8" s="54" t="s">
        <v>55</v>
      </c>
      <c r="B8" s="57"/>
      <c r="C8" s="52">
        <f>C28</f>
        <v>0</v>
      </c>
      <c r="D8" s="52">
        <f t="shared" ref="D8:F8" si="1">D28</f>
        <v>0</v>
      </c>
      <c r="E8" s="52">
        <f t="shared" si="1"/>
        <v>0</v>
      </c>
      <c r="F8" s="52">
        <f t="shared" si="1"/>
        <v>0</v>
      </c>
      <c r="G8" s="52">
        <f>G28/1000000000</f>
        <v>1.822089E-5</v>
      </c>
      <c r="H8" s="52">
        <f t="shared" ref="H8:L8" si="2">H28/1000000000</f>
        <v>7.0305634178116497E-4</v>
      </c>
      <c r="I8" s="52">
        <f t="shared" si="2"/>
        <v>4.7563651147795897E-3</v>
      </c>
      <c r="J8" s="52">
        <f t="shared" si="2"/>
        <v>1.2100061636835899E-2</v>
      </c>
      <c r="K8" s="52">
        <f t="shared" si="2"/>
        <v>2.7665359607404297E-2</v>
      </c>
      <c r="L8" s="52">
        <f t="shared" si="2"/>
        <v>4.8561130381246403E-2</v>
      </c>
      <c r="M8" s="34"/>
      <c r="N8" s="58"/>
      <c r="O8" s="58"/>
    </row>
    <row r="9" spans="1:16" s="39" customFormat="1" ht="56.25">
      <c r="A9" s="55" t="s">
        <v>16</v>
      </c>
      <c r="B9" s="57" t="s">
        <v>43</v>
      </c>
      <c r="C9" s="82">
        <f>C16+C17</f>
        <v>0</v>
      </c>
      <c r="D9" s="82">
        <f t="shared" ref="D9:F9" si="3">D16+D17</f>
        <v>0</v>
      </c>
      <c r="E9" s="82">
        <f t="shared" si="3"/>
        <v>0</v>
      </c>
      <c r="F9" s="82">
        <f t="shared" si="3"/>
        <v>0</v>
      </c>
      <c r="G9" s="82">
        <f>G16+G17+G18</f>
        <v>33.818986422000002</v>
      </c>
      <c r="H9" s="82">
        <f t="shared" ref="H9:K9" si="4">H16+H17+H18</f>
        <v>42.645394869</v>
      </c>
      <c r="I9" s="82">
        <f t="shared" si="4"/>
        <v>48.304434176000001</v>
      </c>
      <c r="J9" s="82">
        <f t="shared" si="4"/>
        <v>50.651377330000003</v>
      </c>
      <c r="K9" s="82">
        <f t="shared" si="4"/>
        <v>54.992462207491258</v>
      </c>
      <c r="L9" s="82">
        <f>L16+L17+L18</f>
        <v>59.375699329</v>
      </c>
      <c r="M9" s="34"/>
      <c r="N9" s="58" t="s">
        <v>54</v>
      </c>
      <c r="O9" s="58"/>
    </row>
    <row r="10" spans="1:16" s="39" customFormat="1">
      <c r="A10" s="90" t="s">
        <v>55</v>
      </c>
      <c r="B10" s="91"/>
      <c r="C10" s="92">
        <f>C16</f>
        <v>0</v>
      </c>
      <c r="D10" s="92">
        <f t="shared" ref="D10:L10" si="5">D16</f>
        <v>0</v>
      </c>
      <c r="E10" s="92">
        <f t="shared" si="5"/>
        <v>0</v>
      </c>
      <c r="F10" s="92">
        <f t="shared" si="5"/>
        <v>0</v>
      </c>
      <c r="G10" s="92">
        <f t="shared" si="5"/>
        <v>5.2796090000000002E-3</v>
      </c>
      <c r="H10" s="92">
        <f t="shared" si="5"/>
        <v>0.18367635399999999</v>
      </c>
      <c r="I10" s="92">
        <f t="shared" si="5"/>
        <v>1.18270681</v>
      </c>
      <c r="J10" s="92">
        <f t="shared" si="5"/>
        <v>2.8869133169999999</v>
      </c>
      <c r="K10" s="92">
        <f t="shared" si="5"/>
        <v>6.7590697706825598</v>
      </c>
      <c r="L10" s="92">
        <f t="shared" si="5"/>
        <v>12.198916632</v>
      </c>
      <c r="M10" s="34"/>
      <c r="N10" s="58"/>
      <c r="O10" s="58"/>
    </row>
    <row r="11" spans="1:16" s="39" customFormat="1">
      <c r="A11" s="81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34"/>
      <c r="N11" s="58"/>
      <c r="O11" s="58"/>
    </row>
    <row r="12" spans="1:16" s="34" customFormat="1" ht="18.75">
      <c r="A12" s="38" t="s">
        <v>19</v>
      </c>
      <c r="B12" s="3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6"/>
      <c r="N12" s="58"/>
      <c r="O12" s="58"/>
      <c r="P12" s="39"/>
    </row>
    <row r="13" spans="1:16" s="34" customForma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6"/>
      <c r="N13" s="58"/>
      <c r="O13" s="58"/>
      <c r="P13" s="39"/>
    </row>
    <row r="14" spans="1:16" s="39" customFormat="1">
      <c r="A14" s="35" t="s">
        <v>20</v>
      </c>
      <c r="B14" s="35" t="s">
        <v>18</v>
      </c>
      <c r="C14" s="45">
        <v>2008</v>
      </c>
      <c r="D14" s="40">
        <v>2009</v>
      </c>
      <c r="E14" s="40">
        <v>2010</v>
      </c>
      <c r="F14" s="40">
        <v>2011</v>
      </c>
      <c r="G14" s="40">
        <v>2012</v>
      </c>
      <c r="H14" s="40">
        <v>2013</v>
      </c>
      <c r="I14" s="40">
        <v>2014</v>
      </c>
      <c r="J14" s="40">
        <v>2015</v>
      </c>
      <c r="K14" s="40">
        <v>2016</v>
      </c>
      <c r="L14" s="40">
        <v>2017</v>
      </c>
      <c r="N14" s="58"/>
      <c r="O14" s="58"/>
    </row>
    <row r="15" spans="1:16" s="39" customFormat="1">
      <c r="A15" s="51" t="s">
        <v>34</v>
      </c>
      <c r="B15" s="51" t="s">
        <v>40</v>
      </c>
      <c r="C15" s="50"/>
      <c r="D15" s="50"/>
      <c r="E15" s="50"/>
      <c r="F15" s="50"/>
      <c r="G15" s="50">
        <v>100</v>
      </c>
      <c r="H15" s="50">
        <v>100</v>
      </c>
      <c r="I15" s="50">
        <v>100</v>
      </c>
      <c r="J15" s="50">
        <v>100</v>
      </c>
      <c r="K15" s="50">
        <v>100</v>
      </c>
      <c r="L15" s="50">
        <v>100</v>
      </c>
      <c r="N15" s="67"/>
      <c r="O15" s="58"/>
    </row>
    <row r="16" spans="1:16" s="39" customFormat="1">
      <c r="A16" s="51" t="s">
        <v>36</v>
      </c>
      <c r="B16" s="51" t="s">
        <v>40</v>
      </c>
      <c r="C16" s="50"/>
      <c r="D16" s="50"/>
      <c r="E16" s="50"/>
      <c r="F16" s="50"/>
      <c r="G16" s="83">
        <v>5.2796090000000002E-3</v>
      </c>
      <c r="H16" s="83">
        <v>0.18367635399999999</v>
      </c>
      <c r="I16" s="83">
        <v>1.18270681</v>
      </c>
      <c r="J16" s="83">
        <v>2.8869133169999999</v>
      </c>
      <c r="K16" s="83">
        <v>6.7590697706825598</v>
      </c>
      <c r="L16" s="83">
        <v>12.198916632</v>
      </c>
      <c r="N16" s="67"/>
      <c r="O16" s="58"/>
    </row>
    <row r="17" spans="1:33" s="40" customFormat="1">
      <c r="A17" s="51" t="s">
        <v>37</v>
      </c>
      <c r="B17" s="63" t="s">
        <v>40</v>
      </c>
      <c r="C17" s="50"/>
      <c r="D17" s="50"/>
      <c r="E17" s="50"/>
      <c r="F17" s="50"/>
      <c r="G17" s="83">
        <v>2.9432880610000001</v>
      </c>
      <c r="H17" s="83">
        <v>8.4406870640000005</v>
      </c>
      <c r="I17" s="83">
        <v>20.170541720999999</v>
      </c>
      <c r="J17" s="83">
        <v>29.557357301</v>
      </c>
      <c r="K17" s="83">
        <v>34.551848438486402</v>
      </c>
      <c r="L17" s="83">
        <v>37.113902236000001</v>
      </c>
      <c r="N17" s="67"/>
      <c r="O17" s="59"/>
    </row>
    <row r="18" spans="1:33" s="39" customFormat="1">
      <c r="A18" s="51" t="s">
        <v>38</v>
      </c>
      <c r="B18" s="63" t="s">
        <v>40</v>
      </c>
      <c r="C18" s="50"/>
      <c r="D18" s="50"/>
      <c r="E18" s="50"/>
      <c r="F18" s="50"/>
      <c r="G18" s="83">
        <v>30.870418751999999</v>
      </c>
      <c r="H18" s="83">
        <v>34.021031450999999</v>
      </c>
      <c r="I18" s="83">
        <v>26.951185644999999</v>
      </c>
      <c r="J18" s="83">
        <v>18.207106712000002</v>
      </c>
      <c r="K18" s="83">
        <v>13.681543998322301</v>
      </c>
      <c r="L18" s="83">
        <v>10.062880461000001</v>
      </c>
      <c r="N18" s="67"/>
      <c r="O18" s="58"/>
    </row>
    <row r="19" spans="1:33" s="39" customFormat="1">
      <c r="A19" s="51" t="s">
        <v>44</v>
      </c>
      <c r="B19" s="51" t="s">
        <v>40</v>
      </c>
      <c r="C19" s="50"/>
      <c r="D19" s="50"/>
      <c r="E19" s="50"/>
      <c r="F19" s="50"/>
      <c r="G19" s="83">
        <v>3.0855128559999998</v>
      </c>
      <c r="H19" s="83">
        <v>2.4659051170000001</v>
      </c>
      <c r="I19" s="83">
        <v>2.0311421909999998</v>
      </c>
      <c r="J19" s="83">
        <v>1.988508444</v>
      </c>
      <c r="K19" s="83">
        <v>2.3494996324792998</v>
      </c>
      <c r="L19" s="83">
        <v>2.1230648749999999</v>
      </c>
      <c r="N19" s="58"/>
      <c r="O19" s="58"/>
    </row>
    <row r="20" spans="1:33" s="39" customFormat="1">
      <c r="A20" s="51" t="s">
        <v>45</v>
      </c>
      <c r="B20" s="51" t="s">
        <v>40</v>
      </c>
      <c r="C20" s="50"/>
      <c r="D20" s="50"/>
      <c r="E20" s="50"/>
      <c r="F20" s="50"/>
      <c r="G20" s="83">
        <v>8.1757159500000007</v>
      </c>
      <c r="H20" s="83">
        <v>9.9330401760000004</v>
      </c>
      <c r="I20" s="83">
        <v>8.8173421049999998</v>
      </c>
      <c r="J20" s="83">
        <v>7.1483329270000002</v>
      </c>
      <c r="K20" s="83">
        <v>5.7534247060986701</v>
      </c>
      <c r="L20" s="83">
        <v>4.5881428040000003</v>
      </c>
      <c r="N20" s="58"/>
      <c r="O20" s="58"/>
      <c r="V20" s="39" t="s">
        <v>23</v>
      </c>
      <c r="X20" s="39" t="s">
        <v>24</v>
      </c>
      <c r="Y20" s="39" t="s">
        <v>24</v>
      </c>
      <c r="Z20" s="39" t="s">
        <v>24</v>
      </c>
      <c r="AA20" s="39" t="s">
        <v>24</v>
      </c>
      <c r="AB20" s="39" t="s">
        <v>24</v>
      </c>
      <c r="AC20" s="39" t="s">
        <v>24</v>
      </c>
      <c r="AD20" s="39" t="s">
        <v>24</v>
      </c>
      <c r="AF20" s="39" t="s">
        <v>24</v>
      </c>
      <c r="AG20" s="39" t="s">
        <v>24</v>
      </c>
    </row>
    <row r="21" spans="1:33">
      <c r="A21" s="51" t="s">
        <v>46</v>
      </c>
      <c r="B21" s="51" t="s">
        <v>40</v>
      </c>
      <c r="C21" s="50"/>
      <c r="D21" s="50"/>
      <c r="E21" s="50"/>
      <c r="F21" s="50"/>
      <c r="G21" s="83">
        <v>11.072846195</v>
      </c>
      <c r="H21" s="83">
        <v>13.876515409</v>
      </c>
      <c r="I21" s="83">
        <v>14.795451270999999</v>
      </c>
      <c r="J21" s="83">
        <v>15.942440768999999</v>
      </c>
      <c r="K21" s="83">
        <v>15.767299236798101</v>
      </c>
      <c r="L21" s="83">
        <v>14.137301193000001</v>
      </c>
      <c r="R21" s="77"/>
      <c r="T21" s="76"/>
      <c r="W21" s="78"/>
      <c r="X21" s="76" t="s">
        <v>25</v>
      </c>
      <c r="Y21" s="76" t="s">
        <v>26</v>
      </c>
      <c r="Z21" s="76" t="s">
        <v>27</v>
      </c>
      <c r="AA21" s="76" t="s">
        <v>28</v>
      </c>
      <c r="AB21" s="76" t="s">
        <v>29</v>
      </c>
      <c r="AC21" s="76" t="s">
        <v>31</v>
      </c>
      <c r="AD21" s="76" t="s">
        <v>32</v>
      </c>
      <c r="AE21" s="76"/>
      <c r="AF21" s="76" t="s">
        <v>33</v>
      </c>
      <c r="AG21" s="76" t="s">
        <v>30</v>
      </c>
    </row>
    <row r="22" spans="1:33" ht="13.5">
      <c r="A22" s="35" t="s">
        <v>47</v>
      </c>
      <c r="B22" s="51" t="s">
        <v>40</v>
      </c>
      <c r="C22" s="45"/>
      <c r="D22" s="40"/>
      <c r="E22" s="40"/>
      <c r="F22" s="40"/>
      <c r="G22" s="83">
        <v>7.1077759130000002</v>
      </c>
      <c r="H22" s="83">
        <v>1.9890903680000001</v>
      </c>
      <c r="I22" s="83">
        <v>1.1769323119999999</v>
      </c>
      <c r="J22" s="83">
        <v>1.0919284339999999</v>
      </c>
      <c r="K22" s="83">
        <v>1.8355106589546299</v>
      </c>
      <c r="L22" s="83">
        <v>1.639387318</v>
      </c>
      <c r="M22" s="39"/>
      <c r="O22" s="58"/>
      <c r="W22" s="79" t="s">
        <v>34</v>
      </c>
      <c r="X22" s="80">
        <v>1182981439.42537</v>
      </c>
      <c r="Y22" s="80">
        <v>1216205966.9149799</v>
      </c>
      <c r="Z22" s="80">
        <v>1250479777.20281</v>
      </c>
      <c r="AA22" s="80">
        <v>1351623077.50543</v>
      </c>
      <c r="AB22" s="80">
        <v>1464513726.34146</v>
      </c>
      <c r="AC22" s="80">
        <v>1492249116.8465199</v>
      </c>
      <c r="AD22" s="80">
        <v>1554720956.2321999</v>
      </c>
      <c r="AE22" s="80"/>
      <c r="AF22" s="80">
        <v>1595755596.66695</v>
      </c>
      <c r="AG22" s="80">
        <v>1620619060.5354199</v>
      </c>
    </row>
    <row r="23" spans="1:33" ht="13.5">
      <c r="A23" s="51" t="s">
        <v>48</v>
      </c>
      <c r="B23" s="51" t="s">
        <v>40</v>
      </c>
      <c r="C23" s="83"/>
      <c r="D23" s="83"/>
      <c r="E23" s="83"/>
      <c r="F23" s="83"/>
      <c r="G23" s="83">
        <v>0.80559197500000002</v>
      </c>
      <c r="H23" s="83">
        <v>0.76975086199999998</v>
      </c>
      <c r="I23" s="83">
        <v>0.65493405199999999</v>
      </c>
      <c r="J23" s="83">
        <v>0.59102220900000002</v>
      </c>
      <c r="K23" s="83">
        <v>0.47674117608301497</v>
      </c>
      <c r="L23" s="83">
        <v>0.41531410499999999</v>
      </c>
      <c r="M23" s="39"/>
      <c r="O23" s="58"/>
      <c r="W23" s="79" t="s">
        <v>35</v>
      </c>
      <c r="X23" s="80"/>
      <c r="Y23" s="80"/>
      <c r="Z23" s="80"/>
      <c r="AA23" s="80">
        <v>54816329.486241803</v>
      </c>
      <c r="AB23" s="80">
        <v>175110903.362122</v>
      </c>
      <c r="AC23" s="80">
        <v>287215741.22858298</v>
      </c>
      <c r="AD23" s="80">
        <v>335398101.56250101</v>
      </c>
      <c r="AE23" s="80"/>
      <c r="AF23" s="80">
        <v>362339454.33898401</v>
      </c>
      <c r="AG23" s="80">
        <v>392280953.52068198</v>
      </c>
    </row>
    <row r="24" spans="1:33" ht="13.5">
      <c r="A24" s="51" t="s">
        <v>49</v>
      </c>
      <c r="B24" s="51" t="s">
        <v>40</v>
      </c>
      <c r="C24" s="83"/>
      <c r="D24" s="83"/>
      <c r="E24" s="83"/>
      <c r="F24" s="83"/>
      <c r="G24" s="83">
        <v>1.724454325</v>
      </c>
      <c r="H24" s="83">
        <v>1.578594813</v>
      </c>
      <c r="I24" s="83">
        <v>1.0458935810000001</v>
      </c>
      <c r="J24" s="83">
        <v>0.80708035700000003</v>
      </c>
      <c r="K24" s="83">
        <v>0.32552313640275699</v>
      </c>
      <c r="L24" s="83">
        <v>0.24724232900000001</v>
      </c>
      <c r="W24" s="79" t="s">
        <v>36</v>
      </c>
      <c r="X24" s="80">
        <v>106447575.641151</v>
      </c>
      <c r="Y24" s="80">
        <v>248476756.64478901</v>
      </c>
      <c r="Z24" s="80">
        <v>357652074.333134</v>
      </c>
      <c r="AA24" s="80">
        <v>460978991.74211103</v>
      </c>
      <c r="AB24" s="80">
        <v>557330556.71955895</v>
      </c>
      <c r="AC24" s="80">
        <v>619467033.38179195</v>
      </c>
      <c r="AD24" s="80">
        <v>735319441.86919498</v>
      </c>
      <c r="AE24" s="80"/>
      <c r="AF24" s="80">
        <v>829872454.58918798</v>
      </c>
      <c r="AG24" s="80">
        <v>875396193.32566595</v>
      </c>
    </row>
    <row r="25" spans="1:33" ht="13.5">
      <c r="A25" s="51" t="s">
        <v>39</v>
      </c>
      <c r="B25" s="51"/>
      <c r="C25" s="83"/>
      <c r="D25" s="50"/>
      <c r="E25" s="50"/>
      <c r="F25" s="50"/>
      <c r="G25" s="50">
        <v>34.209116365</v>
      </c>
      <c r="H25" s="50">
        <v>26.741708386999999</v>
      </c>
      <c r="I25" s="50">
        <v>23.173870311000002</v>
      </c>
      <c r="J25" s="50">
        <v>21.779309529999999</v>
      </c>
      <c r="K25" s="50">
        <v>18.499539245692201</v>
      </c>
      <c r="L25" s="50">
        <v>17.473848046000001</v>
      </c>
      <c r="W25" s="84"/>
      <c r="X25" s="85"/>
      <c r="Y25" s="85"/>
      <c r="Z25" s="85"/>
      <c r="AA25" s="85"/>
      <c r="AB25" s="85"/>
      <c r="AC25" s="85"/>
      <c r="AD25" s="85"/>
      <c r="AE25" s="85"/>
      <c r="AF25" s="85"/>
      <c r="AG25" s="85"/>
    </row>
    <row r="26" spans="1:33" ht="13.5">
      <c r="A26" s="51"/>
      <c r="B26" s="51"/>
      <c r="C26" s="83"/>
      <c r="D26" s="50"/>
      <c r="E26" s="50"/>
      <c r="F26" s="50"/>
      <c r="G26" s="50"/>
      <c r="H26" s="50"/>
      <c r="I26" s="50"/>
      <c r="J26" s="50"/>
      <c r="K26" s="50"/>
      <c r="L26" s="50"/>
      <c r="W26" s="84"/>
      <c r="X26" s="85"/>
      <c r="Y26" s="85"/>
      <c r="Z26" s="85"/>
      <c r="AA26" s="85"/>
      <c r="AB26" s="85"/>
      <c r="AC26" s="85"/>
      <c r="AD26" s="85"/>
      <c r="AE26" s="85"/>
      <c r="AF26" s="85"/>
      <c r="AG26" s="85"/>
    </row>
    <row r="27" spans="1:33" s="39" customFormat="1">
      <c r="A27" s="51" t="s">
        <v>34</v>
      </c>
      <c r="B27" s="51" t="s">
        <v>41</v>
      </c>
      <c r="C27" s="50"/>
      <c r="D27" s="50"/>
      <c r="E27" s="51"/>
      <c r="F27" s="51"/>
      <c r="G27" s="50">
        <v>345118162.448174</v>
      </c>
      <c r="H27" s="87">
        <v>382769108.33543199</v>
      </c>
      <c r="I27" s="87">
        <v>402067401.18121099</v>
      </c>
      <c r="J27" s="87">
        <v>415527705.60352802</v>
      </c>
      <c r="K27" s="87">
        <v>409307205.66612101</v>
      </c>
      <c r="L27" s="87">
        <v>398077401.84214002</v>
      </c>
      <c r="N27" s="67"/>
      <c r="O27" s="58"/>
    </row>
    <row r="28" spans="1:33" s="39" customFormat="1">
      <c r="A28" s="51" t="s">
        <v>36</v>
      </c>
      <c r="B28" s="51" t="s">
        <v>41</v>
      </c>
      <c r="C28" s="50"/>
      <c r="D28" s="50"/>
      <c r="E28" s="51"/>
      <c r="F28" s="51"/>
      <c r="G28" s="50">
        <v>18220.89</v>
      </c>
      <c r="H28" s="87">
        <v>703056.34178116499</v>
      </c>
      <c r="I28" s="87">
        <v>4756365.1147795897</v>
      </c>
      <c r="J28" s="87">
        <v>12100061.636835899</v>
      </c>
      <c r="K28" s="87">
        <v>27665359.607404299</v>
      </c>
      <c r="L28" s="87">
        <v>48561130.381246403</v>
      </c>
      <c r="N28" s="67"/>
      <c r="O28" s="58"/>
    </row>
    <row r="29" spans="1:33" s="40" customFormat="1">
      <c r="A29" s="51" t="s">
        <v>37</v>
      </c>
      <c r="B29" s="63" t="s">
        <v>41</v>
      </c>
      <c r="C29" s="50"/>
      <c r="D29" s="50"/>
      <c r="E29" s="51"/>
      <c r="F29" s="63"/>
      <c r="G29" s="50">
        <v>10157821.671321301</v>
      </c>
      <c r="H29" s="87">
        <v>32308342.613610599</v>
      </c>
      <c r="I29" s="87">
        <v>91183068.884418204</v>
      </c>
      <c r="J29" s="88">
        <v>130778257.45685899</v>
      </c>
      <c r="K29" s="87">
        <v>141423205.34956199</v>
      </c>
      <c r="L29" s="87">
        <v>147742057.744892</v>
      </c>
      <c r="N29" s="67"/>
      <c r="O29" s="59"/>
    </row>
    <row r="30" spans="1:33" s="39" customFormat="1">
      <c r="A30" s="51" t="s">
        <v>38</v>
      </c>
      <c r="B30" s="63" t="s">
        <v>41</v>
      </c>
      <c r="C30" s="50"/>
      <c r="D30" s="50"/>
      <c r="E30" s="51"/>
      <c r="F30" s="63"/>
      <c r="G30" s="50">
        <v>106539421.93525</v>
      </c>
      <c r="H30" s="87">
        <v>130221998.730352</v>
      </c>
      <c r="I30" s="87">
        <v>104204773.14761899</v>
      </c>
      <c r="J30" s="88">
        <v>73973771.773591399</v>
      </c>
      <c r="K30" s="87">
        <v>55999545.431514002</v>
      </c>
      <c r="L30" s="87">
        <v>40058053.090103596</v>
      </c>
      <c r="N30" s="67"/>
      <c r="O30" s="58"/>
    </row>
    <row r="31" spans="1:33" s="39" customFormat="1">
      <c r="A31" s="51" t="s">
        <v>44</v>
      </c>
      <c r="B31" s="51" t="s">
        <v>41</v>
      </c>
      <c r="C31" s="50"/>
      <c r="D31" s="50"/>
      <c r="E31" s="51"/>
      <c r="F31" s="51"/>
      <c r="G31" s="50">
        <v>10648665.2714043</v>
      </c>
      <c r="H31" s="87">
        <v>9438723.0271005705</v>
      </c>
      <c r="I31" s="87">
        <v>10282389.329992199</v>
      </c>
      <c r="J31" s="87">
        <v>10163054.326965701</v>
      </c>
      <c r="K31" s="87">
        <v>9616671.2928367909</v>
      </c>
      <c r="L31" s="87">
        <v>8451441.4938360807</v>
      </c>
      <c r="N31" s="58"/>
      <c r="O31" s="58"/>
    </row>
    <row r="32" spans="1:33" s="39" customFormat="1">
      <c r="A32" s="51" t="s">
        <v>45</v>
      </c>
      <c r="B32" s="51" t="s">
        <v>41</v>
      </c>
      <c r="C32" s="50"/>
      <c r="D32" s="50"/>
      <c r="E32" s="51"/>
      <c r="F32" s="51"/>
      <c r="G32" s="50">
        <v>28215880.653910901</v>
      </c>
      <c r="H32" s="87">
        <v>38020609.312860802</v>
      </c>
      <c r="I32" s="87">
        <v>35597304.726452999</v>
      </c>
      <c r="J32" s="87">
        <v>30029981.8461936</v>
      </c>
      <c r="K32" s="87">
        <v>23549181.894636702</v>
      </c>
      <c r="L32" s="87">
        <v>18264359.666245598</v>
      </c>
      <c r="N32" s="58"/>
      <c r="O32" s="58"/>
      <c r="V32" s="39" t="s">
        <v>23</v>
      </c>
      <c r="X32" s="39" t="s">
        <v>24</v>
      </c>
      <c r="Y32" s="39" t="s">
        <v>24</v>
      </c>
      <c r="Z32" s="39" t="s">
        <v>24</v>
      </c>
      <c r="AA32" s="39" t="s">
        <v>24</v>
      </c>
      <c r="AB32" s="39" t="s">
        <v>24</v>
      </c>
      <c r="AC32" s="39" t="s">
        <v>24</v>
      </c>
      <c r="AD32" s="39" t="s">
        <v>24</v>
      </c>
      <c r="AF32" s="39" t="s">
        <v>24</v>
      </c>
      <c r="AG32" s="39" t="s">
        <v>24</v>
      </c>
    </row>
    <row r="33" spans="1:33">
      <c r="A33" s="51" t="s">
        <v>46</v>
      </c>
      <c r="B33" s="51" t="s">
        <v>41</v>
      </c>
      <c r="C33" s="50"/>
      <c r="D33" s="50"/>
      <c r="E33" s="51"/>
      <c r="F33" s="51"/>
      <c r="G33" s="50">
        <v>38214403.319182001</v>
      </c>
      <c r="H33" s="87">
        <v>53115014.297563903</v>
      </c>
      <c r="I33" s="87">
        <v>61345808.874558099</v>
      </c>
      <c r="J33" s="87">
        <v>67871306.661268696</v>
      </c>
      <c r="K33" s="87">
        <v>64536691.915153898</v>
      </c>
      <c r="L33" s="87">
        <v>56277401.278704703</v>
      </c>
      <c r="R33" s="77"/>
      <c r="T33" s="76"/>
      <c r="W33" s="78"/>
      <c r="X33" s="76" t="s">
        <v>25</v>
      </c>
      <c r="Y33" s="76" t="s">
        <v>26</v>
      </c>
      <c r="Z33" s="76" t="s">
        <v>27</v>
      </c>
      <c r="AA33" s="76" t="s">
        <v>28</v>
      </c>
      <c r="AB33" s="76" t="s">
        <v>29</v>
      </c>
      <c r="AC33" s="76" t="s">
        <v>31</v>
      </c>
      <c r="AD33" s="76" t="s">
        <v>32</v>
      </c>
      <c r="AE33" s="76"/>
      <c r="AF33" s="76" t="s">
        <v>33</v>
      </c>
      <c r="AG33" s="76" t="s">
        <v>30</v>
      </c>
    </row>
    <row r="34" spans="1:33" ht="13.5">
      <c r="A34" s="51" t="s">
        <v>47</v>
      </c>
      <c r="B34" s="51" t="s">
        <v>41</v>
      </c>
      <c r="C34" s="50"/>
      <c r="D34" s="50"/>
      <c r="E34" s="51"/>
      <c r="F34" s="51"/>
      <c r="G34" s="50">
        <v>24530225.622124501</v>
      </c>
      <c r="H34" s="87">
        <v>7613623.46457096</v>
      </c>
      <c r="I34" s="87">
        <v>10076322.465852199</v>
      </c>
      <c r="J34" s="87">
        <v>7819405.9185135001</v>
      </c>
      <c r="K34" s="87">
        <v>7512877.3878710195</v>
      </c>
      <c r="L34" s="87">
        <v>6526030.4431174602</v>
      </c>
      <c r="M34" s="39"/>
      <c r="O34" s="58"/>
      <c r="W34" s="79" t="s">
        <v>34</v>
      </c>
      <c r="X34" s="80">
        <v>1182981439.42537</v>
      </c>
      <c r="Y34" s="80">
        <v>1216205966.9149799</v>
      </c>
      <c r="Z34" s="80">
        <v>1250479777.20281</v>
      </c>
      <c r="AA34" s="80">
        <v>1351623077.50543</v>
      </c>
      <c r="AB34" s="80">
        <v>1464513726.34146</v>
      </c>
      <c r="AC34" s="80">
        <v>1492249116.8465199</v>
      </c>
      <c r="AD34" s="80">
        <v>1554720956.2321999</v>
      </c>
      <c r="AE34" s="80"/>
      <c r="AF34" s="80">
        <v>1595755596.66695</v>
      </c>
      <c r="AG34" s="80">
        <v>1620619060.5354199</v>
      </c>
    </row>
    <row r="35" spans="1:33" ht="13.5">
      <c r="A35" s="51" t="s">
        <v>48</v>
      </c>
      <c r="B35" s="63" t="s">
        <v>41</v>
      </c>
      <c r="C35" s="50"/>
      <c r="D35" s="50"/>
      <c r="E35" s="51"/>
      <c r="F35" s="63"/>
      <c r="G35" s="50">
        <v>2780244.2202960001</v>
      </c>
      <c r="H35" s="87">
        <v>2946368.5094955899</v>
      </c>
      <c r="I35" s="87">
        <v>2607056.9235171401</v>
      </c>
      <c r="J35" s="88">
        <v>2457395.35823286</v>
      </c>
      <c r="K35" s="87">
        <v>1951335.98608519</v>
      </c>
      <c r="L35" s="87">
        <v>1653271.59965653</v>
      </c>
      <c r="M35" s="39"/>
      <c r="O35" s="58"/>
      <c r="W35" s="79" t="s">
        <v>35</v>
      </c>
      <c r="X35" s="80"/>
      <c r="Y35" s="80"/>
      <c r="Z35" s="80"/>
      <c r="AA35" s="80">
        <v>54816329.486241803</v>
      </c>
      <c r="AB35" s="80">
        <v>175110903.362122</v>
      </c>
      <c r="AC35" s="80">
        <v>287215741.22858298</v>
      </c>
      <c r="AD35" s="80">
        <v>335398101.56250101</v>
      </c>
      <c r="AE35" s="80"/>
      <c r="AF35" s="80">
        <v>362339454.33898401</v>
      </c>
      <c r="AG35" s="80">
        <v>392280953.52068198</v>
      </c>
    </row>
    <row r="36" spans="1:33" ht="13.5">
      <c r="A36" s="51" t="s">
        <v>49</v>
      </c>
      <c r="B36" s="63" t="s">
        <v>41</v>
      </c>
      <c r="C36" s="50"/>
      <c r="D36" s="50"/>
      <c r="E36" s="51"/>
      <c r="F36" s="63"/>
      <c r="G36" s="50">
        <v>5951405.0772830797</v>
      </c>
      <c r="H36" s="87">
        <v>6042373.2907253699</v>
      </c>
      <c r="I36" s="87">
        <v>2240315.3243755801</v>
      </c>
      <c r="J36" s="88">
        <v>1453159.2101829101</v>
      </c>
      <c r="K36" s="87">
        <v>1332389.6534068401</v>
      </c>
      <c r="L36" s="87">
        <v>984215.840417534</v>
      </c>
      <c r="W36" s="79" t="s">
        <v>36</v>
      </c>
      <c r="X36" s="80">
        <v>106447575.641151</v>
      </c>
      <c r="Y36" s="80">
        <v>248476756.64478901</v>
      </c>
      <c r="Z36" s="80">
        <v>357652074.333134</v>
      </c>
      <c r="AA36" s="80">
        <v>460978991.74211103</v>
      </c>
      <c r="AB36" s="80">
        <v>557330556.71955895</v>
      </c>
      <c r="AC36" s="80">
        <v>619467033.38179195</v>
      </c>
      <c r="AD36" s="80">
        <v>735319441.86919498</v>
      </c>
      <c r="AE36" s="80"/>
      <c r="AF36" s="80">
        <v>829872454.58918798</v>
      </c>
      <c r="AG36" s="80">
        <v>875396193.32566595</v>
      </c>
    </row>
    <row r="37" spans="1:33" ht="13.5">
      <c r="A37" s="51" t="s">
        <v>39</v>
      </c>
      <c r="B37" s="51"/>
      <c r="C37" s="50"/>
      <c r="D37" s="50"/>
      <c r="E37" s="51"/>
      <c r="F37" s="51"/>
      <c r="G37" s="50">
        <v>118061873.787402</v>
      </c>
      <c r="H37" s="87">
        <v>102358998.747371</v>
      </c>
      <c r="I37" s="87">
        <v>79773996.389646396</v>
      </c>
      <c r="J37" s="87">
        <v>78881311.414884597</v>
      </c>
      <c r="K37" s="87">
        <v>75719947.147650301</v>
      </c>
      <c r="L37" s="87">
        <v>69559440.303920299</v>
      </c>
      <c r="O37" s="58"/>
      <c r="W37" s="79"/>
      <c r="X37" s="80"/>
      <c r="Y37" s="80"/>
      <c r="Z37" s="80"/>
      <c r="AA37" s="80"/>
      <c r="AB37" s="80"/>
      <c r="AC37" s="80"/>
      <c r="AD37" s="80"/>
      <c r="AE37" s="80"/>
      <c r="AF37" s="80"/>
      <c r="AG37" s="80"/>
    </row>
    <row r="39" spans="1:33" s="39" customFormat="1">
      <c r="A39" s="51" t="s">
        <v>34</v>
      </c>
      <c r="B39" s="51" t="s">
        <v>40</v>
      </c>
      <c r="C39" s="83">
        <v>100</v>
      </c>
      <c r="D39" s="83">
        <v>100</v>
      </c>
      <c r="E39" s="83">
        <v>100</v>
      </c>
      <c r="F39" s="83">
        <v>100</v>
      </c>
      <c r="G39" s="83">
        <v>100</v>
      </c>
      <c r="H39" s="83">
        <v>100</v>
      </c>
      <c r="I39" s="83">
        <v>100</v>
      </c>
      <c r="J39" s="83">
        <v>100</v>
      </c>
      <c r="K39" s="83"/>
      <c r="L39" s="83"/>
      <c r="N39" s="58"/>
      <c r="O39" s="58"/>
    </row>
    <row r="40" spans="1:33" s="39" customFormat="1">
      <c r="A40" s="51" t="s">
        <v>50</v>
      </c>
      <c r="B40" s="51" t="s">
        <v>40</v>
      </c>
      <c r="C40" s="83">
        <v>1.3854008799999999</v>
      </c>
      <c r="D40" s="83">
        <v>2.450899159</v>
      </c>
      <c r="E40" s="83">
        <v>4.5560993600000002</v>
      </c>
      <c r="F40" s="83">
        <v>7.4782626580000002</v>
      </c>
      <c r="G40" s="83">
        <v>15.082376377039846</v>
      </c>
      <c r="H40" s="83">
        <v>25.9</v>
      </c>
      <c r="I40" s="83">
        <v>38.200000000000003</v>
      </c>
      <c r="J40" s="83"/>
      <c r="K40" s="83"/>
      <c r="L40" s="83"/>
      <c r="N40" s="58"/>
      <c r="O40" s="58"/>
    </row>
    <row r="41" spans="1:33" s="39" customFormat="1">
      <c r="A41" s="51" t="s">
        <v>51</v>
      </c>
      <c r="B41" s="63" t="s">
        <v>40</v>
      </c>
      <c r="C41" s="83">
        <v>34.568289014999998</v>
      </c>
      <c r="D41" s="83">
        <v>29.240033808</v>
      </c>
      <c r="E41" s="83">
        <v>30.088148459999999</v>
      </c>
      <c r="F41" s="83">
        <v>25.525481002999999</v>
      </c>
      <c r="G41" s="83">
        <v>22.9</v>
      </c>
      <c r="H41" s="83">
        <v>17.3</v>
      </c>
      <c r="I41" s="83">
        <v>11.6</v>
      </c>
      <c r="J41" s="83"/>
      <c r="K41" s="83"/>
      <c r="L41" s="83"/>
      <c r="N41" s="58"/>
      <c r="O41" s="58"/>
    </row>
    <row r="42" spans="1:33" s="39" customFormat="1">
      <c r="A42" s="51" t="s">
        <v>52</v>
      </c>
      <c r="B42" s="63" t="s">
        <v>40</v>
      </c>
      <c r="C42" s="83">
        <v>8.6277648259999999</v>
      </c>
      <c r="D42" s="83">
        <v>8.0913849249999998</v>
      </c>
      <c r="E42" s="83">
        <v>9.0770728930000004</v>
      </c>
      <c r="F42" s="83">
        <v>9.6305852339999998</v>
      </c>
      <c r="G42" s="83">
        <v>9</v>
      </c>
      <c r="H42" s="83">
        <v>8.9</v>
      </c>
      <c r="I42" s="83">
        <v>8</v>
      </c>
      <c r="J42" s="83"/>
      <c r="K42" s="83"/>
      <c r="L42" s="83"/>
      <c r="N42" s="58"/>
      <c r="O42" s="58"/>
    </row>
    <row r="43" spans="1:33" s="39" customFormat="1">
      <c r="A43" s="51" t="s">
        <v>53</v>
      </c>
      <c r="B43" s="51" t="s">
        <v>40</v>
      </c>
      <c r="C43" s="83">
        <v>2.757169749</v>
      </c>
      <c r="D43" s="83">
        <v>5.8178400259999998</v>
      </c>
      <c r="E43" s="83">
        <v>10.488450635</v>
      </c>
      <c r="F43" s="83">
        <v>13.089094836999999</v>
      </c>
      <c r="G43" s="83">
        <v>18.100000000000001</v>
      </c>
      <c r="H43" s="83">
        <v>26.6</v>
      </c>
      <c r="I43" s="83">
        <v>26.3</v>
      </c>
      <c r="J43" s="83"/>
      <c r="K43" s="83"/>
      <c r="L43" s="83"/>
      <c r="N43" s="58"/>
      <c r="O43" s="58"/>
    </row>
    <row r="44" spans="1:33" ht="13.5">
      <c r="A44" s="51"/>
      <c r="B44" s="51"/>
      <c r="C44" s="50"/>
      <c r="D44" s="50"/>
      <c r="E44" s="50"/>
      <c r="F44" s="50"/>
      <c r="G44" s="50"/>
      <c r="H44" s="50"/>
      <c r="I44" s="50"/>
      <c r="J44" s="83"/>
      <c r="K44" s="83"/>
      <c r="L44" s="83"/>
      <c r="W44" s="84"/>
      <c r="X44" s="85"/>
      <c r="Y44" s="85"/>
      <c r="Z44" s="85"/>
      <c r="AA44" s="85"/>
      <c r="AB44" s="85"/>
      <c r="AC44" s="85"/>
      <c r="AD44" s="85"/>
      <c r="AE44" s="85"/>
      <c r="AF44" s="85"/>
      <c r="AG44" s="85"/>
    </row>
    <row r="45" spans="1:33" ht="13.5">
      <c r="A45" s="51" t="s">
        <v>34</v>
      </c>
      <c r="B45" s="51" t="s">
        <v>41</v>
      </c>
      <c r="C45" s="50">
        <v>270614554.66015798</v>
      </c>
      <c r="D45" s="50">
        <v>316349949.03061402</v>
      </c>
      <c r="E45" s="50">
        <v>292476897.89605898</v>
      </c>
      <c r="F45" s="50">
        <v>297434353.160254</v>
      </c>
      <c r="G45" s="50">
        <v>345118162.448174</v>
      </c>
      <c r="H45" s="50">
        <v>381318967.99943203</v>
      </c>
      <c r="I45" s="50">
        <v>402109851</v>
      </c>
      <c r="J45" s="51">
        <v>415541357.08352798</v>
      </c>
      <c r="K45" s="50">
        <v>409307205.66612101</v>
      </c>
      <c r="L45" s="50"/>
      <c r="W45" s="84"/>
      <c r="X45" s="85"/>
      <c r="Y45" s="85"/>
      <c r="Z45" s="85"/>
      <c r="AA45" s="85"/>
      <c r="AB45" s="85"/>
      <c r="AC45" s="85"/>
      <c r="AD45" s="85"/>
      <c r="AE45" s="85"/>
      <c r="AF45" s="85"/>
      <c r="AG45" s="85"/>
    </row>
    <row r="46" spans="1:33" ht="13.5">
      <c r="A46" s="51" t="s">
        <v>50</v>
      </c>
      <c r="B46" s="51" t="s">
        <v>41</v>
      </c>
      <c r="C46" s="50">
        <v>3749096.4216892901</v>
      </c>
      <c r="D46" s="50">
        <v>7753418.2388746198</v>
      </c>
      <c r="E46" s="50">
        <v>13325538.072017699</v>
      </c>
      <c r="F46" s="50">
        <v>22242922.165256701</v>
      </c>
      <c r="G46" s="50">
        <v>52052020.205957398</v>
      </c>
      <c r="H46" s="50">
        <v>98860076.534224898</v>
      </c>
      <c r="I46" s="50">
        <v>153510795</v>
      </c>
      <c r="J46" s="83"/>
      <c r="K46" s="83"/>
      <c r="L46" s="83"/>
      <c r="W46" s="84"/>
      <c r="X46" s="85"/>
      <c r="Y46" s="85"/>
      <c r="Z46" s="85"/>
      <c r="AA46" s="85"/>
      <c r="AB46" s="85"/>
      <c r="AC46" s="85"/>
      <c r="AD46" s="85"/>
      <c r="AE46" s="85"/>
      <c r="AF46" s="85"/>
      <c r="AG46" s="85"/>
    </row>
    <row r="47" spans="1:33" ht="13.5">
      <c r="A47" s="51" t="s">
        <v>51</v>
      </c>
      <c r="B47" s="63" t="s">
        <v>41</v>
      </c>
      <c r="C47" s="50">
        <v>93546821.371754795</v>
      </c>
      <c r="D47" s="50">
        <v>92500832.049339399</v>
      </c>
      <c r="E47" s="50">
        <v>88000883.2495002</v>
      </c>
      <c r="F47" s="50">
        <v>75921549.310925201</v>
      </c>
      <c r="G47" s="50">
        <v>78934275.209723994</v>
      </c>
      <c r="H47" s="50">
        <v>66067250.621110201</v>
      </c>
      <c r="I47" s="50">
        <v>46669221</v>
      </c>
      <c r="J47" s="83"/>
      <c r="K47" s="83"/>
      <c r="L47" s="83"/>
      <c r="W47" s="84"/>
      <c r="X47" s="85"/>
      <c r="Y47" s="85"/>
      <c r="Z47" s="85"/>
      <c r="AA47" s="85"/>
      <c r="AB47" s="85"/>
      <c r="AC47" s="85"/>
      <c r="AD47" s="85"/>
      <c r="AE47" s="85"/>
      <c r="AF47" s="85"/>
      <c r="AG47" s="85"/>
    </row>
    <row r="48" spans="1:33" ht="13.5">
      <c r="A48" s="51" t="s">
        <v>52</v>
      </c>
      <c r="B48" s="63" t="s">
        <v>41</v>
      </c>
      <c r="C48" s="50">
        <v>23347987.361621499</v>
      </c>
      <c r="D48" s="50">
        <v>25597092.086472102</v>
      </c>
      <c r="E48" s="50">
        <v>26548341.216999002</v>
      </c>
      <c r="F48" s="50">
        <v>28644668.8955216</v>
      </c>
      <c r="G48" s="50">
        <v>30986845.8702773</v>
      </c>
      <c r="H48" s="50">
        <v>33777427.115712799</v>
      </c>
      <c r="I48" s="50">
        <v>32099253</v>
      </c>
      <c r="J48" s="83"/>
      <c r="K48" s="83"/>
      <c r="L48" s="83"/>
      <c r="W48" s="84"/>
      <c r="X48" s="85"/>
      <c r="Y48" s="85"/>
      <c r="Z48" s="85"/>
      <c r="AA48" s="85"/>
      <c r="AB48" s="85"/>
      <c r="AC48" s="85"/>
      <c r="AD48" s="85"/>
      <c r="AE48" s="85"/>
      <c r="AF48" s="85"/>
      <c r="AG48" s="85"/>
    </row>
    <row r="49" spans="1:33" ht="13.5">
      <c r="A49" s="51" t="s">
        <v>53</v>
      </c>
      <c r="B49" s="51" t="s">
        <v>41</v>
      </c>
      <c r="C49" s="50">
        <v>7461302.6373007102</v>
      </c>
      <c r="D49" s="50">
        <v>18404733.956007801</v>
      </c>
      <c r="E49" s="50">
        <v>30676295.055966601</v>
      </c>
      <c r="F49" s="50">
        <v>38931464.564028397</v>
      </c>
      <c r="G49" s="50">
        <v>62462685.815618202</v>
      </c>
      <c r="H49" s="50">
        <v>101328301.548877</v>
      </c>
      <c r="I49" s="50">
        <v>105756752</v>
      </c>
      <c r="J49" s="83"/>
      <c r="K49" s="83"/>
      <c r="L49" s="83"/>
      <c r="W49" s="84"/>
      <c r="X49" s="85"/>
      <c r="Y49" s="85"/>
      <c r="Z49" s="85"/>
      <c r="AA49" s="85"/>
      <c r="AB49" s="85"/>
      <c r="AC49" s="85"/>
      <c r="AD49" s="85"/>
      <c r="AE49" s="85"/>
      <c r="AF49" s="85"/>
      <c r="AG49" s="85"/>
    </row>
    <row r="50" spans="1:33">
      <c r="I50" s="89"/>
      <c r="J50" s="89"/>
      <c r="K50" s="89"/>
      <c r="L50" s="89"/>
    </row>
    <row r="61" spans="1:33" ht="13.5">
      <c r="A61" s="48"/>
      <c r="B61" s="48"/>
      <c r="C61" s="86"/>
      <c r="D61" s="86"/>
      <c r="E61" s="48"/>
      <c r="F61" s="48"/>
      <c r="G61" s="86"/>
      <c r="H61" s="86"/>
      <c r="I61" s="48"/>
      <c r="J61" s="48"/>
      <c r="K61" s="86"/>
      <c r="L61" s="86"/>
      <c r="O61" s="58"/>
      <c r="W61" s="84"/>
      <c r="X61" s="85"/>
      <c r="Y61" s="85"/>
      <c r="Z61" s="85"/>
      <c r="AA61" s="85"/>
      <c r="AB61" s="85"/>
      <c r="AC61" s="85"/>
      <c r="AD61" s="85"/>
      <c r="AE61" s="85"/>
      <c r="AF61" s="85"/>
      <c r="AG61" s="85"/>
    </row>
    <row r="62" spans="1:33" ht="13.5">
      <c r="A62" s="48"/>
      <c r="B62" s="48"/>
      <c r="C62" s="86"/>
      <c r="D62" s="86"/>
      <c r="E62" s="48"/>
      <c r="F62" s="48"/>
      <c r="G62" s="86"/>
      <c r="H62" s="86"/>
      <c r="I62" s="48"/>
      <c r="J62" s="48"/>
      <c r="K62" s="86"/>
      <c r="L62" s="86"/>
      <c r="O62" s="58"/>
      <c r="W62" s="84"/>
      <c r="X62" s="85"/>
      <c r="Y62" s="85"/>
      <c r="Z62" s="85"/>
      <c r="AA62" s="85"/>
      <c r="AB62" s="85"/>
      <c r="AC62" s="85"/>
      <c r="AD62" s="85"/>
      <c r="AE62" s="85"/>
      <c r="AF62" s="85"/>
      <c r="AG62" s="85"/>
    </row>
    <row r="63" spans="1:33" ht="13.5">
      <c r="A63" s="48"/>
      <c r="B63" s="48"/>
      <c r="C63" s="86"/>
      <c r="D63" s="86"/>
      <c r="E63" s="48"/>
      <c r="F63" s="48"/>
      <c r="G63" s="86"/>
      <c r="H63" s="86"/>
      <c r="I63" s="48"/>
      <c r="J63" s="48"/>
      <c r="K63" s="86"/>
      <c r="L63" s="86"/>
      <c r="O63" s="58"/>
      <c r="W63" s="84"/>
      <c r="X63" s="85"/>
      <c r="Y63" s="85"/>
      <c r="Z63" s="85"/>
      <c r="AA63" s="85"/>
      <c r="AB63" s="85"/>
      <c r="AC63" s="85"/>
      <c r="AD63" s="85"/>
      <c r="AE63" s="85"/>
      <c r="AF63" s="85"/>
      <c r="AG63" s="85"/>
    </row>
    <row r="64" spans="1:33" ht="13.5">
      <c r="A64" s="48"/>
      <c r="B64" s="48"/>
      <c r="C64" s="86"/>
      <c r="D64" s="86"/>
      <c r="E64" s="48"/>
      <c r="F64" s="48"/>
      <c r="G64" s="86"/>
      <c r="H64" s="86"/>
      <c r="I64" s="48"/>
      <c r="J64" s="48"/>
      <c r="K64" s="86"/>
      <c r="L64" s="86"/>
      <c r="O64" s="58"/>
      <c r="W64" s="84"/>
      <c r="X64" s="85"/>
      <c r="Y64" s="85"/>
      <c r="Z64" s="85"/>
      <c r="AA64" s="85"/>
      <c r="AB64" s="85"/>
      <c r="AC64" s="85"/>
      <c r="AD64" s="85"/>
      <c r="AE64" s="85"/>
      <c r="AF64" s="85"/>
      <c r="AG64" s="85"/>
    </row>
    <row r="65" spans="1:33" ht="13.5">
      <c r="A65" s="48"/>
      <c r="B65" s="48"/>
      <c r="C65" s="86"/>
      <c r="D65" s="86"/>
      <c r="E65" s="48"/>
      <c r="F65" s="48"/>
      <c r="G65" s="86"/>
      <c r="H65" s="86"/>
      <c r="I65" s="48"/>
      <c r="J65" s="48"/>
      <c r="K65" s="86"/>
      <c r="L65" s="86"/>
      <c r="O65" s="58"/>
      <c r="W65" s="84"/>
      <c r="X65" s="85"/>
      <c r="Y65" s="85"/>
      <c r="Z65" s="85"/>
      <c r="AA65" s="85"/>
      <c r="AB65" s="85"/>
      <c r="AC65" s="85"/>
      <c r="AD65" s="85"/>
      <c r="AE65" s="85"/>
      <c r="AF65" s="85"/>
      <c r="AG65" s="85"/>
    </row>
    <row r="66" spans="1:33" ht="13.5">
      <c r="A66" s="48"/>
      <c r="B66" s="48"/>
      <c r="C66" s="86"/>
      <c r="D66" s="86"/>
      <c r="E66" s="48"/>
      <c r="F66" s="48"/>
      <c r="G66" s="86"/>
      <c r="H66" s="86"/>
      <c r="I66" s="48"/>
      <c r="J66" s="48"/>
      <c r="K66" s="86"/>
      <c r="L66" s="86"/>
      <c r="O66" s="58"/>
      <c r="W66" s="84"/>
      <c r="X66" s="85"/>
      <c r="Y66" s="85"/>
      <c r="Z66" s="85"/>
      <c r="AA66" s="85"/>
      <c r="AB66" s="85"/>
      <c r="AC66" s="85"/>
      <c r="AD66" s="85"/>
      <c r="AE66" s="85"/>
      <c r="AF66" s="85"/>
      <c r="AG66" s="85"/>
    </row>
    <row r="67" spans="1:33">
      <c r="O67" s="58"/>
    </row>
    <row r="68" spans="1:33">
      <c r="O68" s="58"/>
    </row>
    <row r="69" spans="1:33">
      <c r="O69" s="58"/>
    </row>
    <row r="70" spans="1:33">
      <c r="O70" s="58"/>
    </row>
    <row r="71" spans="1:33">
      <c r="O71" s="58"/>
    </row>
    <row r="72" spans="1:33">
      <c r="O72" s="58"/>
    </row>
    <row r="73" spans="1:33">
      <c r="M73" s="35"/>
      <c r="N73" s="59"/>
      <c r="O73" s="59"/>
    </row>
    <row r="74" spans="1:33">
      <c r="N74" s="67"/>
      <c r="O74" s="58"/>
    </row>
    <row r="75" spans="1:33">
      <c r="N75" s="67"/>
      <c r="O75" s="58"/>
    </row>
    <row r="76" spans="1:33">
      <c r="N76" s="67"/>
      <c r="O76" s="58"/>
    </row>
    <row r="77" spans="1:33">
      <c r="N77" s="67"/>
      <c r="O77" s="58"/>
    </row>
    <row r="78" spans="1:33">
      <c r="O78" s="58"/>
    </row>
    <row r="79" spans="1:33">
      <c r="O79" s="58"/>
    </row>
    <row r="80" spans="1:33">
      <c r="O80" s="58"/>
    </row>
    <row r="81" spans="14:15">
      <c r="O81" s="58"/>
    </row>
    <row r="82" spans="14:15">
      <c r="O82" s="58"/>
    </row>
    <row r="83" spans="14:15">
      <c r="O83" s="58"/>
    </row>
    <row r="84" spans="14:15">
      <c r="O84" s="58"/>
    </row>
    <row r="87" spans="14:15">
      <c r="N87" s="60"/>
    </row>
    <row r="88" spans="14:15">
      <c r="O88" s="58"/>
    </row>
    <row r="102" spans="13:15">
      <c r="O102" s="58"/>
    </row>
    <row r="104" spans="13:15">
      <c r="M104" s="35"/>
      <c r="O104" s="62"/>
    </row>
    <row r="118" spans="13:15">
      <c r="O118" s="58"/>
    </row>
    <row r="119" spans="13:15">
      <c r="M119" s="35"/>
      <c r="O119" s="62"/>
    </row>
    <row r="133" spans="13:13">
      <c r="M133" s="39"/>
    </row>
    <row r="134" spans="13:13">
      <c r="M134" s="39"/>
    </row>
    <row r="135" spans="13:13">
      <c r="M135" s="36"/>
    </row>
    <row r="136" spans="13:13">
      <c r="M136" s="36"/>
    </row>
    <row r="137" spans="13:13">
      <c r="M137" s="39"/>
    </row>
    <row r="138" spans="13:13">
      <c r="M138" s="39"/>
    </row>
  </sheetData>
  <dataValidations count="1">
    <dataValidation type="list" allowBlank="1" showInputMessage="1" showErrorMessage="1" sqref="K2:L4 G2:G4 I2:I4 E2:E4" xr:uid="{00000000-0002-0000-0000-000000000000}">
      <formula1>#REF!</formula1>
    </dataValidation>
  </dataValidations>
  <pageMargins left="0.79000000000000015" right="0.79000000000000015" top="0.98" bottom="0.98" header="0.51" footer="0.51"/>
  <pageSetup paperSize="9" orientation="landscape" r:id="rId1"/>
  <headerFooter alignWithMargins="0">
    <oddHeader>&amp;L&amp;"OfficinaSansITCPro Book,Standard"INFRAS | &amp;D&amp;C&amp;"OfficinaSansITCPro Book,Standard"&amp;P|&amp;N&amp;R&amp;"OfficinaSansITCPro Book,Standard"&amp;A</oddHeader>
    <oddFooter>&amp;R&amp;"OfficinaSansITCPro Book,Standard"&amp;8&amp;Z&amp;F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C21"/>
  <sheetViews>
    <sheetView showGridLines="0" zoomScaleNormal="100" workbookViewId="0">
      <selection activeCell="D19" sqref="D19"/>
    </sheetView>
  </sheetViews>
  <sheetFormatPr baseColWidth="10" defaultRowHeight="12.75"/>
  <cols>
    <col min="1" max="1" width="18" style="20" bestFit="1" customWidth="1"/>
    <col min="2" max="2" width="21" style="20" customWidth="1"/>
    <col min="3" max="3" width="8.5703125" style="20" customWidth="1"/>
    <col min="4" max="6" width="8.5703125" style="37" customWidth="1"/>
    <col min="7" max="15" width="8.5703125" style="65" customWidth="1"/>
    <col min="16" max="16" width="11.42578125" style="65"/>
    <col min="17" max="19" width="29.28515625" style="65" customWidth="1"/>
    <col min="20" max="29" width="11.42578125" style="65"/>
    <col min="30" max="16384" width="11.42578125" style="20"/>
  </cols>
  <sheetData>
    <row r="1" spans="1:23" ht="15.95" customHeight="1">
      <c r="A1" s="31" t="s">
        <v>1</v>
      </c>
      <c r="B1" s="120" t="s">
        <v>56</v>
      </c>
      <c r="C1" s="121"/>
      <c r="D1" s="121"/>
      <c r="E1" s="121"/>
      <c r="F1" s="121"/>
      <c r="G1" s="64"/>
      <c r="H1" s="64"/>
    </row>
    <row r="2" spans="1:23" ht="15.95" customHeight="1">
      <c r="A2" s="31" t="s">
        <v>2</v>
      </c>
      <c r="B2" s="120"/>
      <c r="C2" s="121"/>
      <c r="D2" s="121"/>
      <c r="E2" s="121"/>
      <c r="F2" s="121"/>
      <c r="G2" s="64"/>
      <c r="H2" s="64"/>
    </row>
    <row r="3" spans="1:23" ht="32.25" customHeight="1">
      <c r="A3" s="31" t="s">
        <v>0</v>
      </c>
      <c r="B3" s="122" t="s">
        <v>78</v>
      </c>
      <c r="C3" s="122"/>
      <c r="D3" s="122"/>
      <c r="E3" s="122"/>
      <c r="F3" s="122"/>
      <c r="G3" s="53">
        <f>LEN(B3)</f>
        <v>80</v>
      </c>
      <c r="H3" s="66" t="str">
        <f>IF(G3&gt;200,"Text evtl. zu lang für die Grafik","")</f>
        <v/>
      </c>
      <c r="W3" s="64" t="str">
        <f>"Quelle: "&amp;B3</f>
        <v>Quelle: Gesellschaft für Konsumforschung (GfK), Daten Leuchtmittel (2012-2024), Nürnberg</v>
      </c>
    </row>
    <row r="4" spans="1:23" ht="31.5" customHeight="1">
      <c r="A4" s="31" t="s">
        <v>3</v>
      </c>
      <c r="B4" s="122" t="s">
        <v>58</v>
      </c>
      <c r="C4" s="122"/>
      <c r="D4" s="122"/>
      <c r="E4" s="122"/>
      <c r="F4" s="122"/>
      <c r="G4" s="53">
        <f>LEN(B4)</f>
        <v>85</v>
      </c>
      <c r="H4" s="66" t="str">
        <f>IF(G4&gt;230,"Text evtl. zu lang für die Grafik","")</f>
        <v/>
      </c>
    </row>
    <row r="5" spans="1:23">
      <c r="A5" s="31" t="s">
        <v>8</v>
      </c>
      <c r="B5" s="120" t="s">
        <v>68</v>
      </c>
      <c r="C5" s="121"/>
      <c r="D5" s="121"/>
      <c r="E5" s="121"/>
      <c r="F5" s="121"/>
      <c r="G5" s="64"/>
      <c r="H5" s="64"/>
    </row>
    <row r="6" spans="1:23">
      <c r="A6" s="32" t="s">
        <v>9</v>
      </c>
      <c r="B6" s="118" t="s">
        <v>57</v>
      </c>
      <c r="C6" s="119"/>
      <c r="D6" s="119"/>
      <c r="E6" s="119"/>
      <c r="F6" s="119"/>
      <c r="G6" s="64"/>
      <c r="H6" s="64"/>
    </row>
    <row r="8" spans="1:23">
      <c r="B8" s="65"/>
      <c r="I8" s="20"/>
    </row>
    <row r="10" spans="1:23" s="96" customFormat="1" ht="18" customHeight="1">
      <c r="A10" s="93"/>
      <c r="B10" s="94" t="s">
        <v>67</v>
      </c>
      <c r="C10" s="95" t="s">
        <v>29</v>
      </c>
      <c r="D10" s="95" t="s">
        <v>31</v>
      </c>
      <c r="E10" s="95" t="s">
        <v>32</v>
      </c>
      <c r="F10" s="95" t="s">
        <v>33</v>
      </c>
      <c r="G10" s="95" t="s">
        <v>30</v>
      </c>
      <c r="H10" s="95" t="s">
        <v>59</v>
      </c>
      <c r="I10" s="95" t="s">
        <v>60</v>
      </c>
      <c r="J10" s="95" t="s">
        <v>61</v>
      </c>
      <c r="K10" s="95" t="s">
        <v>62</v>
      </c>
      <c r="L10" s="95" t="s">
        <v>63</v>
      </c>
      <c r="M10" s="95" t="s">
        <v>64</v>
      </c>
      <c r="N10" s="95" t="s">
        <v>65</v>
      </c>
      <c r="O10" s="126" t="s">
        <v>79</v>
      </c>
    </row>
    <row r="11" spans="1:23" s="96" customFormat="1" ht="18" customHeight="1">
      <c r="A11" s="97"/>
      <c r="B11" s="98" t="s">
        <v>71</v>
      </c>
      <c r="C11" s="112">
        <v>0</v>
      </c>
      <c r="D11" s="112">
        <v>0</v>
      </c>
      <c r="E11" s="112">
        <v>9</v>
      </c>
      <c r="F11" s="112">
        <v>12</v>
      </c>
      <c r="G11" s="112">
        <v>28</v>
      </c>
      <c r="H11" s="112">
        <v>50</v>
      </c>
      <c r="I11" s="112">
        <v>67</v>
      </c>
      <c r="J11" s="112">
        <v>80</v>
      </c>
      <c r="K11" s="112">
        <v>85</v>
      </c>
      <c r="L11" s="99" t="e">
        <f>NA()</f>
        <v>#N/A</v>
      </c>
      <c r="M11" s="99" t="e">
        <f>NA()</f>
        <v>#N/A</v>
      </c>
      <c r="N11" s="99" t="e">
        <f>NA()</f>
        <v>#N/A</v>
      </c>
      <c r="O11" s="127" t="e">
        <f>NA()</f>
        <v>#N/A</v>
      </c>
    </row>
    <row r="12" spans="1:23" s="96" customFormat="1" ht="18" customHeight="1">
      <c r="A12" s="97"/>
      <c r="B12" s="100" t="s">
        <v>77</v>
      </c>
      <c r="C12" s="101" t="e">
        <f>NA()</f>
        <v>#N/A</v>
      </c>
      <c r="D12" s="101" t="e">
        <f>NA()</f>
        <v>#N/A</v>
      </c>
      <c r="E12" s="101" t="e">
        <f>NA()</f>
        <v>#N/A</v>
      </c>
      <c r="F12" s="101" t="e">
        <f>NA()</f>
        <v>#N/A</v>
      </c>
      <c r="G12" s="101" t="e">
        <f>NA()</f>
        <v>#N/A</v>
      </c>
      <c r="H12" s="101" t="e">
        <f>NA()</f>
        <v>#N/A</v>
      </c>
      <c r="I12" s="101" t="e">
        <f>NA()</f>
        <v>#N/A</v>
      </c>
      <c r="J12" s="101" t="e">
        <f>NA()</f>
        <v>#N/A</v>
      </c>
      <c r="K12" s="101" t="e">
        <f>NA()</f>
        <v>#N/A</v>
      </c>
      <c r="L12" s="113">
        <v>61.021999999999998</v>
      </c>
      <c r="M12" s="113">
        <v>73.02</v>
      </c>
      <c r="N12" s="113">
        <v>73</v>
      </c>
      <c r="O12" s="113">
        <v>79</v>
      </c>
    </row>
    <row r="13" spans="1:23" s="96" customFormat="1" ht="18" customHeight="1">
      <c r="A13" s="97"/>
      <c r="B13" s="102" t="s">
        <v>72</v>
      </c>
      <c r="C13" s="99" t="e">
        <f>NA()</f>
        <v>#N/A</v>
      </c>
      <c r="D13" s="99" t="e">
        <f>NA()</f>
        <v>#N/A</v>
      </c>
      <c r="E13" s="99" t="e">
        <f>NA()</f>
        <v>#N/A</v>
      </c>
      <c r="F13" s="99" t="e">
        <f>NA()</f>
        <v>#N/A</v>
      </c>
      <c r="G13" s="99" t="e">
        <f>NA()</f>
        <v>#N/A</v>
      </c>
      <c r="H13" s="99" t="e">
        <f>NA()</f>
        <v>#N/A</v>
      </c>
      <c r="I13" s="99" t="e">
        <f>NA()</f>
        <v>#N/A</v>
      </c>
      <c r="J13" s="99" t="e">
        <f>NA()</f>
        <v>#N/A</v>
      </c>
      <c r="K13" s="99" t="e">
        <f>NA()</f>
        <v>#N/A</v>
      </c>
      <c r="L13" s="114">
        <v>0.02</v>
      </c>
      <c r="M13" s="114">
        <v>1</v>
      </c>
      <c r="N13" s="114">
        <v>2</v>
      </c>
      <c r="O13" s="114">
        <v>4</v>
      </c>
    </row>
    <row r="14" spans="1:23" s="104" customFormat="1" ht="18" customHeight="1">
      <c r="A14" s="103"/>
      <c r="B14" s="100" t="s">
        <v>73</v>
      </c>
      <c r="C14" s="108" t="e">
        <f>NA()</f>
        <v>#N/A</v>
      </c>
      <c r="D14" s="101" t="e">
        <f>NA()</f>
        <v>#N/A</v>
      </c>
      <c r="E14" s="101" t="e">
        <f>NA()</f>
        <v>#N/A</v>
      </c>
      <c r="F14" s="101" t="e">
        <f>NA()</f>
        <v>#N/A</v>
      </c>
      <c r="G14" s="101" t="e">
        <f>NA()</f>
        <v>#N/A</v>
      </c>
      <c r="H14" s="101" t="e">
        <f>NA()</f>
        <v>#N/A</v>
      </c>
      <c r="I14" s="101" t="e">
        <f>NA()</f>
        <v>#N/A</v>
      </c>
      <c r="J14" s="101" t="e">
        <f>NA()</f>
        <v>#N/A</v>
      </c>
      <c r="K14" s="101" t="e">
        <f>NA()</f>
        <v>#N/A</v>
      </c>
      <c r="L14" s="115">
        <v>2E-3</v>
      </c>
      <c r="M14" s="116">
        <v>0.02</v>
      </c>
      <c r="N14" s="115">
        <v>0</v>
      </c>
      <c r="O14" s="116">
        <v>0</v>
      </c>
    </row>
    <row r="15" spans="1:23" s="104" customFormat="1" ht="18" customHeight="1">
      <c r="A15" s="103"/>
      <c r="B15" s="102" t="s">
        <v>74</v>
      </c>
      <c r="C15" s="109" t="e">
        <f>NA()</f>
        <v>#N/A</v>
      </c>
      <c r="D15" s="99" t="e">
        <f>NA()</f>
        <v>#N/A</v>
      </c>
      <c r="E15" s="99" t="e">
        <f>NA()</f>
        <v>#N/A</v>
      </c>
      <c r="F15" s="99" t="e">
        <f>NA()</f>
        <v>#N/A</v>
      </c>
      <c r="G15" s="99" t="e">
        <f>NA()</f>
        <v>#N/A</v>
      </c>
      <c r="H15" s="99" t="e">
        <f>NA()</f>
        <v>#N/A</v>
      </c>
      <c r="I15" s="99" t="e">
        <f>NA()</f>
        <v>#N/A</v>
      </c>
      <c r="J15" s="99" t="e">
        <f>NA()</f>
        <v>#N/A</v>
      </c>
      <c r="K15" s="99" t="e">
        <f>NA()</f>
        <v>#N/A</v>
      </c>
      <c r="L15" s="117">
        <v>1</v>
      </c>
      <c r="M15" s="114">
        <v>1</v>
      </c>
      <c r="N15" s="117">
        <v>1</v>
      </c>
      <c r="O15" s="114">
        <v>1</v>
      </c>
    </row>
    <row r="16" spans="1:23" s="104" customFormat="1" ht="18" customHeight="1">
      <c r="A16" s="103"/>
      <c r="B16" s="100" t="s">
        <v>75</v>
      </c>
      <c r="C16" s="108" t="e">
        <f>NA()</f>
        <v>#N/A</v>
      </c>
      <c r="D16" s="101" t="e">
        <f>NA()</f>
        <v>#N/A</v>
      </c>
      <c r="E16" s="101" t="e">
        <f>NA()</f>
        <v>#N/A</v>
      </c>
      <c r="F16" s="101" t="e">
        <f>NA()</f>
        <v>#N/A</v>
      </c>
      <c r="G16" s="101" t="e">
        <f>NA()</f>
        <v>#N/A</v>
      </c>
      <c r="H16" s="101" t="e">
        <f>NA()</f>
        <v>#N/A</v>
      </c>
      <c r="I16" s="101" t="e">
        <f>NA()</f>
        <v>#N/A</v>
      </c>
      <c r="J16" s="101" t="e">
        <f>NA()</f>
        <v>#N/A</v>
      </c>
      <c r="K16" s="101" t="e">
        <f>NA()</f>
        <v>#N/A</v>
      </c>
      <c r="L16" s="115">
        <v>11</v>
      </c>
      <c r="M16" s="116">
        <v>15</v>
      </c>
      <c r="N16" s="115">
        <v>15</v>
      </c>
      <c r="O16" s="116">
        <v>16</v>
      </c>
    </row>
    <row r="17" spans="1:15" s="96" customFormat="1" ht="18" customHeight="1">
      <c r="A17" s="93"/>
      <c r="B17" s="102" t="s">
        <v>76</v>
      </c>
      <c r="C17" s="109" t="e">
        <f>NA()</f>
        <v>#N/A</v>
      </c>
      <c r="D17" s="99" t="e">
        <f>NA()</f>
        <v>#N/A</v>
      </c>
      <c r="E17" s="99" t="e">
        <f>NA()</f>
        <v>#N/A</v>
      </c>
      <c r="F17" s="99" t="e">
        <f>NA()</f>
        <v>#N/A</v>
      </c>
      <c r="G17" s="99" t="e">
        <f>NA()</f>
        <v>#N/A</v>
      </c>
      <c r="H17" s="99" t="e">
        <f>NA()</f>
        <v>#N/A</v>
      </c>
      <c r="I17" s="99" t="e">
        <f>NA()</f>
        <v>#N/A</v>
      </c>
      <c r="J17" s="99" t="e">
        <f>NA()</f>
        <v>#N/A</v>
      </c>
      <c r="K17" s="99" t="e">
        <f>NA()</f>
        <v>#N/A</v>
      </c>
      <c r="L17" s="117">
        <v>49</v>
      </c>
      <c r="M17" s="114">
        <v>56</v>
      </c>
      <c r="N17" s="117">
        <v>55</v>
      </c>
      <c r="O17" s="114">
        <v>59</v>
      </c>
    </row>
    <row r="18" spans="1:15" s="96" customFormat="1" ht="18" customHeight="1">
      <c r="B18" s="94" t="s">
        <v>66</v>
      </c>
      <c r="C18" s="95" t="s">
        <v>29</v>
      </c>
      <c r="D18" s="95" t="s">
        <v>31</v>
      </c>
      <c r="E18" s="95" t="s">
        <v>32</v>
      </c>
      <c r="F18" s="95" t="s">
        <v>33</v>
      </c>
      <c r="G18" s="95" t="s">
        <v>30</v>
      </c>
      <c r="H18" s="95" t="s">
        <v>59</v>
      </c>
      <c r="I18" s="95" t="s">
        <v>60</v>
      </c>
      <c r="J18" s="95" t="s">
        <v>61</v>
      </c>
      <c r="K18" s="95" t="s">
        <v>62</v>
      </c>
      <c r="L18" s="95" t="s">
        <v>63</v>
      </c>
      <c r="M18" s="95" t="s">
        <v>64</v>
      </c>
      <c r="N18" s="95" t="s">
        <v>65</v>
      </c>
      <c r="O18" s="126" t="s">
        <v>79</v>
      </c>
    </row>
    <row r="19" spans="1:15" s="96" customFormat="1" ht="18" customHeight="1">
      <c r="B19" s="105" t="s">
        <v>69</v>
      </c>
      <c r="C19" s="106">
        <v>0</v>
      </c>
      <c r="D19" s="106">
        <v>2E-3</v>
      </c>
      <c r="E19" s="106">
        <v>2.1000000000000001E-2</v>
      </c>
      <c r="F19" s="106">
        <v>0.03</v>
      </c>
      <c r="G19" s="106">
        <v>6.9000000000000006E-2</v>
      </c>
      <c r="H19" s="106">
        <v>0.126</v>
      </c>
      <c r="I19" s="106">
        <v>0.182</v>
      </c>
      <c r="J19" s="106">
        <v>0.29399999999999998</v>
      </c>
      <c r="K19" s="106">
        <v>0.31900000000000001</v>
      </c>
      <c r="L19" s="106"/>
      <c r="M19" s="106"/>
      <c r="N19" s="106"/>
      <c r="O19" s="128"/>
    </row>
    <row r="20" spans="1:15" s="96" customFormat="1" ht="18" customHeight="1">
      <c r="B20" s="111" t="s">
        <v>70</v>
      </c>
      <c r="C20" s="99" t="e">
        <f>NA()</f>
        <v>#N/A</v>
      </c>
      <c r="D20" s="99" t="e">
        <f>NA()</f>
        <v>#N/A</v>
      </c>
      <c r="E20" s="99" t="e">
        <f>NA()</f>
        <v>#N/A</v>
      </c>
      <c r="F20" s="99" t="e">
        <f>NA()</f>
        <v>#N/A</v>
      </c>
      <c r="G20" s="99" t="e">
        <f>NA()</f>
        <v>#N/A</v>
      </c>
      <c r="H20" s="99" t="e">
        <f>NA()</f>
        <v>#N/A</v>
      </c>
      <c r="I20" s="99" t="e">
        <f>NA()</f>
        <v>#N/A</v>
      </c>
      <c r="J20" s="99" t="e">
        <f>NA()</f>
        <v>#N/A</v>
      </c>
      <c r="K20" s="99" t="e">
        <f>NA()</f>
        <v>#N/A</v>
      </c>
      <c r="L20" s="110">
        <v>0.27400000000000002</v>
      </c>
      <c r="M20" s="110">
        <v>0.32200000000000001</v>
      </c>
      <c r="N20" s="110">
        <v>0.34288457655999999</v>
      </c>
      <c r="O20" s="110">
        <v>0.38763756557999995</v>
      </c>
    </row>
    <row r="21" spans="1:15">
      <c r="N21" s="107"/>
    </row>
  </sheetData>
  <sheetProtection selectLockedCells="1"/>
  <mergeCells count="6">
    <mergeCell ref="B6:F6"/>
    <mergeCell ref="B1:F1"/>
    <mergeCell ref="B2:F2"/>
    <mergeCell ref="B3:F3"/>
    <mergeCell ref="B4:F4"/>
    <mergeCell ref="B5:F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30" zoomScaleNormal="130" workbookViewId="0">
      <selection activeCell="G28" sqref="G28"/>
    </sheetView>
  </sheetViews>
  <sheetFormatPr baseColWidth="10" defaultRowHeight="12.75"/>
  <cols>
    <col min="1" max="1" width="3.28515625" style="2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25" ht="20.25" customHeight="1">
      <c r="A2" s="2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  <c r="Q2" s="123" t="s">
        <v>7</v>
      </c>
      <c r="R2" s="124"/>
      <c r="S2" s="124"/>
      <c r="T2" s="124"/>
      <c r="U2" s="124"/>
      <c r="V2" s="124"/>
      <c r="W2" s="124"/>
      <c r="X2" s="124"/>
      <c r="Y2" s="125"/>
    </row>
    <row r="3" spans="1:25" ht="18.75" customHeight="1">
      <c r="A3" s="2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5"/>
      <c r="Q3" s="13"/>
      <c r="R3" s="14"/>
      <c r="S3" s="19"/>
      <c r="T3" s="14"/>
      <c r="U3" s="14"/>
      <c r="V3" s="19"/>
      <c r="W3" s="14"/>
      <c r="X3" s="14"/>
      <c r="Y3" s="15"/>
    </row>
    <row r="4" spans="1:25" ht="15.95" customHeight="1">
      <c r="A4" s="2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5"/>
      <c r="Q4" s="13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5"/>
      <c r="Q5" s="13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4"/>
      <c r="C6" s="4"/>
      <c r="N6" s="25"/>
      <c r="Q6" s="13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4"/>
      <c r="C7" s="4"/>
      <c r="N7" s="25"/>
      <c r="Q7" s="13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4"/>
      <c r="C8" s="4"/>
      <c r="N8" s="25"/>
      <c r="Q8" s="13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4"/>
      <c r="C9" s="4"/>
      <c r="N9" s="25"/>
      <c r="Q9" s="13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4"/>
      <c r="C10" s="4"/>
      <c r="N10" s="25"/>
      <c r="Q10" s="13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4"/>
      <c r="C11" s="4"/>
      <c r="N11" s="25"/>
      <c r="Q11" s="13"/>
      <c r="R11" s="19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4"/>
      <c r="C12" s="4"/>
      <c r="N12" s="25"/>
      <c r="Q12" s="13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4"/>
      <c r="C13" s="4"/>
      <c r="N13" s="25"/>
      <c r="Q13" s="13"/>
      <c r="R13" s="19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4"/>
      <c r="C14" s="4"/>
      <c r="N14" s="25"/>
      <c r="Q14" s="13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4"/>
      <c r="C15" s="4"/>
      <c r="N15" s="25"/>
      <c r="Q15" s="13"/>
      <c r="R15" s="14"/>
      <c r="S15" s="19" t="s">
        <v>6</v>
      </c>
      <c r="T15" s="14"/>
      <c r="U15" s="14"/>
      <c r="V15" s="19" t="s">
        <v>6</v>
      </c>
      <c r="W15" s="14"/>
      <c r="X15" s="14"/>
      <c r="Y15" s="15"/>
    </row>
    <row r="16" spans="1:25" ht="16.5" customHeight="1">
      <c r="A16" s="24"/>
      <c r="C16" s="4"/>
      <c r="N16" s="25"/>
      <c r="Q16" s="13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4"/>
      <c r="C17" s="4"/>
      <c r="N17" s="25"/>
      <c r="Q17" s="13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4"/>
      <c r="C18" s="4"/>
      <c r="N18" s="25"/>
      <c r="Q18" s="13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4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6"/>
      <c r="Q19" s="16"/>
      <c r="R19" s="17"/>
      <c r="S19" s="17"/>
      <c r="T19" s="17"/>
      <c r="U19" s="17"/>
      <c r="V19" s="17"/>
      <c r="W19" s="17"/>
      <c r="X19" s="17"/>
      <c r="Y19" s="18"/>
    </row>
    <row r="20" spans="1:25" ht="9" customHeight="1">
      <c r="A20" s="24"/>
      <c r="B20" s="9"/>
      <c r="C20" s="10"/>
      <c r="D20" s="11"/>
      <c r="E20" s="30"/>
      <c r="F20" s="11"/>
      <c r="G20" s="30"/>
      <c r="H20" s="11"/>
      <c r="I20" s="30"/>
      <c r="J20" s="11"/>
      <c r="K20" s="30"/>
      <c r="L20" s="11"/>
      <c r="M20" s="30"/>
      <c r="N20" s="26"/>
    </row>
    <row r="21" spans="1:25" ht="15.7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2"/>
      <c r="C28" s="12"/>
      <c r="D28" s="12"/>
      <c r="E28" s="12"/>
      <c r="F28" s="12"/>
      <c r="G28" s="3"/>
      <c r="H28" s="3"/>
      <c r="I28" s="3"/>
      <c r="J28" s="3"/>
      <c r="K28" s="3"/>
      <c r="L28" s="3"/>
    </row>
    <row r="29" spans="1:25">
      <c r="B29" s="12"/>
      <c r="C29" s="12"/>
      <c r="D29" s="12"/>
      <c r="E29" s="12"/>
      <c r="F29" s="12"/>
      <c r="G29" s="3"/>
      <c r="H29" s="3"/>
      <c r="I29" s="3"/>
      <c r="J29" s="3"/>
      <c r="K29" s="3"/>
      <c r="L29" s="3"/>
    </row>
    <row r="30" spans="1:25">
      <c r="B30" s="12"/>
      <c r="C30" s="12"/>
      <c r="D30" s="12"/>
      <c r="E30" s="12"/>
      <c r="F30" s="12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5FAC5FAA9D874897C7C1AF0505FAF7" ma:contentTypeVersion="0" ma:contentTypeDescription="Ein neues Dokument erstellen." ma:contentTypeScope="" ma:versionID="ed20442ccf6ebed521cdc1347dd68a7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c8e3bc15-0ccf-42a3-89b8-4089ab4c1bc6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25F646-1661-4D40-B5EB-61538F3679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BF1AFD3-A27B-452E-AE0B-F353F9629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6F031BF-214B-4427-BD0F-6E923579B18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5970B96-69E5-45BE-B764-7B47CFE08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2.10 Vorberechnungen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2020-03-13T12:47:52Z</cp:lastPrinted>
  <dcterms:created xsi:type="dcterms:W3CDTF">2010-08-25T11:28:54Z</dcterms:created>
  <dcterms:modified xsi:type="dcterms:W3CDTF">2026-02-24T10:51:30Z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0x010100805FAC5FAA9D874897C7C1AF0505FAF7</vt:lpwstr>
  </property>
</Properties>
</file>