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7FECC8CC-7467-452B-9FEA-F363CE077A9B}" xr6:coauthVersionLast="47" xr6:coauthVersionMax="47" xr10:uidLastSave="{00000000-0000-0000-0000-000000000000}"/>
  <bookViews>
    <workbookView xWindow="-120" yWindow="-120" windowWidth="29040" windowHeight="15240" tabRatio="450" activeTab="2" xr2:uid="{00000000-000D-0000-FFFF-FFFF00000000}"/>
  </bookViews>
  <sheets>
    <sheet name="Basisdaten" sheetId="9" r:id="rId1"/>
    <sheet name="Daten" sheetId="1" r:id="rId2"/>
    <sheet name="Diagramm" sheetId="21" r:id="rId3"/>
    <sheet name="Diagramm ENGLISCH" sheetId="22" r:id="rId4"/>
  </sheets>
  <definedNames>
    <definedName name="Beschriftung">OFFSET(Daten!$B$16,0,0,COUNTA(Daten!$B$16:$B$27),-1)</definedName>
    <definedName name="Daten01">OFFSET(Daten!$C$16,0,0,COUNTA(Daten!$C$16:$C$27),-1)</definedName>
    <definedName name="Daten02">OFFSET(Daten!$D$16,0,0,COUNTA(Daten!$D$16:$D$27),-1)</definedName>
    <definedName name="Daten03">OFFSET(Daten!$E$16,0,0,COUNTA(Daten!$E$16:$E$27),-1)</definedName>
    <definedName name="Daten04">OFFSET(Daten!$F$16,0,0,COUNTA(Daten!$F$16:$F$27),-1)</definedName>
    <definedName name="Daten05">OFFSET(Daten!$G$16,0,0,COUNTA(Daten!$G$16:$G$27),-1)</definedName>
    <definedName name="Daten06">OFFSET(Daten!$J$16,0,0,COUNTA(Daten!$J$16:$J$27),-1)</definedName>
    <definedName name="Daten07">OFFSET(Daten!$K$16,0,0,COUNTA(Daten!$K$16:$K$27),-1)</definedName>
    <definedName name="Daten08">OFFSET(Daten!#REF!,0,0,COUNTA(Daten!#REF!),-1)</definedName>
    <definedName name="Daten09">OFFSET(Daten!$L$16,0,0,COUNTA(Daten!$L$16:$L$27),-1)</definedName>
    <definedName name="Daten10">OFFSET(Daten!$M$16,0,0,COUNTA(Daten!$M$16:$M$27),-1)</definedName>
    <definedName name="_xlnm.Print_Area" localSheetId="2">Diagramm!$A$1:$M$33</definedName>
    <definedName name="_xlnm.Print_Area" localSheetId="3">'Diagramm ENGLISCH'!$A$1:$M$33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16" i="1"/>
  <c r="C28" i="1"/>
  <c r="D28" i="1"/>
  <c r="E28" i="1"/>
  <c r="F28" i="1"/>
  <c r="G28" i="1"/>
  <c r="C29" i="1"/>
  <c r="D29" i="1"/>
  <c r="E29" i="1"/>
  <c r="F29" i="1"/>
  <c r="G29" i="1"/>
  <c r="T5" i="9"/>
  <c r="U5" i="9"/>
  <c r="V5" i="9"/>
  <c r="T6" i="9"/>
  <c r="U6" i="9"/>
  <c r="V6" i="9"/>
  <c r="T7" i="9"/>
  <c r="U7" i="9"/>
  <c r="V7" i="9"/>
  <c r="T8" i="9"/>
  <c r="U8" i="9"/>
  <c r="V8" i="9"/>
  <c r="T9" i="9"/>
  <c r="U9" i="9"/>
  <c r="V9" i="9"/>
  <c r="T10" i="9"/>
  <c r="U10" i="9"/>
  <c r="V10" i="9"/>
  <c r="T11" i="9"/>
  <c r="U11" i="9"/>
  <c r="V11" i="9"/>
  <c r="T12" i="9"/>
  <c r="U12" i="9"/>
  <c r="V12" i="9"/>
  <c r="T13" i="9"/>
  <c r="U13" i="9"/>
  <c r="V13" i="9"/>
  <c r="T14" i="9"/>
  <c r="U14" i="9"/>
  <c r="V14" i="9"/>
  <c r="T15" i="9"/>
  <c r="U15" i="9"/>
  <c r="V15" i="9"/>
  <c r="T16" i="9"/>
  <c r="I28" i="1" s="1"/>
  <c r="U16" i="9"/>
  <c r="J28" i="1" s="1"/>
  <c r="V16" i="9"/>
  <c r="K28" i="1" s="1"/>
  <c r="T17" i="9"/>
  <c r="I29" i="1" s="1"/>
  <c r="U17" i="9"/>
  <c r="V17" i="9"/>
  <c r="V4" i="9"/>
  <c r="U4" i="9"/>
  <c r="T4" i="9"/>
  <c r="K29" i="1" l="1"/>
  <c r="J29" i="1"/>
  <c r="J16" i="1"/>
  <c r="I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G16" i="1"/>
  <c r="F16" i="1"/>
  <c r="E16" i="1"/>
  <c r="D16" i="1"/>
  <c r="C17" i="1"/>
  <c r="C18" i="1"/>
  <c r="C19" i="1"/>
  <c r="C20" i="1"/>
  <c r="C21" i="1"/>
  <c r="C22" i="1"/>
  <c r="C23" i="1"/>
  <c r="C24" i="1"/>
  <c r="C25" i="1"/>
  <c r="C26" i="1"/>
  <c r="C27" i="1"/>
  <c r="C16" i="1"/>
  <c r="I27" i="1"/>
  <c r="I26" i="1"/>
  <c r="I25" i="1"/>
  <c r="I22" i="1"/>
  <c r="I21" i="1"/>
  <c r="I18" i="1"/>
  <c r="I17" i="1"/>
  <c r="J20" i="1" l="1"/>
  <c r="I20" i="1"/>
  <c r="K22" i="1"/>
  <c r="J24" i="1"/>
  <c r="I24" i="1"/>
  <c r="K26" i="1"/>
  <c r="J19" i="1"/>
  <c r="I19" i="1"/>
  <c r="J23" i="1"/>
  <c r="I23" i="1"/>
  <c r="J17" i="1"/>
  <c r="J27" i="1"/>
  <c r="K27" i="1"/>
  <c r="K18" i="1"/>
  <c r="K25" i="1"/>
  <c r="J21" i="1"/>
  <c r="J25" i="1"/>
  <c r="K17" i="1"/>
  <c r="K21" i="1"/>
  <c r="J18" i="1"/>
  <c r="K20" i="1"/>
  <c r="J22" i="1"/>
  <c r="K24" i="1"/>
  <c r="J26" i="1"/>
  <c r="K23" i="1"/>
  <c r="K19" i="1"/>
  <c r="K16" i="1"/>
  <c r="AB5" i="1"/>
</calcChain>
</file>

<file path=xl/sharedStrings.xml><?xml version="1.0" encoding="utf-8"?>
<sst xmlns="http://schemas.openxmlformats.org/spreadsheetml/2006/main" count="73" uniqueCount="41">
  <si>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</si>
  <si>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</si>
  <si>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</si>
  <si>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</si>
  <si>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</si>
  <si>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</si>
  <si>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</si>
  <si>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</si>
  <si>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</si>
  <si>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</si>
  <si>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DALYs</t>
  </si>
  <si>
    <t>Lungenkrebs</t>
  </si>
  <si>
    <t>Schlaganfall</t>
  </si>
  <si>
    <t>Diabetes mellitus Typ 2</t>
  </si>
  <si>
    <t>COPD</t>
  </si>
  <si>
    <t>Total</t>
  </si>
  <si>
    <t>Year</t>
  </si>
  <si>
    <t>Mean</t>
  </si>
  <si>
    <t>CI low</t>
  </si>
  <si>
    <t>CI high</t>
  </si>
  <si>
    <t>IHE</t>
  </si>
  <si>
    <t>Total-Total CI  low</t>
  </si>
  <si>
    <t>Total CI high-Total</t>
  </si>
  <si>
    <t>Annual mean of population-weighted particulate matter exposure</t>
  </si>
  <si>
    <t>Number of disability-adjusted life years (DALYs)</t>
  </si>
  <si>
    <t>Demenz</t>
  </si>
  <si>
    <t>Main title:</t>
  </si>
  <si>
    <t>Subtitle:</t>
  </si>
  <si>
    <t>Source</t>
  </si>
  <si>
    <t>Name of y axes 1:</t>
  </si>
  <si>
    <t>Name of y axes 2:</t>
  </si>
  <si>
    <t>Footnote</t>
  </si>
  <si>
    <t>Umweltbundesamt 2026, eigene Zusammenstellung</t>
  </si>
  <si>
    <t>German Environment Agency 2026, own compilation</t>
  </si>
  <si>
    <t>Anzahl verlorener gesunder Lebensjahre (DALYs)</t>
  </si>
  <si>
    <t>Annual mean of population-weighted particulate matter exposure (PM2.5)</t>
  </si>
  <si>
    <t>Feinstaubbedingte Krankheitslast als Summe aller Erkrankungen in Deutschland 2010-2023* (dargestellt als DALYs** mit Unsicherheitsbereich)</t>
  </si>
  <si>
    <t>Burden of disease due to particulate matter exposure as the sum of all diseases in Germany 2010-2023* (shown as DALYs** with uncertainty range)</t>
  </si>
  <si>
    <t>*Die Angaben beziehen sich auf die berücksichtigte Bevölkerung (hier Erwachsene &gt; 25 Jahre bzw. &gt; 60 Jahre)
**DALYs: Verlorene gesunde Lebensjahre</t>
  </si>
  <si>
    <t>*Figures relate to the considered population (adults &gt; 25 years or &gt; 60 years)
**DALYs: Disability-adjusted life years</t>
  </si>
  <si>
    <t>Bevölkerungsgewichtete 
Feinstaubkonzentration (PM2,5) im Jahresmittel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</si>
</sst>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9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4" fontId="23" fillId="24" borderId="22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4" fontId="23" fillId="26" borderId="22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4" xfId="0" applyFont="1" applyFill="1" applyBorder="1" applyAlignment="1">
      <alignment horizontal="center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5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5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6" xfId="0" applyFont="1" applyFill="1" applyBorder="1"/>
    <xf numFmtId="0" fontId="25" fillId="26" borderId="17" xfId="0" applyFont="1" applyFill="1" applyBorder="1"/>
    <xf numFmtId="0" fontId="26" fillId="24" borderId="0" xfId="0" applyFont="1" applyFill="1" applyBorder="1"/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3" fontId="23" fillId="24" borderId="21" xfId="0" applyNumberFormat="1" applyFont="1" applyFill="1" applyBorder="1" applyAlignment="1">
      <alignment horizontal="right" vertical="center" indent="3"/>
    </xf>
    <xf numFmtId="3" fontId="23" fillId="26" borderId="21" xfId="0" applyNumberFormat="1" applyFont="1" applyFill="1" applyBorder="1" applyAlignment="1">
      <alignment horizontal="right" vertical="center" indent="3"/>
    </xf>
    <xf numFmtId="0" fontId="20" fillId="24" borderId="20" xfId="0" applyFont="1" applyFill="1" applyBorder="1" applyAlignment="1">
      <alignment horizontal="left" vertical="center"/>
    </xf>
    <xf numFmtId="0" fontId="20" fillId="26" borderId="20" xfId="0" applyFont="1" applyFill="1" applyBorder="1" applyAlignment="1">
      <alignment horizontal="left"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3" fontId="23" fillId="24" borderId="21" xfId="0" applyNumberFormat="1" applyFont="1" applyFill="1" applyBorder="1" applyAlignment="1">
      <alignment vertical="center"/>
    </xf>
    <xf numFmtId="3" fontId="23" fillId="26" borderId="21" xfId="0" applyNumberFormat="1" applyFont="1" applyFill="1" applyBorder="1" applyAlignment="1">
      <alignment vertical="center"/>
    </xf>
    <xf numFmtId="165" fontId="23" fillId="24" borderId="21" xfId="0" applyNumberFormat="1" applyFont="1" applyFill="1" applyBorder="1" applyAlignment="1">
      <alignment horizontal="right" vertical="center" indent="3"/>
    </xf>
    <xf numFmtId="165" fontId="23" fillId="26" borderId="21" xfId="0" applyNumberFormat="1" applyFont="1" applyFill="1" applyBorder="1" applyAlignment="1">
      <alignment horizontal="right" vertical="center" indent="3"/>
    </xf>
    <xf numFmtId="0" fontId="30" fillId="24" borderId="0" xfId="0" applyFont="1" applyFill="1" applyBorder="1" applyAlignment="1" applyProtection="1">
      <alignment horizontal="left" vertical="top" wrapText="1"/>
    </xf>
    <xf numFmtId="166" fontId="21" fillId="24" borderId="0" xfId="0" applyNumberFormat="1" applyFont="1" applyFill="1"/>
    <xf numFmtId="1" fontId="21" fillId="24" borderId="0" xfId="0" applyNumberFormat="1" applyFont="1" applyFill="1"/>
    <xf numFmtId="3" fontId="21" fillId="24" borderId="0" xfId="0" applyNumberFormat="1" applyFont="1" applyFill="1"/>
    <xf numFmtId="0" fontId="21" fillId="24" borderId="0" xfId="0" applyFont="1" applyFill="1" applyAlignment="1" applyProtection="1">
      <alignment horizontal="left"/>
      <protection locked="0"/>
    </xf>
    <xf numFmtId="1" fontId="25" fillId="0" borderId="0" xfId="0" applyNumberFormat="1" applyFont="1"/>
    <xf numFmtId="0" fontId="30" fillId="24" borderId="0" xfId="0" applyFont="1" applyFill="1" applyBorder="1" applyAlignment="1" applyProtection="1">
      <alignment horizontal="left" vertical="top" wrapText="1"/>
    </xf>
    <xf numFmtId="0" fontId="25" fillId="0" borderId="26" xfId="0" applyFont="1" applyBorder="1"/>
    <xf numFmtId="0" fontId="25" fillId="0" borderId="27" xfId="0" applyFont="1" applyBorder="1"/>
    <xf numFmtId="0" fontId="25" fillId="0" borderId="28" xfId="0" applyFont="1" applyBorder="1"/>
    <xf numFmtId="0" fontId="26" fillId="0" borderId="11" xfId="0" applyFont="1" applyBorder="1" applyAlignment="1"/>
    <xf numFmtId="0" fontId="25" fillId="0" borderId="15" xfId="0" applyFont="1" applyBorder="1"/>
    <xf numFmtId="0" fontId="28" fillId="0" borderId="11" xfId="0" applyFont="1" applyBorder="1" applyAlignment="1"/>
    <xf numFmtId="0" fontId="29" fillId="0" borderId="11" xfId="0" applyFont="1" applyBorder="1" applyAlignment="1"/>
    <xf numFmtId="0" fontId="25" fillId="0" borderId="11" xfId="0" applyFont="1" applyBorder="1"/>
    <xf numFmtId="0" fontId="25" fillId="24" borderId="11" xfId="0" applyFont="1" applyFill="1" applyBorder="1"/>
    <xf numFmtId="0" fontId="25" fillId="24" borderId="15" xfId="0" applyFont="1" applyFill="1" applyBorder="1"/>
    <xf numFmtId="0" fontId="25" fillId="24" borderId="11" xfId="0" applyFont="1" applyFill="1" applyBorder="1" applyProtection="1"/>
    <xf numFmtId="0" fontId="25" fillId="24" borderId="12" xfId="0" applyFont="1" applyFill="1" applyBorder="1" applyProtection="1"/>
    <xf numFmtId="0" fontId="26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Protection="1"/>
    <xf numFmtId="0" fontId="25" fillId="24" borderId="16" xfId="0" applyFont="1" applyFill="1" applyBorder="1"/>
    <xf numFmtId="0" fontId="25" fillId="24" borderId="17" xfId="0" applyFont="1" applyFill="1" applyBorder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wrapText="1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16" xfId="0" applyFont="1" applyFill="1" applyBorder="1" applyAlignment="1" applyProtection="1">
      <alignment horizontal="left" vertical="top" wrapText="1"/>
    </xf>
    <xf numFmtId="0" fontId="27" fillId="25" borderId="18" xfId="0" applyFont="1" applyFill="1" applyBorder="1" applyAlignment="1">
      <alignment horizontal="center" vertical="center"/>
    </xf>
    <xf numFmtId="0" fontId="27" fillId="25" borderId="19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4D4D4D"/>
      <color rgb="FF125D86"/>
      <color rgb="FFFFFFFF"/>
      <color rgb="FF808080"/>
      <color rgb="FF5F5F5F"/>
      <color rgb="FF007626"/>
      <color rgb="FF009BD5"/>
      <color rgb="FF61B931"/>
      <color rgb="FFFABB00"/>
      <color rgb="FF0073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0714330975462"/>
          <c:y val="5.2720430998756743E-2"/>
          <c:w val="0.79421758430132705"/>
          <c:h val="0.75152324122323955"/>
        </c:manualLayout>
      </c:layout>
      <c:barChart>
        <c:barDir val="col"/>
        <c:grouping val="clustered"/>
        <c:varyColors val="0"/>
        <c:ser>
          <c:idx val="0"/>
          <c:order val="0"/>
          <c:tx>
            <c:v>DALYs</c:v>
          </c:tx>
          <c:spPr>
            <a:pattFill prst="wdUpDiag">
              <a:fgClr>
                <a:srgbClr val="61B931"/>
              </a:fgClr>
              <a:bgClr>
                <a:srgbClr val="125D86"/>
              </a:bgClr>
            </a:pattFill>
            <a:ln>
              <a:solidFill>
                <a:srgbClr val="FFFFFF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Daten!$K$16:$K$29</c:f>
                <c:numCache>
                  <c:formatCode>General</c:formatCode>
                  <c:ptCount val="14"/>
                  <c:pt idx="0">
                    <c:v>250211.00630115543</c:v>
                  </c:pt>
                  <c:pt idx="1">
                    <c:v>241234.54649696895</c:v>
                  </c:pt>
                  <c:pt idx="2">
                    <c:v>208965.10877859371</c:v>
                  </c:pt>
                  <c:pt idx="3">
                    <c:v>231220.35306342831</c:v>
                  </c:pt>
                  <c:pt idx="4">
                    <c:v>224988.37527963147</c:v>
                  </c:pt>
                  <c:pt idx="5">
                    <c:v>221121.10257187905</c:v>
                  </c:pt>
                  <c:pt idx="6">
                    <c:v>215713.2316533578</c:v>
                  </c:pt>
                  <c:pt idx="7">
                    <c:v>217164.88222088403</c:v>
                  </c:pt>
                  <c:pt idx="8">
                    <c:v>235171.98878234392</c:v>
                  </c:pt>
                  <c:pt idx="9">
                    <c:v>185336.76681776042</c:v>
                  </c:pt>
                  <c:pt idx="10">
                    <c:v>168207.36899661721</c:v>
                  </c:pt>
                  <c:pt idx="11">
                    <c:v>180027.4914895806</c:v>
                  </c:pt>
                  <c:pt idx="12">
                    <c:v>166815.9920462509</c:v>
                  </c:pt>
                  <c:pt idx="13">
                    <c:v>127112.70220131159</c:v>
                  </c:pt>
                </c:numCache>
              </c:numRef>
            </c:plus>
            <c:minus>
              <c:numRef>
                <c:f>Daten!$J$16:$J$29</c:f>
                <c:numCache>
                  <c:formatCode>General</c:formatCode>
                  <c:ptCount val="14"/>
                  <c:pt idx="0">
                    <c:v>289345.00824582833</c:v>
                  </c:pt>
                  <c:pt idx="1">
                    <c:v>277859.46030007186</c:v>
                  </c:pt>
                  <c:pt idx="2">
                    <c:v>235141.99909111002</c:v>
                  </c:pt>
                  <c:pt idx="3">
                    <c:v>262666.70972290513</c:v>
                  </c:pt>
                  <c:pt idx="4">
                    <c:v>255346.56990867422</c:v>
                  </c:pt>
                  <c:pt idx="5">
                    <c:v>247865.86283923453</c:v>
                  </c:pt>
                  <c:pt idx="6">
                    <c:v>241063.98010986287</c:v>
                  </c:pt>
                  <c:pt idx="7">
                    <c:v>241312.87591405411</c:v>
                  </c:pt>
                  <c:pt idx="8">
                    <c:v>262247.12874061527</c:v>
                  </c:pt>
                  <c:pt idx="9">
                    <c:v>201493.79055610864</c:v>
                  </c:pt>
                  <c:pt idx="10">
                    <c:v>180577.26245475764</c:v>
                  </c:pt>
                  <c:pt idx="11">
                    <c:v>195327.9024575048</c:v>
                  </c:pt>
                  <c:pt idx="12">
                    <c:v>178861.85449223168</c:v>
                  </c:pt>
                  <c:pt idx="13">
                    <c:v>132710.78922106899</c:v>
                  </c:pt>
                </c:numCache>
              </c:numRef>
            </c:minus>
            <c:spPr>
              <a:ln w="15875">
                <a:solidFill>
                  <a:srgbClr val="4D4D4D"/>
                </a:solidFill>
              </a:ln>
            </c:spPr>
          </c:errBar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Daten!$I$16:$I$29</c:f>
              <c:numCache>
                <c:formatCode>#,##0</c:formatCode>
                <c:ptCount val="14"/>
                <c:pt idx="0">
                  <c:v>700129.70864173211</c:v>
                </c:pt>
                <c:pt idx="1">
                  <c:v>661102.63172994705</c:v>
                </c:pt>
                <c:pt idx="2">
                  <c:v>539198.3470117338</c:v>
                </c:pt>
                <c:pt idx="3">
                  <c:v>599668.46154725505</c:v>
                </c:pt>
                <c:pt idx="4">
                  <c:v>576867.37323420937</c:v>
                </c:pt>
                <c:pt idx="5">
                  <c:v>546370.8169809184</c:v>
                </c:pt>
                <c:pt idx="6">
                  <c:v>523715.60679171694</c:v>
                </c:pt>
                <c:pt idx="7">
                  <c:v>514874.87369283946</c:v>
                </c:pt>
                <c:pt idx="8">
                  <c:v>555187.72683278052</c:v>
                </c:pt>
                <c:pt idx="9">
                  <c:v>418127.17349677684</c:v>
                </c:pt>
                <c:pt idx="10">
                  <c:v>372441.55207854806</c:v>
                </c:pt>
                <c:pt idx="11">
                  <c:v>405382.61199630913</c:v>
                </c:pt>
                <c:pt idx="12">
                  <c:v>366544.00680140016</c:v>
                </c:pt>
                <c:pt idx="13">
                  <c:v>269082.48272318556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306409864"/>
        <c:axId val="306410256"/>
      </c:barChart>
      <c:barChart>
        <c:barDir val="col"/>
        <c:grouping val="clustered"/>
        <c:varyColors val="0"/>
        <c:ser>
          <c:idx val="3"/>
          <c:order val="1"/>
          <c:invertIfNegative val="0"/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Daten!$N$16:$N$29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BCB7-4DC6-BBDF-5E9DCEE8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635104104"/>
        <c:axId val="635102792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Daten!$B$16:$B$29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Daten!$M$16:$M$29</c15:sqref>
                        </c15:formulaRef>
                      </c:ext>
                    </c:extLst>
                    <c:numCache>
                      <c:formatCode>#,##0.00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CB7-4DC6-BBDF-5E9DCEE8698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v>Bevölkerungsgewichtete Feinstaubkonzentration</c:v>
          </c:tx>
          <c:spPr>
            <a:ln w="12700">
              <a:solidFill>
                <a:srgbClr val="125D86"/>
              </a:solidFill>
              <a:prstDash val="dash"/>
            </a:ln>
          </c:spPr>
          <c:marker>
            <c:spPr>
              <a:solidFill>
                <a:srgbClr val="125D86"/>
              </a:solidFill>
              <a:ln>
                <a:solidFill>
                  <a:srgbClr val="125D86"/>
                </a:solidFill>
              </a:ln>
            </c:spPr>
          </c:marker>
          <c:cat>
            <c:numRef>
              <c:f>Daten!$B$16:$B$27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Daten!$L$16:$L$29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DC6-BBDF-5E9DCEE8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104104"/>
        <c:axId val="635102792"/>
      </c:line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300000"/>
          <c:min val="0"/>
        </c:scaling>
        <c:delete val="0"/>
        <c:axPos val="l"/>
        <c:majorGridlines>
          <c:spPr>
            <a:ln w="6350">
              <a:solidFill>
                <a:srgbClr val="80808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06409864"/>
        <c:crosses val="autoZero"/>
        <c:crossBetween val="between"/>
        <c:majorUnit val="100000"/>
        <c:minorUnit val="2500"/>
      </c:valAx>
      <c:valAx>
        <c:axId val="635102792"/>
        <c:scaling>
          <c:orientation val="minMax"/>
          <c:max val="17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635104104"/>
        <c:crosses val="max"/>
        <c:crossBetween val="between"/>
        <c:majorUnit val="1"/>
      </c:valAx>
      <c:catAx>
        <c:axId val="635104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102792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tile tx="0" ty="0" sx="100000" sy="100000" flip="none" algn="tl"/>
        </a:blipFill>
        <a:ln w="9525"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4304135108905541"/>
          <c:y val="0.89035147391552183"/>
          <c:w val="0.76016715015886172"/>
          <c:h val="6.2638951957729727E-2"/>
        </c:manualLayout>
      </c:layout>
      <c:overlay val="0"/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35631072431738"/>
          <c:y val="5.5527537137189796E-2"/>
          <c:w val="0.75186259612285289"/>
          <c:h val="0.75152324122323955"/>
        </c:manualLayout>
      </c:layout>
      <c:barChart>
        <c:barDir val="col"/>
        <c:grouping val="clustered"/>
        <c:varyColors val="0"/>
        <c:ser>
          <c:idx val="0"/>
          <c:order val="0"/>
          <c:tx>
            <c:v>DALYs</c:v>
          </c:tx>
          <c:spPr>
            <a:pattFill prst="wdUpDiag">
              <a:fgClr>
                <a:srgbClr val="61B931"/>
              </a:fgClr>
              <a:bgClr>
                <a:srgbClr val="125D86"/>
              </a:bgClr>
            </a:pattFill>
            <a:ln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Daten!$K$16:$K$29</c:f>
                <c:numCache>
                  <c:formatCode>General</c:formatCode>
                  <c:ptCount val="14"/>
                  <c:pt idx="0">
                    <c:v>250211.00630115543</c:v>
                  </c:pt>
                  <c:pt idx="1">
                    <c:v>241234.54649696895</c:v>
                  </c:pt>
                  <c:pt idx="2">
                    <c:v>208965.10877859371</c:v>
                  </c:pt>
                  <c:pt idx="3">
                    <c:v>231220.35306342831</c:v>
                  </c:pt>
                  <c:pt idx="4">
                    <c:v>224988.37527963147</c:v>
                  </c:pt>
                  <c:pt idx="5">
                    <c:v>221121.10257187905</c:v>
                  </c:pt>
                  <c:pt idx="6">
                    <c:v>215713.2316533578</c:v>
                  </c:pt>
                  <c:pt idx="7">
                    <c:v>217164.88222088403</c:v>
                  </c:pt>
                  <c:pt idx="8">
                    <c:v>235171.98878234392</c:v>
                  </c:pt>
                  <c:pt idx="9">
                    <c:v>185336.76681776042</c:v>
                  </c:pt>
                  <c:pt idx="10">
                    <c:v>168207.36899661721</c:v>
                  </c:pt>
                  <c:pt idx="11">
                    <c:v>180027.4914895806</c:v>
                  </c:pt>
                  <c:pt idx="12">
                    <c:v>166815.9920462509</c:v>
                  </c:pt>
                  <c:pt idx="13">
                    <c:v>127112.70220131159</c:v>
                  </c:pt>
                </c:numCache>
              </c:numRef>
            </c:plus>
            <c:minus>
              <c:numRef>
                <c:f>Daten!$J$16:$J$29</c:f>
                <c:numCache>
                  <c:formatCode>General</c:formatCode>
                  <c:ptCount val="14"/>
                  <c:pt idx="0">
                    <c:v>289345.00824582833</c:v>
                  </c:pt>
                  <c:pt idx="1">
                    <c:v>277859.46030007186</c:v>
                  </c:pt>
                  <c:pt idx="2">
                    <c:v>235141.99909111002</c:v>
                  </c:pt>
                  <c:pt idx="3">
                    <c:v>262666.70972290513</c:v>
                  </c:pt>
                  <c:pt idx="4">
                    <c:v>255346.56990867422</c:v>
                  </c:pt>
                  <c:pt idx="5">
                    <c:v>247865.86283923453</c:v>
                  </c:pt>
                  <c:pt idx="6">
                    <c:v>241063.98010986287</c:v>
                  </c:pt>
                  <c:pt idx="7">
                    <c:v>241312.87591405411</c:v>
                  </c:pt>
                  <c:pt idx="8">
                    <c:v>262247.12874061527</c:v>
                  </c:pt>
                  <c:pt idx="9">
                    <c:v>201493.79055610864</c:v>
                  </c:pt>
                  <c:pt idx="10">
                    <c:v>180577.26245475764</c:v>
                  </c:pt>
                  <c:pt idx="11">
                    <c:v>195327.9024575048</c:v>
                  </c:pt>
                  <c:pt idx="12">
                    <c:v>178861.85449223168</c:v>
                  </c:pt>
                  <c:pt idx="13">
                    <c:v>132710.78922106899</c:v>
                  </c:pt>
                </c:numCache>
              </c:numRef>
            </c:minus>
            <c:spPr>
              <a:ln w="15875">
                <a:solidFill>
                  <a:srgbClr val="4D4D4D"/>
                </a:solidFill>
              </a:ln>
            </c:spPr>
          </c:errBar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Daten!$I$16:$I$29</c:f>
              <c:numCache>
                <c:formatCode>#,##0</c:formatCode>
                <c:ptCount val="14"/>
                <c:pt idx="0">
                  <c:v>700129.70864173211</c:v>
                </c:pt>
                <c:pt idx="1">
                  <c:v>661102.63172994705</c:v>
                </c:pt>
                <c:pt idx="2">
                  <c:v>539198.3470117338</c:v>
                </c:pt>
                <c:pt idx="3">
                  <c:v>599668.46154725505</c:v>
                </c:pt>
                <c:pt idx="4">
                  <c:v>576867.37323420937</c:v>
                </c:pt>
                <c:pt idx="5">
                  <c:v>546370.8169809184</c:v>
                </c:pt>
                <c:pt idx="6">
                  <c:v>523715.60679171694</c:v>
                </c:pt>
                <c:pt idx="7">
                  <c:v>514874.87369283946</c:v>
                </c:pt>
                <c:pt idx="8">
                  <c:v>555187.72683278052</c:v>
                </c:pt>
                <c:pt idx="9">
                  <c:v>418127.17349677684</c:v>
                </c:pt>
                <c:pt idx="10">
                  <c:v>372441.55207854806</c:v>
                </c:pt>
                <c:pt idx="11">
                  <c:v>405382.61199630913</c:v>
                </c:pt>
                <c:pt idx="12">
                  <c:v>366544.00680140016</c:v>
                </c:pt>
                <c:pt idx="13">
                  <c:v>269082.48272318556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3-498C-BA71-CA458FC2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306409864"/>
        <c:axId val="306410256"/>
      </c:barChart>
      <c:barChart>
        <c:barDir val="col"/>
        <c:grouping val="clustered"/>
        <c:varyColors val="0"/>
        <c:ser>
          <c:idx val="3"/>
          <c:order val="1"/>
          <c:invertIfNegative val="0"/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Daten!$N$16:$N$29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A7D3-498C-BA71-CA458FC2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635104104"/>
        <c:axId val="635102792"/>
        <c:extLst>
          <c:ext xmlns:c15="http://schemas.microsoft.com/office/drawing/2012/chart" uri="{02D57815-91ED-43cb-92C2-25804820EDAC}">
            <c15:filteredBarSeries>
              <c15:ser>
                <c:idx val="2"/>
                <c:order val="3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Daten!$B$16:$B$29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Daten!$M$16:$M$29</c15:sqref>
                        </c15:formulaRef>
                      </c:ext>
                    </c:extLst>
                    <c:numCache>
                      <c:formatCode>#,##0.00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7D3-498C-BA71-CA458FC2F78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v>Population-weighted particulate matter concentration</c:v>
          </c:tx>
          <c:spPr>
            <a:ln w="12700">
              <a:solidFill>
                <a:srgbClr val="125D86"/>
              </a:solidFill>
              <a:prstDash val="dash"/>
            </a:ln>
          </c:spPr>
          <c:marker>
            <c:spPr>
              <a:solidFill>
                <a:srgbClr val="125D86"/>
              </a:solidFill>
              <a:ln>
                <a:solidFill>
                  <a:srgbClr val="125D86"/>
                </a:solidFill>
              </a:ln>
            </c:spPr>
          </c:marker>
          <c:cat>
            <c:numRef>
              <c:f>Daten!$B$16:$B$27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Daten!$L$16:$L$29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3-498C-BA71-CA458FC2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104104"/>
        <c:axId val="635102792"/>
      </c:line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300000"/>
          <c:min val="0"/>
        </c:scaling>
        <c:delete val="0"/>
        <c:axPos val="l"/>
        <c:majorGridlines>
          <c:spPr>
            <a:ln w="6350">
              <a:solidFill>
                <a:srgbClr val="80808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06409864"/>
        <c:crosses val="autoZero"/>
        <c:crossBetween val="between"/>
        <c:majorUnit val="100000"/>
        <c:minorUnit val="2500"/>
      </c:valAx>
      <c:valAx>
        <c:axId val="635102792"/>
        <c:scaling>
          <c:orientation val="minMax"/>
          <c:max val="17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Annual mean of population-weighted particulate matter concentration (PM2.5) in µg/m³</a:t>
                </a:r>
              </a:p>
            </c:rich>
          </c:tx>
          <c:layout>
            <c:manualLayout>
              <c:xMode val="edge"/>
              <c:yMode val="edge"/>
              <c:x val="0.96070823911516179"/>
              <c:y val="6.375721424758877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5104104"/>
        <c:crosses val="max"/>
        <c:crossBetween val="between"/>
        <c:majorUnit val="1"/>
      </c:valAx>
      <c:catAx>
        <c:axId val="635104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102792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tile tx="0" ty="0" sx="100000" sy="100000" flip="none" algn="tl"/>
        </a:blipFill>
        <a:ln w="9525"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5151233288821353"/>
          <c:y val="0.90137466125282484"/>
          <c:w val="0.76016715015886172"/>
          <c:h val="6.263895195772972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u="none">
          <a:solidFill>
            <a:sysClr val="windowText" lastClr="000000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9525</xdr:rowOff>
    </xdr:from>
    <xdr:to>
      <xdr:col>12</xdr:col>
      <xdr:colOff>1104900</xdr:colOff>
      <xdr:row>29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20637</xdr:colOff>
      <xdr:row>2</xdr:row>
      <xdr:rowOff>206375</xdr:rowOff>
    </xdr:from>
    <xdr:to>
      <xdr:col>16</xdr:col>
      <xdr:colOff>253999</xdr:colOff>
      <xdr:row>22</xdr:row>
      <xdr:rowOff>100007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115883</xdr:colOff>
      <xdr:row>0</xdr:row>
      <xdr:rowOff>238121</xdr:rowOff>
    </xdr:from>
    <xdr:to>
      <xdr:col>14</xdr:col>
      <xdr:colOff>500063</xdr:colOff>
      <xdr:row>2</xdr:row>
      <xdr:rowOff>230186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5883" y="238121"/>
          <a:ext cx="6400805" cy="5000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Feinstaubbedingte Krankheitslast als Summe aller Erkrankungen in Deutschland 2010-2023* (dargestellt als DALYs** mit Unsicherheitsbereich)</a:t>
          </a:fld>
          <a:endParaRPr lang="de-DE" sz="115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3</xdr:col>
      <xdr:colOff>228600</xdr:colOff>
      <xdr:row>2</xdr:row>
      <xdr:rowOff>44450</xdr:rowOff>
    </xdr:from>
    <xdr:to>
      <xdr:col>12</xdr:col>
      <xdr:colOff>95250</xdr:colOff>
      <xdr:row>3</xdr:row>
      <xdr:rowOff>73025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009650" y="558800"/>
          <a:ext cx="49911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9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 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15876</xdr:colOff>
      <xdr:row>1</xdr:row>
      <xdr:rowOff>3483</xdr:rowOff>
    </xdr:from>
    <xdr:to>
      <xdr:col>15</xdr:col>
      <xdr:colOff>21688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06376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3</xdr:col>
      <xdr:colOff>261937</xdr:colOff>
      <xdr:row>2</xdr:row>
      <xdr:rowOff>234953</xdr:rowOff>
    </xdr:from>
    <xdr:to>
      <xdr:col>7</xdr:col>
      <xdr:colOff>801418</xdr:colOff>
      <xdr:row>4</xdr:row>
      <xdr:rowOff>1982</xdr:rowOff>
    </xdr:to>
    <xdr:sp macro="" textlink="">
      <xdr:nvSpPr>
        <xdr:cNvPr id="3" name="Textfeld 19">
          <a:extLst>
            <a:ext uri="{FF2B5EF4-FFF2-40B4-BE49-F238E27FC236}">
              <a16:creationId xmlns:a16="http://schemas.microsoft.com/office/drawing/2014/main" id="{34ED60A7-1F29-B625-FD9A-C0253B2576E8}"/>
            </a:ext>
          </a:extLst>
        </xdr:cNvPr>
        <xdr:cNvSpPr txBox="1"/>
      </xdr:nvSpPr>
      <xdr:spPr>
        <a:xfrm>
          <a:off x="849312" y="742953"/>
          <a:ext cx="2634981" cy="203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Anzahl verlorener gesunder Lebensjahre (DALYs)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15876</xdr:colOff>
      <xdr:row>18</xdr:row>
      <xdr:rowOff>938894</xdr:rowOff>
    </xdr:from>
    <xdr:to>
      <xdr:col>15</xdr:col>
      <xdr:colOff>21688</xdr:colOff>
      <xdr:row>18</xdr:row>
      <xdr:rowOff>938894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25DD333F-DE98-4F9F-B330-FC4965C28180}"/>
            </a:ext>
          </a:extLst>
        </xdr:cNvPr>
        <xdr:cNvCxnSpPr/>
      </xdr:nvCxnSpPr>
      <xdr:spPr>
        <a:xfrm>
          <a:off x="206376" y="4756832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15876</xdr:colOff>
      <xdr:row>21</xdr:row>
      <xdr:rowOff>0</xdr:rowOff>
    </xdr:from>
    <xdr:to>
      <xdr:col>15</xdr:col>
      <xdr:colOff>21688</xdr:colOff>
      <xdr:row>21</xdr:row>
      <xdr:rowOff>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59469D90-45B7-4241-8D33-53F13EB135D4}"/>
            </a:ext>
          </a:extLst>
        </xdr:cNvPr>
        <xdr:cNvCxnSpPr/>
      </xdr:nvCxnSpPr>
      <xdr:spPr>
        <a:xfrm>
          <a:off x="206376" y="5175250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460375</xdr:colOff>
      <xdr:row>21</xdr:row>
      <xdr:rowOff>23813</xdr:rowOff>
    </xdr:from>
    <xdr:to>
      <xdr:col>15</xdr:col>
      <xdr:colOff>13106</xdr:colOff>
      <xdr:row>23</xdr:row>
      <xdr:rowOff>39105</xdr:rowOff>
    </xdr:to>
    <xdr:sp macro="" textlink="Daten!B5">
      <xdr:nvSpPr>
        <xdr:cNvPr id="10" name="Textfeld 9">
          <a:extLst>
            <a:ext uri="{FF2B5EF4-FFF2-40B4-BE49-F238E27FC236}">
              <a16:creationId xmlns:a16="http://schemas.microsoft.com/office/drawing/2014/main" id="{57E9A1AC-4A6A-4240-86E7-D5799B9AFBBF}"/>
            </a:ext>
          </a:extLst>
        </xdr:cNvPr>
        <xdr:cNvSpPr txBox="1"/>
      </xdr:nvSpPr>
      <xdr:spPr>
        <a:xfrm>
          <a:off x="4191000" y="5199063"/>
          <a:ext cx="2846794" cy="17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D03E409-32B1-4D3C-BF3A-EC28E96A84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Umweltbundesamt 2026, eigene Zusammenstellung</a:t>
          </a:fld>
          <a:endParaRPr lang="de-DE" sz="200" b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15876</xdr:colOff>
      <xdr:row>21</xdr:row>
      <xdr:rowOff>12699</xdr:rowOff>
    </xdr:from>
    <xdr:to>
      <xdr:col>9</xdr:col>
      <xdr:colOff>106117</xdr:colOff>
      <xdr:row>24</xdr:row>
      <xdr:rowOff>53974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96F1D77-5464-48A6-9846-22969FCD3053}"/>
            </a:ext>
          </a:extLst>
        </xdr:cNvPr>
        <xdr:cNvSpPr txBox="1"/>
      </xdr:nvSpPr>
      <xdr:spPr>
        <a:xfrm>
          <a:off x="206376" y="5187949"/>
          <a:ext cx="3630366" cy="311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F3C9F58F-6DF2-4C64-AB60-20DFC454572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auf die berücksichtigte Bevölkerung (hier Erwachsene &gt; 25 Jahre bzw. &gt; 60 Jahre)
**DALYs: Verlorene gesunde Lebensjahre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365125</xdr:colOff>
      <xdr:row>2</xdr:row>
      <xdr:rowOff>119063</xdr:rowOff>
    </xdr:from>
    <xdr:to>
      <xdr:col>14</xdr:col>
      <xdr:colOff>801688</xdr:colOff>
      <xdr:row>4</xdr:row>
      <xdr:rowOff>5156</xdr:rowOff>
    </xdr:to>
    <xdr:sp macro="" textlink="Daten!B11">
      <xdr:nvSpPr>
        <xdr:cNvPr id="21" name="Textfeld 19">
          <a:extLst>
            <a:ext uri="{FF2B5EF4-FFF2-40B4-BE49-F238E27FC236}">
              <a16:creationId xmlns:a16="http://schemas.microsoft.com/office/drawing/2014/main" id="{88D773EB-B711-4079-9C4A-74B02E020B04}"/>
            </a:ext>
          </a:extLst>
        </xdr:cNvPr>
        <xdr:cNvSpPr txBox="1"/>
      </xdr:nvSpPr>
      <xdr:spPr>
        <a:xfrm>
          <a:off x="4095750" y="627063"/>
          <a:ext cx="2722563" cy="322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/>
          <a:fld id="{21173583-B467-4399-88BC-1FF03D611CA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r"/>
            <a:t>Bevölkerungsgewichtete 
Feinstaubkonzentration (PM2,5) im Jahresmittel</a:t>
          </a:fld>
          <a:endParaRPr lang="de-DE" sz="4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1</cdr:y>
    </cdr:from>
    <cdr:to>
      <cdr:x>1</cdr:x>
      <cdr:y>1</cdr:y>
    </cdr:to>
    <cdr:cxnSp macro="">
      <cdr:nvCxnSpPr>
        <cdr:cNvPr id="3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C00-000009000000}"/>
            </a:ext>
          </a:extLst>
        </cdr:cNvPr>
        <cdr:cNvCxnSpPr/>
      </cdr:nvCxnSpPr>
      <cdr:spPr>
        <a:xfrm xmlns:a="http://schemas.openxmlformats.org/drawingml/2006/main">
          <a:off x="0" y="4495800"/>
          <a:ext cx="6675120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227007</xdr:rowOff>
    </xdr:from>
    <xdr:to>
      <xdr:col>14</xdr:col>
      <xdr:colOff>333375</xdr:colOff>
      <xdr:row>22</xdr:row>
      <xdr:rowOff>36507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7F7A7F95-0832-45FB-A139-A9F139E4E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301624</xdr:colOff>
      <xdr:row>1</xdr:row>
      <xdr:rowOff>9525</xdr:rowOff>
    </xdr:from>
    <xdr:to>
      <xdr:col>14</xdr:col>
      <xdr:colOff>76199</xdr:colOff>
      <xdr:row>4</xdr:row>
      <xdr:rowOff>7937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AE7F6D1A-BA18-480E-BEF0-21693D4AA492}"/>
            </a:ext>
          </a:extLst>
        </xdr:cNvPr>
        <xdr:cNvSpPr txBox="1"/>
      </xdr:nvSpPr>
      <xdr:spPr>
        <a:xfrm>
          <a:off x="301624" y="266700"/>
          <a:ext cx="5984875" cy="6937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B6BA486-31A4-4E5C-AE74-B6619A3785E1}" type="TxLink">
            <a:rPr lang="en-US" sz="12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Burden of disease due to particulate matter exposure as the sum of all diseases in Germany 2010-2023* (shown as DALYs** with uncertainty range)</a:t>
          </a:fld>
          <a:endParaRPr lang="de-DE" sz="18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3</xdr:col>
      <xdr:colOff>228600</xdr:colOff>
      <xdr:row>2</xdr:row>
      <xdr:rowOff>44450</xdr:rowOff>
    </xdr:from>
    <xdr:to>
      <xdr:col>12</xdr:col>
      <xdr:colOff>95250</xdr:colOff>
      <xdr:row>3</xdr:row>
      <xdr:rowOff>73025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1C82A2E2-12C2-4B02-8D5E-D96B47096F6E}"/>
            </a:ext>
          </a:extLst>
        </xdr:cNvPr>
        <xdr:cNvSpPr txBox="1"/>
      </xdr:nvSpPr>
      <xdr:spPr>
        <a:xfrm>
          <a:off x="1009650" y="558800"/>
          <a:ext cx="49911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9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 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E7AD35B3-C38E-41A4-AF80-97A632375E37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11737</xdr:colOff>
      <xdr:row>1</xdr:row>
      <xdr:rowOff>3483</xdr:rowOff>
    </xdr:from>
    <xdr:to>
      <xdr:col>14</xdr:col>
      <xdr:colOff>301076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59D287EC-61AA-42AB-BDF6-21CDFC042EA9}"/>
            </a:ext>
          </a:extLst>
        </xdr:cNvPr>
        <xdr:cNvCxnSpPr/>
      </xdr:nvCxnSpPr>
      <xdr:spPr>
        <a:xfrm>
          <a:off x="392737" y="260658"/>
          <a:ext cx="61186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9FB57766-7057-41BB-B5A3-272376EF02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12C2DEE0-7B80-4A24-B3D6-31CE2BA1A81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3C68D91-026A-43CE-B03A-FEE7562E1B9A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5B573453-0B60-4F83-94AE-8318C593A881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E6217BC9-CA6D-484B-BBB1-6AEE50EFD5A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A0E4CAF7-A652-4947-9342-5D8D9813CD2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7C8E7C7-8E14-48E1-A46A-CD714631A89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658F4F2-C508-4242-8AD8-48E95579F7B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314739</xdr:colOff>
      <xdr:row>3</xdr:row>
      <xdr:rowOff>143252</xdr:rowOff>
    </xdr:from>
    <xdr:ext cx="1060173" cy="322630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6DA03F4B-6CEC-407B-8C2E-F507BF32BEBD}"/>
            </a:ext>
          </a:extLst>
        </xdr:cNvPr>
        <xdr:cNvSpPr txBox="1"/>
      </xdr:nvSpPr>
      <xdr:spPr>
        <a:xfrm>
          <a:off x="10315989" y="895727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3</xdr:col>
      <xdr:colOff>269875</xdr:colOff>
      <xdr:row>3</xdr:row>
      <xdr:rowOff>36512</xdr:rowOff>
    </xdr:from>
    <xdr:to>
      <xdr:col>7</xdr:col>
      <xdr:colOff>809356</xdr:colOff>
      <xdr:row>4</xdr:row>
      <xdr:rowOff>41666</xdr:rowOff>
    </xdr:to>
    <xdr:sp macro="" textlink="">
      <xdr:nvSpPr>
        <xdr:cNvPr id="16" name="Textfeld 19">
          <a:extLst>
            <a:ext uri="{FF2B5EF4-FFF2-40B4-BE49-F238E27FC236}">
              <a16:creationId xmlns:a16="http://schemas.microsoft.com/office/drawing/2014/main" id="{C4E52287-230D-46A1-A4D7-C7100302DDF6}"/>
            </a:ext>
          </a:extLst>
        </xdr:cNvPr>
        <xdr:cNvSpPr txBox="1"/>
      </xdr:nvSpPr>
      <xdr:spPr>
        <a:xfrm>
          <a:off x="1050925" y="788987"/>
          <a:ext cx="2634981" cy="205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Number of disability-adjusted life years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374197</xdr:colOff>
      <xdr:row>18</xdr:row>
      <xdr:rowOff>938894</xdr:rowOff>
    </xdr:from>
    <xdr:to>
      <xdr:col>14</xdr:col>
      <xdr:colOff>282536</xdr:colOff>
      <xdr:row>18</xdr:row>
      <xdr:rowOff>938894</xdr:rowOff>
    </xdr:to>
    <xdr:cxnSp macro="">
      <xdr:nvCxnSpPr>
        <xdr:cNvPr id="17" name="Gerade Verbindung 9">
          <a:extLst>
            <a:ext uri="{FF2B5EF4-FFF2-40B4-BE49-F238E27FC236}">
              <a16:creationId xmlns:a16="http://schemas.microsoft.com/office/drawing/2014/main" id="{5F9020A9-E76E-46C5-875C-ED0A08AD4802}"/>
            </a:ext>
          </a:extLst>
        </xdr:cNvPr>
        <xdr:cNvCxnSpPr/>
      </xdr:nvCxnSpPr>
      <xdr:spPr>
        <a:xfrm>
          <a:off x="374197" y="4796519"/>
          <a:ext cx="611863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21</xdr:row>
      <xdr:rowOff>0</xdr:rowOff>
    </xdr:from>
    <xdr:to>
      <xdr:col>14</xdr:col>
      <xdr:colOff>281175</xdr:colOff>
      <xdr:row>21</xdr:row>
      <xdr:rowOff>0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95E3D257-10E3-4C66-997B-F4147893E21C}"/>
            </a:ext>
          </a:extLst>
        </xdr:cNvPr>
        <xdr:cNvCxnSpPr/>
      </xdr:nvCxnSpPr>
      <xdr:spPr>
        <a:xfrm>
          <a:off x="371475" y="5219700"/>
          <a:ext cx="6120000" cy="0"/>
        </a:xfrm>
        <a:prstGeom prst="line">
          <a:avLst/>
        </a:prstGeom>
        <a:ln w="12700"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762000</xdr:colOff>
      <xdr:row>22</xdr:row>
      <xdr:rowOff>0</xdr:rowOff>
    </xdr:from>
    <xdr:to>
      <xdr:col>14</xdr:col>
      <xdr:colOff>275044</xdr:colOff>
      <xdr:row>23</xdr:row>
      <xdr:rowOff>62917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AF929A66-B1B1-4505-8679-B9BA452004C0}"/>
            </a:ext>
          </a:extLst>
        </xdr:cNvPr>
        <xdr:cNvSpPr txBox="1"/>
      </xdr:nvSpPr>
      <xdr:spPr>
        <a:xfrm>
          <a:off x="3638550" y="5267325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C4E6300-C8C6-4DEA-BE49-BB166BB9AF68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anose="02010504050101020102" pitchFamily="2" charset="0"/>
            </a:rPr>
            <a:pPr algn="r"/>
            <a:t>German Environment Agency 2026, own compilation</a:t>
          </a:fld>
          <a:endParaRPr lang="de-DE" sz="100" b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0</xdr:colOff>
      <xdr:row>21</xdr:row>
      <xdr:rowOff>28575</xdr:rowOff>
    </xdr:from>
    <xdr:to>
      <xdr:col>9</xdr:col>
      <xdr:colOff>90241</xdr:colOff>
      <xdr:row>24</xdr:row>
      <xdr:rowOff>69850</xdr:rowOff>
    </xdr:to>
    <xdr:sp macro="" textlink="Daten!B8">
      <xdr:nvSpPr>
        <xdr:cNvPr id="20" name="Textfeld 19">
          <a:extLst>
            <a:ext uri="{FF2B5EF4-FFF2-40B4-BE49-F238E27FC236}">
              <a16:creationId xmlns:a16="http://schemas.microsoft.com/office/drawing/2014/main" id="{7F28D03F-17AD-49DE-B88F-4F79E95861D5}"/>
            </a:ext>
          </a:extLst>
        </xdr:cNvPr>
        <xdr:cNvSpPr txBox="1"/>
      </xdr:nvSpPr>
      <xdr:spPr>
        <a:xfrm>
          <a:off x="381000" y="5248275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34040C38-5A55-45C0-9232-D1B3562BD17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*Figures relate to the considered population (adults &gt; 25 years or &gt; 60 years)
**DALYs: Disability-adjusted life years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1</cdr:y>
    </cdr:from>
    <cdr:to>
      <cdr:x>1</cdr:x>
      <cdr:y>1</cdr:y>
    </cdr:to>
    <cdr:cxnSp macro="">
      <cdr:nvCxnSpPr>
        <cdr:cNvPr id="3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C00-000009000000}"/>
            </a:ext>
          </a:extLst>
        </cdr:cNvPr>
        <cdr:cNvCxnSpPr/>
      </cdr:nvCxnSpPr>
      <cdr:spPr>
        <a:xfrm xmlns:a="http://schemas.openxmlformats.org/drawingml/2006/main">
          <a:off x="0" y="4495800"/>
          <a:ext cx="6675120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X20"/>
  <sheetViews>
    <sheetView workbookViewId="0"/>
  </sheetViews>
  <sheetFormatPr baseColWidth="10" defaultColWidth="11.42578125" defaultRowHeight="12.75" x14ac:dyDescent="0.2"/>
  <cols>
    <col min="1" max="1" width="6.42578125" style="14" customWidth="1"/>
    <col min="2" max="4" width="6.28515625" style="14" bestFit="1" customWidth="1"/>
    <col min="5" max="5" width="8.28515625" style="14" customWidth="1"/>
    <col min="6" max="6" width="6.28515625" style="14" bestFit="1" customWidth="1"/>
    <col min="7" max="10" width="7.28515625" style="14" bestFit="1" customWidth="1"/>
    <col min="11" max="11" width="12.28515625" style="14" bestFit="1" customWidth="1"/>
    <col min="12" max="12" width="6.28515625" style="14" bestFit="1" customWidth="1"/>
    <col min="13" max="13" width="7.28515625" style="14" bestFit="1" customWidth="1"/>
    <col min="14" max="14" width="11.5703125" style="14" bestFit="1" customWidth="1"/>
    <col min="15" max="16" width="6.28515625" style="14" bestFit="1" customWidth="1"/>
    <col min="17" max="17" width="9.7109375" style="14" bestFit="1" customWidth="1"/>
    <col min="18" max="18" width="6.28515625" style="14" customWidth="1"/>
    <col min="19" max="19" width="7.28515625" style="14" bestFit="1" customWidth="1"/>
    <col min="20" max="20" width="7" style="14" bestFit="1" customWidth="1"/>
    <col min="21" max="22" width="7.28515625" style="14" bestFit="1" customWidth="1"/>
    <col min="23" max="23" width="8.5703125" style="14" customWidth="1"/>
    <col min="24" max="24" width="8.7109375" style="14" customWidth="1"/>
    <col min="25" max="16384" width="11.42578125" style="14"/>
  </cols>
  <sheetData>
    <row r="1" spans="1:24" ht="15" x14ac:dyDescent="0.25">
      <c r="A1" s="48" t="s">
        <v>10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5" x14ac:dyDescent="0.25">
      <c r="A2"/>
      <c r="B2" s="48" t="s">
        <v>14</v>
      </c>
      <c r="C2" s="48"/>
      <c r="D2" s="48"/>
      <c r="E2" s="48" t="s">
        <v>13</v>
      </c>
      <c r="F2" s="48"/>
      <c r="G2" s="48"/>
      <c r="H2" s="48" t="s">
        <v>20</v>
      </c>
      <c r="I2" s="48"/>
      <c r="J2" s="48"/>
      <c r="K2" s="48" t="s">
        <v>11</v>
      </c>
      <c r="L2" s="48"/>
      <c r="M2" s="48"/>
      <c r="N2" s="48" t="s">
        <v>12</v>
      </c>
      <c r="O2" s="48"/>
      <c r="P2" s="48"/>
      <c r="Q2" s="48" t="s">
        <v>25</v>
      </c>
      <c r="R2" s="48"/>
      <c r="S2" s="48"/>
      <c r="T2" s="48" t="s">
        <v>15</v>
      </c>
      <c r="U2" s="48"/>
      <c r="V2" s="48"/>
      <c r="W2" s="47"/>
      <c r="X2" s="47"/>
    </row>
    <row r="3" spans="1:24" ht="24" x14ac:dyDescent="0.2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17</v>
      </c>
      <c r="F3" s="12" t="s">
        <v>18</v>
      </c>
      <c r="G3" s="12" t="s">
        <v>19</v>
      </c>
      <c r="H3" s="12" t="s">
        <v>17</v>
      </c>
      <c r="I3" s="11" t="s">
        <v>18</v>
      </c>
      <c r="J3" s="12" t="s">
        <v>19</v>
      </c>
      <c r="K3" s="12" t="s">
        <v>17</v>
      </c>
      <c r="L3" s="12" t="s">
        <v>18</v>
      </c>
      <c r="M3" s="12" t="s">
        <v>19</v>
      </c>
      <c r="N3" s="12" t="s">
        <v>17</v>
      </c>
      <c r="O3" s="12" t="s">
        <v>18</v>
      </c>
      <c r="P3" s="12" t="s">
        <v>19</v>
      </c>
      <c r="Q3" s="12" t="s">
        <v>17</v>
      </c>
      <c r="R3" s="12" t="s">
        <v>18</v>
      </c>
      <c r="S3" s="12" t="s">
        <v>19</v>
      </c>
      <c r="T3" s="11" t="s">
        <v>17</v>
      </c>
      <c r="U3" s="12" t="s">
        <v>18</v>
      </c>
      <c r="V3" s="12" t="s">
        <v>19</v>
      </c>
      <c r="W3" s="46"/>
      <c r="X3" s="46"/>
    </row>
    <row r="4" spans="1:24" x14ac:dyDescent="0.2">
      <c r="A4" s="44">
        <v>2010</v>
      </c>
      <c r="B4" s="49">
        <v>66424.476026395423</v>
      </c>
      <c r="C4" s="49">
        <v>54689.405116959686</v>
      </c>
      <c r="D4" s="49">
        <v>77632.091323782239</v>
      </c>
      <c r="E4" s="49">
        <v>97238.593509295897</v>
      </c>
      <c r="F4" s="49">
        <v>59813.804990558063</v>
      </c>
      <c r="G4" s="49">
        <v>130603.88227041544</v>
      </c>
      <c r="H4" s="49">
        <v>245246.27540674704</v>
      </c>
      <c r="I4" s="49">
        <v>175143.13265877342</v>
      </c>
      <c r="J4" s="49">
        <v>306865.8692715214</v>
      </c>
      <c r="K4" s="49">
        <v>94139.326722014812</v>
      </c>
      <c r="L4" s="49">
        <v>59932.499780541599</v>
      </c>
      <c r="M4" s="49">
        <v>126567.61044188794</v>
      </c>
      <c r="N4" s="49">
        <v>66615.572046951085</v>
      </c>
      <c r="O4" s="49">
        <v>38990.544952784476</v>
      </c>
      <c r="P4" s="49">
        <v>92046.045417162328</v>
      </c>
      <c r="Q4" s="49">
        <v>130465.4649303279</v>
      </c>
      <c r="R4" s="49">
        <v>22215.312896286556</v>
      </c>
      <c r="S4" s="49">
        <v>216625.21621811809</v>
      </c>
      <c r="T4" s="49">
        <f>SUM(B4,E4,H4,K4,N4,Q4)</f>
        <v>700129.70864173211</v>
      </c>
      <c r="U4" s="49">
        <f>SUM(C4,F4,I4,L4,O4,R4)</f>
        <v>410784.70039590378</v>
      </c>
      <c r="V4" s="49">
        <f>SUM(D4,G4,J4,M4,P4,S4)</f>
        <v>950340.71494288754</v>
      </c>
      <c r="W4"/>
      <c r="X4"/>
    </row>
    <row r="5" spans="1:24" x14ac:dyDescent="0.2">
      <c r="A5" s="45">
        <v>2011</v>
      </c>
      <c r="B5" s="50">
        <v>63076.88311537695</v>
      </c>
      <c r="C5" s="50">
        <v>51893.820512401107</v>
      </c>
      <c r="D5" s="50">
        <v>73779.778674291156</v>
      </c>
      <c r="E5" s="50">
        <v>93768.18388111821</v>
      </c>
      <c r="F5" s="50">
        <v>57618.247590262021</v>
      </c>
      <c r="G5" s="50">
        <v>126094.48250221121</v>
      </c>
      <c r="H5" s="50">
        <v>220119.39666177329</v>
      </c>
      <c r="I5" s="50">
        <v>157000.72826160054</v>
      </c>
      <c r="J5" s="50">
        <v>275741.06609624019</v>
      </c>
      <c r="K5" s="50">
        <v>91467.664072858999</v>
      </c>
      <c r="L5" s="50">
        <v>58167.344432272468</v>
      </c>
      <c r="M5" s="50">
        <v>123137.83734191181</v>
      </c>
      <c r="N5" s="50">
        <v>62435.375830356097</v>
      </c>
      <c r="O5" s="50">
        <v>36484.580478877921</v>
      </c>
      <c r="P5" s="50">
        <v>86404.257263284424</v>
      </c>
      <c r="Q5" s="50">
        <v>130235.1281684635</v>
      </c>
      <c r="R5" s="50">
        <v>22078.450154461123</v>
      </c>
      <c r="S5" s="50">
        <v>217179.75634897719</v>
      </c>
      <c r="T5" s="50">
        <f t="shared" ref="T5:T17" si="0">SUM(B5,E5,H5,K5,N5,Q5)</f>
        <v>661102.63172994705</v>
      </c>
      <c r="U5" s="50">
        <f t="shared" ref="U5:U17" si="1">SUM(C5,F5,I5,L5,O5,R5)</f>
        <v>383243.17142987519</v>
      </c>
      <c r="V5" s="50">
        <f t="shared" ref="V5:V17" si="2">SUM(D5,G5,J5,M5,P5,S5)</f>
        <v>902337.178226916</v>
      </c>
      <c r="W5"/>
      <c r="X5"/>
    </row>
    <row r="6" spans="1:24" x14ac:dyDescent="0.2">
      <c r="A6" s="44">
        <v>2012</v>
      </c>
      <c r="B6" s="49">
        <v>47971.57425375333</v>
      </c>
      <c r="C6" s="49">
        <v>39345.273497912327</v>
      </c>
      <c r="D6" s="49">
        <v>56297.864048784941</v>
      </c>
      <c r="E6" s="49">
        <v>78938.313364512767</v>
      </c>
      <c r="F6" s="49">
        <v>48250.076949655871</v>
      </c>
      <c r="G6" s="49">
        <v>106796.28593292338</v>
      </c>
      <c r="H6" s="49">
        <v>174294.85483365247</v>
      </c>
      <c r="I6" s="49">
        <v>123646.00639287558</v>
      </c>
      <c r="J6" s="49">
        <v>219414.36547291663</v>
      </c>
      <c r="K6" s="49">
        <v>71168.097325725292</v>
      </c>
      <c r="L6" s="49">
        <v>45048.76028621311</v>
      </c>
      <c r="M6" s="49">
        <v>96344.234435952676</v>
      </c>
      <c r="N6" s="49">
        <v>48512.147366677287</v>
      </c>
      <c r="O6" s="49">
        <v>28155.512550462121</v>
      </c>
      <c r="P6" s="49">
        <v>67577.974411304851</v>
      </c>
      <c r="Q6" s="49">
        <v>118313.35986741263</v>
      </c>
      <c r="R6" s="49">
        <v>19610.71824350478</v>
      </c>
      <c r="S6" s="49">
        <v>201732.73148844505</v>
      </c>
      <c r="T6" s="49">
        <f t="shared" si="0"/>
        <v>539198.3470117338</v>
      </c>
      <c r="U6" s="49">
        <f t="shared" si="1"/>
        <v>304056.34792062378</v>
      </c>
      <c r="V6" s="49">
        <f t="shared" si="2"/>
        <v>748163.45579032751</v>
      </c>
      <c r="W6"/>
      <c r="X6"/>
    </row>
    <row r="7" spans="1:24" x14ac:dyDescent="0.2">
      <c r="A7" s="45">
        <v>2013</v>
      </c>
      <c r="B7" s="50">
        <v>56426.122445482077</v>
      </c>
      <c r="C7" s="50">
        <v>46314.523162092941</v>
      </c>
      <c r="D7" s="50">
        <v>66165.588781968487</v>
      </c>
      <c r="E7" s="50">
        <v>85887.575489575756</v>
      </c>
      <c r="F7" s="50">
        <v>52584.468632710821</v>
      </c>
      <c r="G7" s="50">
        <v>115977.05273981048</v>
      </c>
      <c r="H7" s="50">
        <v>189410.27826301623</v>
      </c>
      <c r="I7" s="50">
        <v>134562.77661848196</v>
      </c>
      <c r="J7" s="50">
        <v>238128.31721350056</v>
      </c>
      <c r="K7" s="50">
        <v>78924.620157364669</v>
      </c>
      <c r="L7" s="50">
        <v>50018.282833792604</v>
      </c>
      <c r="M7" s="50">
        <v>106690.35829526976</v>
      </c>
      <c r="N7" s="50">
        <v>52989.184483547841</v>
      </c>
      <c r="O7" s="50">
        <v>30808.315443488849</v>
      </c>
      <c r="P7" s="50">
        <v>73688.274411322403</v>
      </c>
      <c r="Q7" s="50">
        <v>136030.68070826848</v>
      </c>
      <c r="R7" s="50">
        <v>22713.385133782729</v>
      </c>
      <c r="S7" s="50">
        <v>230239.22316881167</v>
      </c>
      <c r="T7" s="50">
        <f t="shared" si="0"/>
        <v>599668.46154725505</v>
      </c>
      <c r="U7" s="50">
        <f t="shared" si="1"/>
        <v>337001.75182434992</v>
      </c>
      <c r="V7" s="50">
        <f t="shared" si="2"/>
        <v>830888.81461068336</v>
      </c>
      <c r="W7"/>
      <c r="X7"/>
    </row>
    <row r="8" spans="1:24" x14ac:dyDescent="0.2">
      <c r="A8" s="44">
        <v>2014</v>
      </c>
      <c r="B8" s="49">
        <v>53324.7702385624</v>
      </c>
      <c r="C8" s="49">
        <v>43770.004615569283</v>
      </c>
      <c r="D8" s="49">
        <v>62527.587784193165</v>
      </c>
      <c r="E8" s="49">
        <v>83175.516701099623</v>
      </c>
      <c r="F8" s="49">
        <v>50909.780568330985</v>
      </c>
      <c r="G8" s="49">
        <v>112352.15196832917</v>
      </c>
      <c r="H8" s="49">
        <v>176540.25309603158</v>
      </c>
      <c r="I8" s="49">
        <v>125411.02296877044</v>
      </c>
      <c r="J8" s="49">
        <v>221963.60595936739</v>
      </c>
      <c r="K8" s="49">
        <v>77413.256354885918</v>
      </c>
      <c r="L8" s="49">
        <v>49059.65245825005</v>
      </c>
      <c r="M8" s="49">
        <v>104650.68114055652</v>
      </c>
      <c r="N8" s="49">
        <v>51338.893214022159</v>
      </c>
      <c r="O8" s="49">
        <v>29847.820656689852</v>
      </c>
      <c r="P8" s="49">
        <v>71396.723673301953</v>
      </c>
      <c r="Q8" s="49">
        <v>135074.68362960767</v>
      </c>
      <c r="R8" s="49">
        <v>22522.522057924514</v>
      </c>
      <c r="S8" s="49">
        <v>228964.99798809271</v>
      </c>
      <c r="T8" s="49">
        <f t="shared" si="0"/>
        <v>576867.37323420937</v>
      </c>
      <c r="U8" s="49">
        <f t="shared" si="1"/>
        <v>321520.80332553515</v>
      </c>
      <c r="V8" s="49">
        <f t="shared" si="2"/>
        <v>801855.74851384084</v>
      </c>
      <c r="W8"/>
      <c r="X8"/>
    </row>
    <row r="9" spans="1:24" x14ac:dyDescent="0.2">
      <c r="A9" s="45">
        <v>2015</v>
      </c>
      <c r="B9" s="50">
        <v>51205.406282014941</v>
      </c>
      <c r="C9" s="50">
        <v>41969.011500754175</v>
      </c>
      <c r="D9" s="50">
        <v>60137.228766814944</v>
      </c>
      <c r="E9" s="50">
        <v>78037.789840636397</v>
      </c>
      <c r="F9" s="50">
        <v>47634.277554942637</v>
      </c>
      <c r="G9" s="50">
        <v>105744.42474313434</v>
      </c>
      <c r="H9" s="50">
        <v>163374.81199826254</v>
      </c>
      <c r="I9" s="50">
        <v>115753.95067274076</v>
      </c>
      <c r="J9" s="50">
        <v>205902.94334454206</v>
      </c>
      <c r="K9" s="50">
        <v>68534.186610236749</v>
      </c>
      <c r="L9" s="50">
        <v>43335.722713490555</v>
      </c>
      <c r="M9" s="50">
        <v>92896.723524989211</v>
      </c>
      <c r="N9" s="50">
        <v>46528.473767002484</v>
      </c>
      <c r="O9" s="50">
        <v>26962.166821190858</v>
      </c>
      <c r="P9" s="50">
        <v>64912.132140861904</v>
      </c>
      <c r="Q9" s="50">
        <v>138690.14848276525</v>
      </c>
      <c r="R9" s="50">
        <v>22849.824878564923</v>
      </c>
      <c r="S9" s="50">
        <v>237898.467032455</v>
      </c>
      <c r="T9" s="50">
        <f t="shared" si="0"/>
        <v>546370.8169809184</v>
      </c>
      <c r="U9" s="50">
        <f t="shared" si="1"/>
        <v>298504.95414168388</v>
      </c>
      <c r="V9" s="50">
        <f t="shared" si="2"/>
        <v>767491.91955279745</v>
      </c>
      <c r="W9"/>
      <c r="X9"/>
    </row>
    <row r="10" spans="1:24" x14ac:dyDescent="0.2">
      <c r="A10" s="44">
        <v>2016</v>
      </c>
      <c r="B10" s="49">
        <v>48304.582855882662</v>
      </c>
      <c r="C10" s="49">
        <v>39583.268056964363</v>
      </c>
      <c r="D10" s="49">
        <v>56743.232732705605</v>
      </c>
      <c r="E10" s="49">
        <v>74197.874060794624</v>
      </c>
      <c r="F10" s="49">
        <v>45262.006531054023</v>
      </c>
      <c r="G10" s="49">
        <v>100614.84180453765</v>
      </c>
      <c r="H10" s="49">
        <v>150935.61185746235</v>
      </c>
      <c r="I10" s="49">
        <v>106892.11209258507</v>
      </c>
      <c r="J10" s="49">
        <v>190305.43151225781</v>
      </c>
      <c r="K10" s="49">
        <v>66403.147278507662</v>
      </c>
      <c r="L10" s="49">
        <v>41973.397362255513</v>
      </c>
      <c r="M10" s="49">
        <v>90047.177191572337</v>
      </c>
      <c r="N10" s="49">
        <v>45159.538721217534</v>
      </c>
      <c r="O10" s="49">
        <v>26155.0697426115</v>
      </c>
      <c r="P10" s="49">
        <v>63035.041318572825</v>
      </c>
      <c r="Q10" s="49">
        <v>138714.85201785213</v>
      </c>
      <c r="R10" s="49">
        <v>22785.772896383587</v>
      </c>
      <c r="S10" s="49">
        <v>238683.11388542852</v>
      </c>
      <c r="T10" s="49">
        <f t="shared" si="0"/>
        <v>523715.60679171694</v>
      </c>
      <c r="U10" s="49">
        <f t="shared" si="1"/>
        <v>282651.62668185408</v>
      </c>
      <c r="V10" s="49">
        <f t="shared" si="2"/>
        <v>739428.83844507474</v>
      </c>
      <c r="W10"/>
      <c r="X10"/>
    </row>
    <row r="11" spans="1:24" x14ac:dyDescent="0.2">
      <c r="A11" s="45">
        <v>2017</v>
      </c>
      <c r="B11" s="50">
        <v>48405.953603931855</v>
      </c>
      <c r="C11" s="50">
        <v>39639.265543567286</v>
      </c>
      <c r="D11" s="50">
        <v>56904.186279497124</v>
      </c>
      <c r="E11" s="50">
        <v>73386.036920018552</v>
      </c>
      <c r="F11" s="50">
        <v>44709.779154186836</v>
      </c>
      <c r="G11" s="50">
        <v>99659.22511330765</v>
      </c>
      <c r="H11" s="50">
        <v>144458.87326390308</v>
      </c>
      <c r="I11" s="50">
        <v>102180.75531763796</v>
      </c>
      <c r="J11" s="50">
        <v>182341.06710580771</v>
      </c>
      <c r="K11" s="50">
        <v>61698.289410637335</v>
      </c>
      <c r="L11" s="50">
        <v>38958.872701389177</v>
      </c>
      <c r="M11" s="50">
        <v>83771.700054096815</v>
      </c>
      <c r="N11" s="50">
        <v>42270.830350309261</v>
      </c>
      <c r="O11" s="50">
        <v>24444.525299584137</v>
      </c>
      <c r="P11" s="50">
        <v>59089.672737664478</v>
      </c>
      <c r="Q11" s="50">
        <v>144654.89014403935</v>
      </c>
      <c r="R11" s="50">
        <v>23628.799762419934</v>
      </c>
      <c r="S11" s="50">
        <v>250273.90462334978</v>
      </c>
      <c r="T11" s="50">
        <f t="shared" si="0"/>
        <v>514874.87369283946</v>
      </c>
      <c r="U11" s="50">
        <f t="shared" si="1"/>
        <v>273561.99777878536</v>
      </c>
      <c r="V11" s="50">
        <f t="shared" si="2"/>
        <v>732039.75591372349</v>
      </c>
      <c r="W11"/>
      <c r="X11"/>
    </row>
    <row r="12" spans="1:24" x14ac:dyDescent="0.2">
      <c r="A12" s="44">
        <v>2018</v>
      </c>
      <c r="B12" s="49">
        <v>51739.281762835133</v>
      </c>
      <c r="C12" s="49">
        <v>42375.282485598975</v>
      </c>
      <c r="D12" s="49">
        <v>60812.686252871848</v>
      </c>
      <c r="E12" s="49">
        <v>80492.528517055791</v>
      </c>
      <c r="F12" s="49">
        <v>49062.705565619719</v>
      </c>
      <c r="G12" s="49">
        <v>109248.72412327085</v>
      </c>
      <c r="H12" s="49">
        <v>151706.04153564016</v>
      </c>
      <c r="I12" s="49">
        <v>107343.1048151594</v>
      </c>
      <c r="J12" s="49">
        <v>191428.90392174898</v>
      </c>
      <c r="K12" s="49">
        <v>64045.848515419115</v>
      </c>
      <c r="L12" s="49">
        <v>40451.712076497308</v>
      </c>
      <c r="M12" s="49">
        <v>86931.372115254184</v>
      </c>
      <c r="N12" s="49">
        <v>47695.413270182857</v>
      </c>
      <c r="O12" s="49">
        <v>27592.227935459498</v>
      </c>
      <c r="P12" s="49">
        <v>66647.043247279114</v>
      </c>
      <c r="Q12" s="49">
        <v>159508.61323164753</v>
      </c>
      <c r="R12" s="49">
        <v>26115.565213830334</v>
      </c>
      <c r="S12" s="49">
        <v>275290.98595469946</v>
      </c>
      <c r="T12" s="49">
        <f t="shared" si="0"/>
        <v>555187.72683278052</v>
      </c>
      <c r="U12" s="49">
        <f t="shared" si="1"/>
        <v>292940.59809216525</v>
      </c>
      <c r="V12" s="49">
        <f t="shared" si="2"/>
        <v>790359.71561512444</v>
      </c>
      <c r="W12"/>
      <c r="X12"/>
    </row>
    <row r="13" spans="1:24" x14ac:dyDescent="0.2">
      <c r="A13" s="45">
        <v>2019</v>
      </c>
      <c r="B13" s="50">
        <v>38537.067049067671</v>
      </c>
      <c r="C13" s="50">
        <v>31509.585953977559</v>
      </c>
      <c r="D13" s="50">
        <v>45377.859196310907</v>
      </c>
      <c r="E13" s="50">
        <v>63085.25056088245</v>
      </c>
      <c r="F13" s="50">
        <v>38289.059451349807</v>
      </c>
      <c r="G13" s="50">
        <v>86047.391996438295</v>
      </c>
      <c r="H13" s="50">
        <v>111393.93671399679</v>
      </c>
      <c r="I13" s="50">
        <v>78553.554943305659</v>
      </c>
      <c r="J13" s="50">
        <v>140997.78510390717</v>
      </c>
      <c r="K13" s="50">
        <v>43246.148606141163</v>
      </c>
      <c r="L13" s="50">
        <v>27240.021784062825</v>
      </c>
      <c r="M13" s="50">
        <v>58894.548748226349</v>
      </c>
      <c r="N13" s="50">
        <v>36242.081659059397</v>
      </c>
      <c r="O13" s="50">
        <v>20881.389869562016</v>
      </c>
      <c r="P13" s="50">
        <v>50842.863782095934</v>
      </c>
      <c r="Q13" s="50">
        <v>125622.68890762937</v>
      </c>
      <c r="R13" s="50">
        <v>20159.770938410376</v>
      </c>
      <c r="S13" s="50">
        <v>221303.49148755855</v>
      </c>
      <c r="T13" s="50">
        <f t="shared" si="0"/>
        <v>418127.17349677684</v>
      </c>
      <c r="U13" s="50">
        <f t="shared" si="1"/>
        <v>216633.38294066821</v>
      </c>
      <c r="V13" s="50">
        <f t="shared" si="2"/>
        <v>603463.94031453726</v>
      </c>
      <c r="W13"/>
      <c r="X13"/>
    </row>
    <row r="14" spans="1:24" x14ac:dyDescent="0.2">
      <c r="A14" s="44">
        <v>2020</v>
      </c>
      <c r="B14" s="49">
        <v>32168.11804661727</v>
      </c>
      <c r="C14" s="49">
        <v>26279.772811612689</v>
      </c>
      <c r="D14" s="49">
        <v>37913.206342627054</v>
      </c>
      <c r="E14" s="49">
        <v>57967.418286342363</v>
      </c>
      <c r="F14" s="49">
        <v>35109.532734362729</v>
      </c>
      <c r="G14" s="49">
        <v>79257.976849703889</v>
      </c>
      <c r="H14" s="49">
        <v>100089.85482852525</v>
      </c>
      <c r="I14" s="49">
        <v>70463.738238028629</v>
      </c>
      <c r="J14" s="49">
        <v>126884.14475151409</v>
      </c>
      <c r="K14" s="49">
        <v>37771.073738415667</v>
      </c>
      <c r="L14" s="49">
        <v>23758.802491663013</v>
      </c>
      <c r="M14" s="49">
        <v>51523.868341140304</v>
      </c>
      <c r="N14" s="49">
        <v>31965.553211839811</v>
      </c>
      <c r="O14" s="49">
        <v>18380.008931577511</v>
      </c>
      <c r="P14" s="49">
        <v>44931.700952340558</v>
      </c>
      <c r="Q14" s="49">
        <v>112479.53396680771</v>
      </c>
      <c r="R14" s="49">
        <v>17872.434416545857</v>
      </c>
      <c r="S14" s="49">
        <v>200138.02383783937</v>
      </c>
      <c r="T14" s="49">
        <f t="shared" si="0"/>
        <v>372441.55207854806</v>
      </c>
      <c r="U14" s="49">
        <f t="shared" si="1"/>
        <v>191864.28962379042</v>
      </c>
      <c r="V14" s="49">
        <f t="shared" si="2"/>
        <v>540648.92107516527</v>
      </c>
      <c r="W14"/>
      <c r="X14"/>
    </row>
    <row r="15" spans="1:24" x14ac:dyDescent="0.2">
      <c r="A15" s="45">
        <v>2021</v>
      </c>
      <c r="B15" s="50">
        <v>35278.480921746945</v>
      </c>
      <c r="C15" s="50">
        <v>28839.831896361349</v>
      </c>
      <c r="D15" s="50">
        <v>41549.221164070965</v>
      </c>
      <c r="E15" s="50">
        <v>63822.852797293963</v>
      </c>
      <c r="F15" s="50">
        <v>38722.095911335811</v>
      </c>
      <c r="G15" s="50">
        <v>87091.062345617276</v>
      </c>
      <c r="H15" s="50">
        <v>109710.23417642784</v>
      </c>
      <c r="I15" s="50">
        <v>77339.868469298439</v>
      </c>
      <c r="J15" s="50">
        <v>138909.59915213485</v>
      </c>
      <c r="K15" s="50">
        <v>41525.664228290174</v>
      </c>
      <c r="L15" s="50">
        <v>26148.740413065359</v>
      </c>
      <c r="M15" s="50">
        <v>56571.213301010139</v>
      </c>
      <c r="N15" s="50">
        <v>34076.580017030574</v>
      </c>
      <c r="O15" s="50">
        <v>19625.335924798343</v>
      </c>
      <c r="P15" s="50">
        <v>47824.48849217251</v>
      </c>
      <c r="Q15" s="50">
        <v>120968.79985551967</v>
      </c>
      <c r="R15" s="50">
        <v>19378.836923945048</v>
      </c>
      <c r="S15" s="50">
        <v>213464.51903088402</v>
      </c>
      <c r="T15" s="50">
        <f t="shared" si="0"/>
        <v>405382.61199630913</v>
      </c>
      <c r="U15" s="50">
        <f t="shared" si="1"/>
        <v>210054.70953880434</v>
      </c>
      <c r="V15" s="50">
        <f t="shared" si="2"/>
        <v>585410.10348588973</v>
      </c>
      <c r="W15"/>
      <c r="X15"/>
    </row>
    <row r="16" spans="1:24" x14ac:dyDescent="0.2">
      <c r="A16" s="44">
        <v>2022</v>
      </c>
      <c r="B16" s="49">
        <v>33260.537271677524</v>
      </c>
      <c r="C16" s="49">
        <v>27170.263436449241</v>
      </c>
      <c r="D16" s="49">
        <v>39203.817252567853</v>
      </c>
      <c r="E16" s="49">
        <v>54955.344073553482</v>
      </c>
      <c r="F16" s="49">
        <v>33277.979355062125</v>
      </c>
      <c r="G16" s="49">
        <v>75158.823875300339</v>
      </c>
      <c r="H16" s="49">
        <v>97539.972677701066</v>
      </c>
      <c r="I16" s="49">
        <v>68657.802976294188</v>
      </c>
      <c r="J16" s="49">
        <v>123669.61434443689</v>
      </c>
      <c r="K16" s="49">
        <v>36083.123824712457</v>
      </c>
      <c r="L16" s="49">
        <v>22694.272704726849</v>
      </c>
      <c r="M16" s="49">
        <v>49228.694346955446</v>
      </c>
      <c r="N16" s="49">
        <v>31024.925982019569</v>
      </c>
      <c r="O16" s="49">
        <v>17835.879800155595</v>
      </c>
      <c r="P16" s="49">
        <v>43617.35166616366</v>
      </c>
      <c r="Q16" s="49">
        <v>113680.10297173604</v>
      </c>
      <c r="R16" s="49">
        <v>18045.9540364805</v>
      </c>
      <c r="S16" s="49">
        <v>202481.69736222684</v>
      </c>
      <c r="T16" s="49">
        <f t="shared" si="0"/>
        <v>366544.00680140016</v>
      </c>
      <c r="U16" s="49">
        <f t="shared" si="1"/>
        <v>187682.15230916848</v>
      </c>
      <c r="V16" s="49">
        <f t="shared" si="2"/>
        <v>533359.99884765106</v>
      </c>
      <c r="W16"/>
      <c r="X16"/>
    </row>
    <row r="17" spans="1:24" x14ac:dyDescent="0.2">
      <c r="A17" s="45">
        <v>2023</v>
      </c>
      <c r="B17" s="50">
        <v>24923.654101129065</v>
      </c>
      <c r="C17" s="50">
        <v>20329.318270763317</v>
      </c>
      <c r="D17" s="50">
        <v>29425.401529074599</v>
      </c>
      <c r="E17" s="50">
        <v>40688.915218585556</v>
      </c>
      <c r="F17" s="50">
        <v>24536.280292710362</v>
      </c>
      <c r="G17" s="50">
        <v>55919.545066979903</v>
      </c>
      <c r="H17" s="50">
        <v>69578.746923568702</v>
      </c>
      <c r="I17" s="50">
        <v>48822.296202157529</v>
      </c>
      <c r="J17" s="50">
        <v>88472.957078713996</v>
      </c>
      <c r="K17" s="50">
        <v>26020.680837775533</v>
      </c>
      <c r="L17" s="50">
        <v>16324.659003742665</v>
      </c>
      <c r="M17" s="50">
        <v>35608.868189709327</v>
      </c>
      <c r="N17" s="50">
        <v>22951.618290958937</v>
      </c>
      <c r="O17" s="50">
        <v>13145.442697313749</v>
      </c>
      <c r="P17" s="50">
        <v>32384.500707595955</v>
      </c>
      <c r="Q17" s="50">
        <v>84918.867351167777</v>
      </c>
      <c r="R17" s="50">
        <v>13213.697035428944</v>
      </c>
      <c r="S17" s="50">
        <v>154383.91235242333</v>
      </c>
      <c r="T17" s="50">
        <f t="shared" si="0"/>
        <v>269082.48272318556</v>
      </c>
      <c r="U17" s="50">
        <f t="shared" si="1"/>
        <v>136371.69350211657</v>
      </c>
      <c r="V17" s="50">
        <f t="shared" si="2"/>
        <v>396195.18492449715</v>
      </c>
      <c r="W17"/>
      <c r="X17"/>
    </row>
    <row r="19" spans="1:24" x14ac:dyDescent="0.2">
      <c r="B19" s="58"/>
      <c r="E19" s="58"/>
      <c r="H19" s="58"/>
      <c r="K19" s="58"/>
      <c r="N19" s="58"/>
      <c r="Q19" s="58"/>
      <c r="T19" s="58"/>
    </row>
    <row r="20" spans="1:24" x14ac:dyDescent="0.2">
      <c r="T20" s="5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B64"/>
  <sheetViews>
    <sheetView showGridLines="0" workbookViewId="0">
      <selection activeCell="D33" sqref="D33"/>
    </sheetView>
  </sheetViews>
  <sheetFormatPr baseColWidth="10" defaultColWidth="11.42578125" defaultRowHeight="12.75" x14ac:dyDescent="0.2"/>
  <cols>
    <col min="1" max="1" width="18" style="2" bestFit="1" customWidth="1"/>
    <col min="2" max="13" width="16.7109375" style="2" customWidth="1"/>
    <col min="14" max="17" width="11.42578125" style="1"/>
    <col min="18" max="16384" width="11.42578125" style="2"/>
  </cols>
  <sheetData>
    <row r="1" spans="1:28" ht="15.95" customHeight="1" x14ac:dyDescent="0.2">
      <c r="A1" s="10" t="s">
        <v>1</v>
      </c>
      <c r="B1" s="76" t="s">
        <v>36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28" ht="15.95" customHeight="1" x14ac:dyDescent="0.2">
      <c r="A2" s="10" t="s">
        <v>26</v>
      </c>
      <c r="B2" s="78" t="s">
        <v>37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28" ht="15.95" customHeight="1" x14ac:dyDescent="0.2">
      <c r="A3" s="10" t="s">
        <v>2</v>
      </c>
      <c r="B3" s="78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28" ht="15.95" customHeight="1" x14ac:dyDescent="0.2">
      <c r="A4" s="10" t="s">
        <v>27</v>
      </c>
      <c r="B4" s="78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28" ht="15.95" customHeight="1" x14ac:dyDescent="0.2">
      <c r="A5" s="10" t="s">
        <v>0</v>
      </c>
      <c r="B5" s="78" t="s">
        <v>32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AB5" s="2" t="str">
        <f>"Quelle: "&amp;Daten!B5</f>
        <v>Quelle: Umweltbundesamt 2026, eigene Zusammenstellung</v>
      </c>
    </row>
    <row r="6" spans="1:28" ht="15.95" customHeight="1" x14ac:dyDescent="0.2">
      <c r="A6" s="10" t="s">
        <v>28</v>
      </c>
      <c r="B6" s="78" t="s">
        <v>33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28" x14ac:dyDescent="0.2">
      <c r="A7" s="10" t="s">
        <v>3</v>
      </c>
      <c r="B7" s="81" t="s">
        <v>38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</row>
    <row r="8" spans="1:28" x14ac:dyDescent="0.2">
      <c r="A8" s="10" t="s">
        <v>31</v>
      </c>
      <c r="B8" s="81" t="s">
        <v>39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1:28" x14ac:dyDescent="0.2">
      <c r="A9" s="10" t="s">
        <v>8</v>
      </c>
      <c r="B9" s="78" t="s">
        <v>34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28" x14ac:dyDescent="0.2">
      <c r="A10" s="10" t="s">
        <v>29</v>
      </c>
      <c r="B10" s="76" t="s">
        <v>24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28" x14ac:dyDescent="0.2">
      <c r="A11" s="10" t="s">
        <v>9</v>
      </c>
      <c r="B11" s="79" t="s">
        <v>40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28" x14ac:dyDescent="0.2">
      <c r="A12" s="10" t="s">
        <v>30</v>
      </c>
      <c r="B12" s="57" t="s">
        <v>35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4" spans="1:28" x14ac:dyDescent="0.2">
      <c r="A14" s="3"/>
      <c r="B14" s="3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28" ht="18.75" customHeight="1" x14ac:dyDescent="0.2">
      <c r="A15" s="1"/>
      <c r="B15" s="11" t="s">
        <v>16</v>
      </c>
      <c r="C15" s="12" t="s">
        <v>14</v>
      </c>
      <c r="D15" s="12" t="s">
        <v>13</v>
      </c>
      <c r="E15" s="12" t="s">
        <v>20</v>
      </c>
      <c r="F15" s="12" t="s">
        <v>11</v>
      </c>
      <c r="G15" s="12" t="s">
        <v>12</v>
      </c>
      <c r="H15" s="12" t="s">
        <v>25</v>
      </c>
      <c r="I15" s="12" t="s">
        <v>15</v>
      </c>
      <c r="J15" s="12" t="s">
        <v>21</v>
      </c>
      <c r="K15" s="12" t="s">
        <v>22</v>
      </c>
      <c r="L15" s="12" t="s">
        <v>23</v>
      </c>
      <c r="M15" s="13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8.75" customHeight="1" x14ac:dyDescent="0.2">
      <c r="A16" s="1"/>
      <c r="B16" s="44">
        <v>2010</v>
      </c>
      <c r="C16" s="42">
        <f>Basisdaten!B4</f>
        <v>66424.476026395423</v>
      </c>
      <c r="D16" s="42">
        <f>Basisdaten!E4</f>
        <v>97238.593509295897</v>
      </c>
      <c r="E16" s="42">
        <f>Basisdaten!H4</f>
        <v>245246.27540674704</v>
      </c>
      <c r="F16" s="42">
        <f>Basisdaten!K4</f>
        <v>94139.326722014812</v>
      </c>
      <c r="G16" s="42">
        <f>Basisdaten!N4</f>
        <v>66615.572046951085</v>
      </c>
      <c r="H16" s="42">
        <f>Basisdaten!Q4</f>
        <v>130465.4649303279</v>
      </c>
      <c r="I16" s="42">
        <f>Basisdaten!T4</f>
        <v>700129.70864173211</v>
      </c>
      <c r="J16" s="42">
        <f>Basisdaten!T4-Basisdaten!U4</f>
        <v>289345.00824582833</v>
      </c>
      <c r="K16" s="42">
        <f>Basisdaten!V4-Basisdaten!T4</f>
        <v>250211.00630115543</v>
      </c>
      <c r="L16" s="51">
        <v>15.938568581339718</v>
      </c>
      <c r="M16" s="7"/>
    </row>
    <row r="17" spans="1:13" ht="18.75" customHeight="1" x14ac:dyDescent="0.2">
      <c r="A17" s="8"/>
      <c r="B17" s="45">
        <v>2011</v>
      </c>
      <c r="C17" s="43">
        <f>Basisdaten!B5</f>
        <v>63076.88311537695</v>
      </c>
      <c r="D17" s="43">
        <f>Basisdaten!E5</f>
        <v>93768.18388111821</v>
      </c>
      <c r="E17" s="43">
        <f>Basisdaten!H5</f>
        <v>220119.39666177329</v>
      </c>
      <c r="F17" s="43">
        <f>Basisdaten!K5</f>
        <v>91467.664072858999</v>
      </c>
      <c r="G17" s="43">
        <f>Basisdaten!N5</f>
        <v>62435.375830356097</v>
      </c>
      <c r="H17" s="43">
        <f>Basisdaten!Q5</f>
        <v>130235.1281684635</v>
      </c>
      <c r="I17" s="43">
        <f>Basisdaten!T5</f>
        <v>661102.63172994705</v>
      </c>
      <c r="J17" s="43">
        <f>Basisdaten!T5-Basisdaten!U5</f>
        <v>277859.46030007186</v>
      </c>
      <c r="K17" s="43">
        <f>Basisdaten!V5-Basisdaten!T5</f>
        <v>241234.54649696895</v>
      </c>
      <c r="L17" s="52">
        <v>15.218836033896743</v>
      </c>
      <c r="M17" s="9"/>
    </row>
    <row r="18" spans="1:13" ht="18.75" customHeight="1" x14ac:dyDescent="0.2">
      <c r="A18" s="8"/>
      <c r="B18" s="44">
        <v>2012</v>
      </c>
      <c r="C18" s="42">
        <f>Basisdaten!B6</f>
        <v>47971.57425375333</v>
      </c>
      <c r="D18" s="42">
        <f>Basisdaten!E6</f>
        <v>78938.313364512767</v>
      </c>
      <c r="E18" s="42">
        <f>Basisdaten!H6</f>
        <v>174294.85483365247</v>
      </c>
      <c r="F18" s="42">
        <f>Basisdaten!K6</f>
        <v>71168.097325725292</v>
      </c>
      <c r="G18" s="42">
        <f>Basisdaten!N6</f>
        <v>48512.147366677287</v>
      </c>
      <c r="H18" s="42">
        <f>Basisdaten!Q6</f>
        <v>118313.35986741263</v>
      </c>
      <c r="I18" s="42">
        <f>Basisdaten!T6</f>
        <v>539198.3470117338</v>
      </c>
      <c r="J18" s="42">
        <f>Basisdaten!T6-Basisdaten!U6</f>
        <v>235141.99909111002</v>
      </c>
      <c r="K18" s="42">
        <f>Basisdaten!V6-Basisdaten!T6</f>
        <v>208965.10877859371</v>
      </c>
      <c r="L18" s="51">
        <v>12.354212863444543</v>
      </c>
      <c r="M18" s="7"/>
    </row>
    <row r="19" spans="1:13" ht="18.75" customHeight="1" x14ac:dyDescent="0.2">
      <c r="A19" s="8"/>
      <c r="B19" s="45">
        <v>2013</v>
      </c>
      <c r="C19" s="43">
        <f>Basisdaten!B7</f>
        <v>56426.122445482077</v>
      </c>
      <c r="D19" s="43">
        <f>Basisdaten!E7</f>
        <v>85887.575489575756</v>
      </c>
      <c r="E19" s="43">
        <f>Basisdaten!H7</f>
        <v>189410.27826301623</v>
      </c>
      <c r="F19" s="43">
        <f>Basisdaten!K7</f>
        <v>78924.620157364669</v>
      </c>
      <c r="G19" s="43">
        <f>Basisdaten!N7</f>
        <v>52989.184483547841</v>
      </c>
      <c r="H19" s="43">
        <f>Basisdaten!Q7</f>
        <v>136030.68070826848</v>
      </c>
      <c r="I19" s="43">
        <f>Basisdaten!T7</f>
        <v>599668.46154725505</v>
      </c>
      <c r="J19" s="43">
        <f>Basisdaten!T7-Basisdaten!U7</f>
        <v>262666.70972290513</v>
      </c>
      <c r="K19" s="43">
        <f>Basisdaten!V7-Basisdaten!T7</f>
        <v>231220.35306342831</v>
      </c>
      <c r="L19" s="52">
        <v>13.166477148518531</v>
      </c>
      <c r="M19" s="9"/>
    </row>
    <row r="20" spans="1:13" ht="18.75" customHeight="1" x14ac:dyDescent="0.2">
      <c r="A20" s="8"/>
      <c r="B20" s="44">
        <v>2014</v>
      </c>
      <c r="C20" s="42">
        <f>Basisdaten!B8</f>
        <v>53324.7702385624</v>
      </c>
      <c r="D20" s="42">
        <f>Basisdaten!E8</f>
        <v>83175.516701099623</v>
      </c>
      <c r="E20" s="42">
        <f>Basisdaten!H8</f>
        <v>176540.25309603158</v>
      </c>
      <c r="F20" s="42">
        <f>Basisdaten!K8</f>
        <v>77413.256354885918</v>
      </c>
      <c r="G20" s="42">
        <f>Basisdaten!N8</f>
        <v>51338.893214022159</v>
      </c>
      <c r="H20" s="42">
        <f>Basisdaten!Q8</f>
        <v>135074.68362960767</v>
      </c>
      <c r="I20" s="42">
        <f>Basisdaten!T8</f>
        <v>576867.37323420937</v>
      </c>
      <c r="J20" s="42">
        <f>Basisdaten!T8-Basisdaten!U8</f>
        <v>255346.56990867422</v>
      </c>
      <c r="K20" s="42">
        <f>Basisdaten!V8-Basisdaten!T8</f>
        <v>224988.37527963147</v>
      </c>
      <c r="L20" s="51">
        <v>13.016866848680317</v>
      </c>
      <c r="M20" s="7"/>
    </row>
    <row r="21" spans="1:13" ht="18.75" customHeight="1" x14ac:dyDescent="0.2">
      <c r="A21" s="8"/>
      <c r="B21" s="45">
        <v>2015</v>
      </c>
      <c r="C21" s="43">
        <f>Basisdaten!B9</f>
        <v>51205.406282014941</v>
      </c>
      <c r="D21" s="43">
        <f>Basisdaten!E9</f>
        <v>78037.789840636397</v>
      </c>
      <c r="E21" s="43">
        <f>Basisdaten!H9</f>
        <v>163374.81199826254</v>
      </c>
      <c r="F21" s="43">
        <f>Basisdaten!K9</f>
        <v>68534.186610236749</v>
      </c>
      <c r="G21" s="43">
        <f>Basisdaten!N9</f>
        <v>46528.473767002484</v>
      </c>
      <c r="H21" s="43">
        <f>Basisdaten!Q9</f>
        <v>138690.14848276525</v>
      </c>
      <c r="I21" s="43">
        <f>Basisdaten!T9</f>
        <v>546370.8169809184</v>
      </c>
      <c r="J21" s="43">
        <f>Basisdaten!T9-Basisdaten!U9</f>
        <v>247865.86283923453</v>
      </c>
      <c r="K21" s="43">
        <f>Basisdaten!V9-Basisdaten!T9</f>
        <v>221121.10257187905</v>
      </c>
      <c r="L21" s="52">
        <v>11.747586150568681</v>
      </c>
      <c r="M21" s="9"/>
    </row>
    <row r="22" spans="1:13" ht="18.75" customHeight="1" x14ac:dyDescent="0.2">
      <c r="A22" s="8"/>
      <c r="B22" s="44">
        <v>2016</v>
      </c>
      <c r="C22" s="42">
        <f>Basisdaten!B10</f>
        <v>48304.582855882662</v>
      </c>
      <c r="D22" s="42">
        <f>Basisdaten!E10</f>
        <v>74197.874060794624</v>
      </c>
      <c r="E22" s="42">
        <f>Basisdaten!H10</f>
        <v>150935.61185746235</v>
      </c>
      <c r="F22" s="42">
        <f>Basisdaten!K10</f>
        <v>66403.147278507662</v>
      </c>
      <c r="G22" s="42">
        <f>Basisdaten!N10</f>
        <v>45159.538721217534</v>
      </c>
      <c r="H22" s="42">
        <f>Basisdaten!Q10</f>
        <v>138714.85201785213</v>
      </c>
      <c r="I22" s="42">
        <f>Basisdaten!T10</f>
        <v>523715.60679171694</v>
      </c>
      <c r="J22" s="42">
        <f>Basisdaten!T10-Basisdaten!U10</f>
        <v>241063.98010986287</v>
      </c>
      <c r="K22" s="42">
        <f>Basisdaten!V10-Basisdaten!T10</f>
        <v>215713.2316533578</v>
      </c>
      <c r="L22" s="51">
        <v>11.440416556653076</v>
      </c>
      <c r="M22" s="7"/>
    </row>
    <row r="23" spans="1:13" ht="18.75" customHeight="1" x14ac:dyDescent="0.2">
      <c r="A23" s="8"/>
      <c r="B23" s="45">
        <v>2017</v>
      </c>
      <c r="C23" s="43">
        <f>Basisdaten!B11</f>
        <v>48405.953603931855</v>
      </c>
      <c r="D23" s="43">
        <f>Basisdaten!E11</f>
        <v>73386.036920018552</v>
      </c>
      <c r="E23" s="43">
        <f>Basisdaten!H11</f>
        <v>144458.87326390308</v>
      </c>
      <c r="F23" s="43">
        <f>Basisdaten!K11</f>
        <v>61698.289410637335</v>
      </c>
      <c r="G23" s="43">
        <f>Basisdaten!N11</f>
        <v>42270.830350309261</v>
      </c>
      <c r="H23" s="43">
        <f>Basisdaten!Q11</f>
        <v>144654.89014403935</v>
      </c>
      <c r="I23" s="43">
        <f>Basisdaten!T11</f>
        <v>514874.87369283946</v>
      </c>
      <c r="J23" s="43">
        <f>Basisdaten!T11-Basisdaten!U11</f>
        <v>241312.87591405411</v>
      </c>
      <c r="K23" s="43">
        <f>Basisdaten!V11-Basisdaten!T11</f>
        <v>217164.88222088403</v>
      </c>
      <c r="L23" s="52">
        <v>10.932825011448092</v>
      </c>
      <c r="M23" s="9"/>
    </row>
    <row r="24" spans="1:13" ht="18.75" customHeight="1" x14ac:dyDescent="0.2">
      <c r="A24" s="8"/>
      <c r="B24" s="44">
        <v>2018</v>
      </c>
      <c r="C24" s="42">
        <f>Basisdaten!B12</f>
        <v>51739.281762835133</v>
      </c>
      <c r="D24" s="42">
        <f>Basisdaten!E12</f>
        <v>80492.528517055791</v>
      </c>
      <c r="E24" s="42">
        <f>Basisdaten!H12</f>
        <v>151706.04153564016</v>
      </c>
      <c r="F24" s="42">
        <f>Basisdaten!K12</f>
        <v>64045.848515419115</v>
      </c>
      <c r="G24" s="42">
        <f>Basisdaten!N12</f>
        <v>47695.413270182857</v>
      </c>
      <c r="H24" s="42">
        <f>Basisdaten!Q12</f>
        <v>159508.61323164753</v>
      </c>
      <c r="I24" s="42">
        <f>Basisdaten!T12</f>
        <v>555187.72683278052</v>
      </c>
      <c r="J24" s="42">
        <f>Basisdaten!T12-Basisdaten!U12</f>
        <v>262247.12874061527</v>
      </c>
      <c r="K24" s="42">
        <f>Basisdaten!V12-Basisdaten!T12</f>
        <v>235171.98878234392</v>
      </c>
      <c r="L24" s="51">
        <v>11.195221735268614</v>
      </c>
      <c r="M24" s="7"/>
    </row>
    <row r="25" spans="1:13" ht="18.75" customHeight="1" x14ac:dyDescent="0.2">
      <c r="A25" s="8"/>
      <c r="B25" s="45">
        <v>2019</v>
      </c>
      <c r="C25" s="43">
        <f>Basisdaten!B13</f>
        <v>38537.067049067671</v>
      </c>
      <c r="D25" s="43">
        <f>Basisdaten!E13</f>
        <v>63085.25056088245</v>
      </c>
      <c r="E25" s="43">
        <f>Basisdaten!H13</f>
        <v>111393.93671399679</v>
      </c>
      <c r="F25" s="43">
        <f>Basisdaten!K13</f>
        <v>43246.148606141163</v>
      </c>
      <c r="G25" s="43">
        <f>Basisdaten!N13</f>
        <v>36242.081659059397</v>
      </c>
      <c r="H25" s="43">
        <f>Basisdaten!Q13</f>
        <v>125622.68890762937</v>
      </c>
      <c r="I25" s="43">
        <f>Basisdaten!T13</f>
        <v>418127.17349677684</v>
      </c>
      <c r="J25" s="43">
        <f>Basisdaten!T13-Basisdaten!U13</f>
        <v>201493.79055610864</v>
      </c>
      <c r="K25" s="43">
        <f>Basisdaten!V13-Basisdaten!T13</f>
        <v>185336.76681776042</v>
      </c>
      <c r="L25" s="52">
        <v>9.42792452688251</v>
      </c>
      <c r="M25" s="9"/>
    </row>
    <row r="26" spans="1:13" ht="18.75" customHeight="1" x14ac:dyDescent="0.2">
      <c r="A26" s="8"/>
      <c r="B26" s="44">
        <v>2020</v>
      </c>
      <c r="C26" s="42">
        <f>Basisdaten!B14</f>
        <v>32168.11804661727</v>
      </c>
      <c r="D26" s="42">
        <f>Basisdaten!E14</f>
        <v>57967.418286342363</v>
      </c>
      <c r="E26" s="42">
        <f>Basisdaten!H14</f>
        <v>100089.85482852525</v>
      </c>
      <c r="F26" s="42">
        <f>Basisdaten!K14</f>
        <v>37771.073738415667</v>
      </c>
      <c r="G26" s="42">
        <f>Basisdaten!N14</f>
        <v>31965.553211839811</v>
      </c>
      <c r="H26" s="42">
        <f>Basisdaten!Q14</f>
        <v>112479.53396680771</v>
      </c>
      <c r="I26" s="42">
        <f>Basisdaten!T14</f>
        <v>372441.55207854806</v>
      </c>
      <c r="J26" s="42">
        <f>Basisdaten!T14-Basisdaten!U14</f>
        <v>180577.26245475764</v>
      </c>
      <c r="K26" s="42">
        <f>Basisdaten!V14-Basisdaten!T14</f>
        <v>168207.36899661721</v>
      </c>
      <c r="L26" s="51">
        <v>8.7511831098809356</v>
      </c>
      <c r="M26" s="7"/>
    </row>
    <row r="27" spans="1:13" ht="18.75" customHeight="1" x14ac:dyDescent="0.2">
      <c r="A27" s="8"/>
      <c r="B27" s="45">
        <v>2021</v>
      </c>
      <c r="C27" s="43">
        <f>Basisdaten!B15</f>
        <v>35278.480921746945</v>
      </c>
      <c r="D27" s="43">
        <f>Basisdaten!E15</f>
        <v>63822.852797293963</v>
      </c>
      <c r="E27" s="43">
        <f>Basisdaten!H15</f>
        <v>109710.23417642784</v>
      </c>
      <c r="F27" s="43">
        <f>Basisdaten!K15</f>
        <v>41525.664228290174</v>
      </c>
      <c r="G27" s="43">
        <f>Basisdaten!N15</f>
        <v>34076.580017030574</v>
      </c>
      <c r="H27" s="43">
        <f>Basisdaten!Q15</f>
        <v>120968.79985551967</v>
      </c>
      <c r="I27" s="43">
        <f>Basisdaten!T15</f>
        <v>405382.61199630913</v>
      </c>
      <c r="J27" s="43">
        <f>Basisdaten!T15-Basisdaten!U15</f>
        <v>195327.9024575048</v>
      </c>
      <c r="K27" s="43">
        <f>Basisdaten!V15-Basisdaten!T15</f>
        <v>180027.4914895806</v>
      </c>
      <c r="L27" s="52">
        <v>9.3279254632261708</v>
      </c>
      <c r="M27" s="9"/>
    </row>
    <row r="28" spans="1:13" ht="18.75" customHeight="1" x14ac:dyDescent="0.2">
      <c r="A28" s="8"/>
      <c r="B28" s="44">
        <v>2022</v>
      </c>
      <c r="C28" s="42">
        <f>Basisdaten!B16</f>
        <v>33260.537271677524</v>
      </c>
      <c r="D28" s="42">
        <f>Basisdaten!E16</f>
        <v>54955.344073553482</v>
      </c>
      <c r="E28" s="42">
        <f>Basisdaten!H16</f>
        <v>97539.972677701066</v>
      </c>
      <c r="F28" s="42">
        <f>Basisdaten!K16</f>
        <v>36083.123824712457</v>
      </c>
      <c r="G28" s="42">
        <f>Basisdaten!N16</f>
        <v>31024.925982019569</v>
      </c>
      <c r="H28" s="42">
        <f>Basisdaten!Q16</f>
        <v>113680.10297173604</v>
      </c>
      <c r="I28" s="42">
        <f>Basisdaten!T16</f>
        <v>366544.00680140016</v>
      </c>
      <c r="J28" s="42">
        <f>Basisdaten!T16-Basisdaten!U16</f>
        <v>178861.85449223168</v>
      </c>
      <c r="K28" s="42">
        <f>Basisdaten!V16-Basisdaten!T16</f>
        <v>166815.9920462509</v>
      </c>
      <c r="L28" s="51">
        <v>8.6199999999999992</v>
      </c>
      <c r="M28" s="7"/>
    </row>
    <row r="29" spans="1:13" ht="18.75" customHeight="1" x14ac:dyDescent="0.2">
      <c r="A29" s="8"/>
      <c r="B29" s="45">
        <v>2023</v>
      </c>
      <c r="C29" s="43">
        <f>Basisdaten!B17</f>
        <v>24923.654101129065</v>
      </c>
      <c r="D29" s="43">
        <f>Basisdaten!E17</f>
        <v>40688.915218585556</v>
      </c>
      <c r="E29" s="43">
        <f>Basisdaten!H17</f>
        <v>69578.746923568702</v>
      </c>
      <c r="F29" s="43">
        <f>Basisdaten!K17</f>
        <v>26020.680837775533</v>
      </c>
      <c r="G29" s="43">
        <f>Basisdaten!N17</f>
        <v>22951.618290958937</v>
      </c>
      <c r="H29" s="43">
        <f>Basisdaten!Q17</f>
        <v>84918.867351167777</v>
      </c>
      <c r="I29" s="43">
        <f>Basisdaten!T17</f>
        <v>269082.48272318556</v>
      </c>
      <c r="J29" s="43">
        <f>Basisdaten!T17-Basisdaten!U17</f>
        <v>132710.78922106899</v>
      </c>
      <c r="K29" s="43">
        <f>Basisdaten!V17-Basisdaten!T17</f>
        <v>127112.70220131159</v>
      </c>
      <c r="L29" s="52">
        <v>7.33</v>
      </c>
      <c r="M29" s="9"/>
    </row>
    <row r="31" spans="1:13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4"/>
    </row>
    <row r="32" spans="1:13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4"/>
    </row>
    <row r="33" spans="3:12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4"/>
    </row>
    <row r="34" spans="3:12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4"/>
    </row>
    <row r="35" spans="3:12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4"/>
    </row>
    <row r="36" spans="3:12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4"/>
    </row>
    <row r="37" spans="3:12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4"/>
    </row>
    <row r="38" spans="3:12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4"/>
    </row>
    <row r="39" spans="3:12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4"/>
    </row>
    <row r="40" spans="3:12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4"/>
    </row>
    <row r="41" spans="3:12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4"/>
    </row>
    <row r="42" spans="3:12" x14ac:dyDescent="0.2">
      <c r="C42" s="55"/>
      <c r="D42" s="55"/>
      <c r="E42" s="55"/>
      <c r="F42" s="55"/>
      <c r="G42" s="55"/>
      <c r="H42" s="55"/>
      <c r="I42" s="55"/>
      <c r="J42" s="55"/>
      <c r="K42" s="55"/>
      <c r="L42" s="54"/>
    </row>
    <row r="43" spans="3:12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4"/>
    </row>
    <row r="44" spans="3:12" x14ac:dyDescent="0.2">
      <c r="C44" s="55"/>
      <c r="D44" s="55"/>
      <c r="E44" s="55"/>
      <c r="F44" s="55"/>
      <c r="G44" s="55"/>
      <c r="H44" s="55"/>
      <c r="I44" s="55"/>
      <c r="J44" s="55"/>
      <c r="K44" s="55"/>
      <c r="L44" s="54"/>
    </row>
    <row r="46" spans="3:12" x14ac:dyDescent="0.2"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3:12" x14ac:dyDescent="0.2"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3:12" x14ac:dyDescent="0.2"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3:12" x14ac:dyDescent="0.2"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3:12" x14ac:dyDescent="0.2"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3:12" x14ac:dyDescent="0.2"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3:12" x14ac:dyDescent="0.2"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3" spans="3:12" x14ac:dyDescent="0.2"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3:12" x14ac:dyDescent="0.2"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3:12" x14ac:dyDescent="0.2"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3:12" x14ac:dyDescent="0.2"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3:12" x14ac:dyDescent="0.2"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3:12" x14ac:dyDescent="0.2">
      <c r="C58" s="56"/>
      <c r="D58" s="56"/>
      <c r="E58" s="56"/>
      <c r="F58" s="56"/>
      <c r="G58" s="56"/>
      <c r="H58" s="56"/>
      <c r="I58" s="56"/>
      <c r="J58" s="56"/>
      <c r="K58" s="56"/>
      <c r="L58" s="56"/>
    </row>
    <row r="59" spans="3:12" x14ac:dyDescent="0.2">
      <c r="C59" s="56"/>
      <c r="D59" s="56"/>
      <c r="E59" s="56"/>
      <c r="F59" s="56"/>
      <c r="G59" s="56"/>
      <c r="H59" s="56"/>
      <c r="I59" s="56"/>
      <c r="J59" s="56"/>
      <c r="K59" s="56"/>
      <c r="L59" s="56"/>
    </row>
    <row r="60" spans="3:12" x14ac:dyDescent="0.2"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3:12" x14ac:dyDescent="0.2">
      <c r="C61" s="56"/>
    </row>
    <row r="62" spans="3:12" x14ac:dyDescent="0.2">
      <c r="C62" s="56"/>
    </row>
    <row r="63" spans="3:12" x14ac:dyDescent="0.2">
      <c r="C63" s="56"/>
    </row>
    <row r="64" spans="3:12" x14ac:dyDescent="0.2">
      <c r="C64" s="56"/>
    </row>
  </sheetData>
  <sheetProtection selectLockedCells="1"/>
  <mergeCells count="11">
    <mergeCell ref="B1:M1"/>
    <mergeCell ref="B9:M9"/>
    <mergeCell ref="B11:M11"/>
    <mergeCell ref="B7:M7"/>
    <mergeCell ref="B5:M5"/>
    <mergeCell ref="B3:M3"/>
    <mergeCell ref="B2:M2"/>
    <mergeCell ref="B4:M4"/>
    <mergeCell ref="B10:M10"/>
    <mergeCell ref="B6:M6"/>
    <mergeCell ref="B8:M8"/>
  </mergeCells>
  <phoneticPr fontId="19" type="noConversion"/>
  <conditionalFormatting sqref="N15:AB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Z35"/>
  <sheetViews>
    <sheetView showGridLines="0" tabSelected="1" zoomScale="120" zoomScaleNormal="120" workbookViewId="0">
      <selection activeCell="Q19" sqref="Q19"/>
    </sheetView>
  </sheetViews>
  <sheetFormatPr baseColWidth="10" defaultColWidth="11.42578125" defaultRowHeight="12.75" x14ac:dyDescent="0.2"/>
  <cols>
    <col min="1" max="1" width="2.85546875" style="15" customWidth="1"/>
    <col min="2" max="2" width="4.28515625" style="15" customWidth="1"/>
    <col min="3" max="3" width="1.7109375" style="15" customWidth="1"/>
    <col min="4" max="4" width="14" style="15" customWidth="1"/>
    <col min="5" max="5" width="1.7109375" style="15" customWidth="1"/>
    <col min="6" max="6" width="14" style="15" customWidth="1"/>
    <col min="7" max="7" width="1.7109375" style="15" customWidth="1"/>
    <col min="8" max="8" width="14" style="15" customWidth="1"/>
    <col min="9" max="9" width="1.7109375" style="15" customWidth="1"/>
    <col min="10" max="10" width="14" style="15" customWidth="1"/>
    <col min="11" max="11" width="1.7109375" style="15" customWidth="1"/>
    <col min="12" max="12" width="14" style="15" customWidth="1"/>
    <col min="13" max="13" width="3.140625" style="15" customWidth="1"/>
    <col min="14" max="14" width="1.42578125" style="15" customWidth="1"/>
    <col min="15" max="15" width="15.140625" style="15" customWidth="1"/>
    <col min="16" max="16" width="3.5703125" style="15" customWidth="1"/>
    <col min="17" max="17" width="15.140625" style="15" customWidth="1"/>
    <col min="18" max="18" width="2.5703125" style="14" customWidth="1"/>
    <col min="19" max="21" width="11.7109375" style="14" customWidth="1"/>
    <col min="22" max="22" width="4" style="14" customWidth="1"/>
    <col min="23" max="24" width="11.7109375" style="14" customWidth="1"/>
    <col min="25" max="25" width="19.140625" style="14" customWidth="1"/>
    <col min="26" max="26" width="2.5703125" style="14" customWidth="1"/>
    <col min="27" max="16384" width="11.42578125" style="14"/>
  </cols>
  <sheetData>
    <row r="1" spans="1:26" ht="20.25" customHeight="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26" ht="20.25" customHeight="1" x14ac:dyDescent="0.2">
      <c r="A2" s="63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P2" s="64"/>
      <c r="R2" s="86" t="s">
        <v>7</v>
      </c>
      <c r="S2" s="87"/>
      <c r="T2" s="87"/>
      <c r="U2" s="87"/>
      <c r="V2" s="87"/>
      <c r="W2" s="87"/>
      <c r="X2" s="87"/>
      <c r="Y2" s="87"/>
      <c r="Z2" s="88"/>
    </row>
    <row r="3" spans="1:26" ht="18.75" customHeight="1" x14ac:dyDescent="0.25">
      <c r="A3" s="6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P3" s="64"/>
      <c r="R3" s="17"/>
      <c r="S3" s="18"/>
      <c r="T3" s="19"/>
      <c r="U3" s="18"/>
      <c r="V3" s="18"/>
      <c r="W3" s="19"/>
      <c r="X3" s="18"/>
      <c r="Y3" s="18"/>
      <c r="Z3" s="20"/>
    </row>
    <row r="4" spans="1:26" ht="15.95" customHeight="1" x14ac:dyDescent="0.2">
      <c r="A4" s="66"/>
      <c r="B4" s="21"/>
      <c r="C4" s="21"/>
      <c r="D4" s="21"/>
      <c r="E4" s="21"/>
      <c r="F4" s="21"/>
      <c r="G4" s="21"/>
      <c r="H4" s="21"/>
      <c r="I4" s="21"/>
      <c r="J4" s="21"/>
      <c r="K4" s="21"/>
      <c r="P4" s="64"/>
      <c r="R4" s="17"/>
      <c r="S4" s="18"/>
      <c r="T4" s="18"/>
      <c r="U4" s="18"/>
      <c r="V4" s="18"/>
      <c r="W4" s="18"/>
      <c r="X4" s="18"/>
      <c r="Y4" s="18"/>
      <c r="Z4" s="20"/>
    </row>
    <row r="5" spans="1:26" ht="7.5" customHeight="1" x14ac:dyDescent="0.2">
      <c r="A5" s="66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P5" s="64"/>
      <c r="R5" s="22"/>
      <c r="S5" s="23"/>
      <c r="T5" s="23"/>
      <c r="U5" s="23"/>
      <c r="V5" s="23"/>
      <c r="W5" s="23"/>
      <c r="X5" s="23"/>
      <c r="Y5" s="23"/>
      <c r="Z5" s="24"/>
    </row>
    <row r="6" spans="1:26" ht="16.5" customHeight="1" x14ac:dyDescent="0.2">
      <c r="A6" s="67"/>
      <c r="B6" s="25"/>
      <c r="P6" s="64"/>
      <c r="R6" s="22"/>
      <c r="S6" s="23"/>
      <c r="T6" s="23"/>
      <c r="U6" s="23"/>
      <c r="V6" s="23"/>
      <c r="W6" s="23"/>
      <c r="X6" s="23"/>
      <c r="Y6" s="23"/>
      <c r="Z6" s="24"/>
    </row>
    <row r="7" spans="1:26" ht="16.5" customHeight="1" x14ac:dyDescent="0.2">
      <c r="A7" s="67"/>
      <c r="B7" s="25"/>
      <c r="P7" s="64"/>
      <c r="R7" s="22"/>
      <c r="S7" s="23"/>
      <c r="T7" s="23"/>
      <c r="U7" s="23"/>
      <c r="V7" s="23"/>
      <c r="W7" s="23"/>
      <c r="X7" s="23"/>
      <c r="Y7" s="23"/>
      <c r="Z7" s="24"/>
    </row>
    <row r="8" spans="1:26" ht="16.5" customHeight="1" x14ac:dyDescent="0.2">
      <c r="A8" s="67"/>
      <c r="B8" s="25"/>
      <c r="P8" s="64"/>
      <c r="R8" s="22"/>
      <c r="S8" s="23"/>
      <c r="T8" s="23"/>
      <c r="U8" s="23"/>
      <c r="V8" s="23"/>
      <c r="W8" s="23"/>
      <c r="X8" s="23"/>
      <c r="Y8" s="23"/>
      <c r="Z8" s="24"/>
    </row>
    <row r="9" spans="1:26" ht="16.5" customHeight="1" x14ac:dyDescent="0.2">
      <c r="A9" s="67"/>
      <c r="B9" s="25"/>
      <c r="P9" s="64"/>
      <c r="R9" s="22"/>
      <c r="S9" s="23"/>
      <c r="T9" s="23"/>
      <c r="U9" s="23"/>
      <c r="V9" s="23"/>
      <c r="W9" s="23"/>
      <c r="X9" s="23"/>
      <c r="Y9" s="23"/>
      <c r="Z9" s="24"/>
    </row>
    <row r="10" spans="1:26" ht="16.5" customHeight="1" x14ac:dyDescent="0.2">
      <c r="A10" s="67"/>
      <c r="B10" s="25"/>
      <c r="P10" s="64"/>
      <c r="R10" s="22"/>
      <c r="S10" s="23"/>
      <c r="T10" s="23"/>
      <c r="U10" s="23"/>
      <c r="V10" s="23"/>
      <c r="W10" s="23"/>
      <c r="X10" s="23"/>
      <c r="Y10" s="23"/>
      <c r="Z10" s="24"/>
    </row>
    <row r="11" spans="1:26" ht="16.5" customHeight="1" x14ac:dyDescent="0.2">
      <c r="A11" s="67"/>
      <c r="B11" s="25"/>
      <c r="P11" s="64"/>
      <c r="R11" s="22"/>
      <c r="S11" s="26" t="s">
        <v>4</v>
      </c>
      <c r="T11" s="23"/>
      <c r="U11" s="23"/>
      <c r="V11" s="23"/>
      <c r="W11" s="23"/>
      <c r="X11" s="23"/>
      <c r="Y11" s="23"/>
      <c r="Z11" s="24"/>
    </row>
    <row r="12" spans="1:26" ht="16.5" customHeight="1" x14ac:dyDescent="0.2">
      <c r="A12" s="67"/>
      <c r="B12" s="25"/>
      <c r="P12" s="64"/>
      <c r="R12" s="22"/>
      <c r="S12" s="23"/>
      <c r="T12" s="23"/>
      <c r="U12" s="23"/>
      <c r="V12" s="23"/>
      <c r="W12" s="23"/>
      <c r="X12" s="23"/>
      <c r="Y12" s="23"/>
      <c r="Z12" s="24"/>
    </row>
    <row r="13" spans="1:26" ht="17.25" customHeight="1" x14ac:dyDescent="0.2">
      <c r="A13" s="67"/>
      <c r="B13" s="25"/>
      <c r="P13" s="64"/>
      <c r="R13" s="22"/>
      <c r="S13" s="26" t="s">
        <v>5</v>
      </c>
      <c r="T13" s="23"/>
      <c r="U13" s="23"/>
      <c r="V13" s="23"/>
      <c r="W13" s="23"/>
      <c r="X13" s="23"/>
      <c r="Y13" s="23"/>
      <c r="Z13" s="24"/>
    </row>
    <row r="14" spans="1:26" ht="16.5" customHeight="1" x14ac:dyDescent="0.2">
      <c r="A14" s="68"/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69"/>
      <c r="Q14" s="27"/>
      <c r="R14" s="22"/>
      <c r="S14" s="23"/>
      <c r="T14" s="23"/>
      <c r="U14" s="23"/>
      <c r="V14" s="23"/>
      <c r="W14" s="23"/>
      <c r="X14" s="23"/>
      <c r="Y14" s="23"/>
      <c r="Z14" s="24"/>
    </row>
    <row r="15" spans="1:26" ht="16.5" customHeight="1" x14ac:dyDescent="0.2">
      <c r="A15" s="68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69"/>
      <c r="Q15" s="27"/>
      <c r="R15" s="22"/>
      <c r="S15" s="23"/>
      <c r="T15" s="26" t="s">
        <v>6</v>
      </c>
      <c r="U15" s="23"/>
      <c r="V15" s="23"/>
      <c r="W15" s="26" t="s">
        <v>6</v>
      </c>
      <c r="X15" s="23"/>
      <c r="Y15" s="23"/>
      <c r="Z15" s="24"/>
    </row>
    <row r="16" spans="1:26" ht="16.5" customHeight="1" x14ac:dyDescent="0.2">
      <c r="A16" s="68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69"/>
      <c r="Q16" s="27"/>
      <c r="R16" s="22"/>
      <c r="S16" s="23"/>
      <c r="T16" s="23"/>
      <c r="U16" s="23"/>
      <c r="V16" s="23"/>
      <c r="W16" s="23"/>
      <c r="X16" s="23"/>
      <c r="Y16" s="23"/>
      <c r="Z16" s="24"/>
    </row>
    <row r="17" spans="1:26" ht="16.5" customHeight="1" x14ac:dyDescent="0.2">
      <c r="A17" s="68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69"/>
      <c r="Q17" s="27"/>
      <c r="R17" s="22"/>
      <c r="S17" s="23"/>
      <c r="T17" s="23"/>
      <c r="U17" s="23"/>
      <c r="V17" s="23"/>
      <c r="W17" s="23"/>
      <c r="X17" s="23"/>
      <c r="Y17" s="23"/>
      <c r="Z17" s="24"/>
    </row>
    <row r="18" spans="1:26" ht="22.5" customHeight="1" x14ac:dyDescent="0.2">
      <c r="A18" s="68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69"/>
      <c r="Q18" s="27"/>
      <c r="R18" s="22"/>
      <c r="S18" s="23"/>
      <c r="T18" s="23"/>
      <c r="U18" s="23"/>
      <c r="V18" s="23"/>
      <c r="W18" s="23"/>
      <c r="X18" s="23"/>
      <c r="Y18" s="23"/>
      <c r="Z18" s="24"/>
    </row>
    <row r="19" spans="1:26" ht="87" customHeight="1" x14ac:dyDescent="0.2">
      <c r="A19" s="70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7"/>
      <c r="O19" s="27"/>
      <c r="P19" s="69"/>
      <c r="Q19" s="27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 x14ac:dyDescent="0.2">
      <c r="A20" s="70"/>
      <c r="B20" s="30"/>
      <c r="C20" s="29"/>
      <c r="D20" s="84"/>
      <c r="E20" s="29"/>
      <c r="F20" s="84"/>
      <c r="G20" s="29"/>
      <c r="H20" s="84"/>
      <c r="I20" s="29"/>
      <c r="J20" s="84"/>
      <c r="K20" s="29"/>
      <c r="L20" s="84"/>
      <c r="M20" s="29"/>
      <c r="N20" s="27"/>
      <c r="O20" s="27"/>
      <c r="P20" s="69"/>
      <c r="Q20" s="27"/>
    </row>
    <row r="21" spans="1:26" ht="11.25" customHeight="1" x14ac:dyDescent="0.2">
      <c r="A21" s="70"/>
      <c r="B21" s="30"/>
      <c r="C21" s="29"/>
      <c r="D21" s="84"/>
      <c r="E21" s="29"/>
      <c r="F21" s="84"/>
      <c r="G21" s="29"/>
      <c r="H21" s="84"/>
      <c r="I21" s="29"/>
      <c r="J21" s="84"/>
      <c r="K21" s="29"/>
      <c r="L21" s="84"/>
      <c r="M21" s="29"/>
      <c r="N21" s="27"/>
      <c r="O21" s="27"/>
      <c r="P21" s="69"/>
      <c r="Q21" s="27"/>
    </row>
    <row r="22" spans="1:26" ht="3.75" customHeight="1" x14ac:dyDescent="0.2">
      <c r="A22" s="70"/>
      <c r="B22" s="30"/>
      <c r="C22" s="29"/>
      <c r="D22" s="59"/>
      <c r="E22" s="29"/>
      <c r="F22" s="59"/>
      <c r="G22" s="29"/>
      <c r="H22" s="59"/>
      <c r="I22" s="29"/>
      <c r="J22" s="59"/>
      <c r="K22" s="29"/>
      <c r="L22" s="59"/>
      <c r="M22" s="29"/>
      <c r="N22" s="27"/>
      <c r="O22" s="27"/>
      <c r="P22" s="69"/>
      <c r="Q22" s="27"/>
    </row>
    <row r="23" spans="1:26" ht="9" customHeight="1" x14ac:dyDescent="0.2">
      <c r="A23" s="70"/>
      <c r="B23" s="30"/>
      <c r="C23" s="29"/>
      <c r="D23" s="84"/>
      <c r="E23" s="29"/>
      <c r="F23" s="84"/>
      <c r="G23" s="29"/>
      <c r="H23" s="84"/>
      <c r="I23" s="29"/>
      <c r="J23" s="84"/>
      <c r="K23" s="29"/>
      <c r="L23" s="84"/>
      <c r="M23" s="29"/>
      <c r="N23" s="27"/>
      <c r="O23" s="27"/>
      <c r="P23" s="69"/>
      <c r="Q23" s="27"/>
    </row>
    <row r="24" spans="1:26" ht="9" customHeight="1" x14ac:dyDescent="0.2">
      <c r="A24" s="71"/>
      <c r="B24" s="72"/>
      <c r="C24" s="73"/>
      <c r="D24" s="85"/>
      <c r="E24" s="73"/>
      <c r="F24" s="85"/>
      <c r="G24" s="73"/>
      <c r="H24" s="85"/>
      <c r="I24" s="73"/>
      <c r="J24" s="85"/>
      <c r="K24" s="73"/>
      <c r="L24" s="85"/>
      <c r="M24" s="73"/>
      <c r="N24" s="74"/>
      <c r="O24" s="74"/>
      <c r="P24" s="75"/>
      <c r="Q24" s="27"/>
    </row>
    <row r="25" spans="1:26" ht="16.5" customHeight="1" x14ac:dyDescent="0.2">
      <c r="A25" s="27"/>
      <c r="B25" s="28"/>
      <c r="C25" s="34"/>
      <c r="D25" s="34"/>
      <c r="E25" s="34"/>
      <c r="F25" s="34"/>
      <c r="G25" s="34"/>
      <c r="H25" s="34"/>
      <c r="I25" s="34"/>
      <c r="J25" s="34"/>
      <c r="K25" s="34"/>
      <c r="L25" s="27"/>
      <c r="M25" s="27"/>
      <c r="N25" s="27"/>
      <c r="O25" s="27"/>
      <c r="P25" s="27"/>
      <c r="Q25" s="27"/>
    </row>
    <row r="26" spans="1:26" ht="21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26" ht="6.7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26" ht="6" customHeight="1" x14ac:dyDescent="0.2">
      <c r="A28" s="38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6" ht="4.5" customHeight="1" x14ac:dyDescent="0.2">
      <c r="A29" s="38"/>
      <c r="B29" s="38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6" ht="6" customHeight="1" x14ac:dyDescent="0.2">
      <c r="A30" s="38"/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6" ht="6.7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26" ht="4.5" customHeight="1" x14ac:dyDescent="0.2">
      <c r="A32" s="27"/>
      <c r="B32" s="27"/>
      <c r="C32" s="27"/>
      <c r="D32" s="27"/>
      <c r="E32" s="27"/>
      <c r="F32" s="27"/>
      <c r="G32" s="40"/>
      <c r="H32" s="40"/>
      <c r="I32" s="40"/>
      <c r="J32" s="40"/>
      <c r="K32" s="40"/>
      <c r="L32" s="27"/>
      <c r="M32" s="27"/>
      <c r="N32" s="27"/>
      <c r="O32" s="27"/>
      <c r="P32" s="27"/>
      <c r="Q32" s="27"/>
    </row>
    <row r="33" spans="1:17" ht="18" customHeight="1" x14ac:dyDescent="0.2">
      <c r="A33" s="41"/>
      <c r="B33" s="41"/>
      <c r="C33" s="41"/>
      <c r="D33" s="41"/>
      <c r="E33" s="41"/>
      <c r="F33" s="40"/>
      <c r="G33" s="40"/>
      <c r="H33" s="40"/>
      <c r="I33" s="40"/>
      <c r="J33" s="40"/>
      <c r="K33" s="40"/>
      <c r="L33" s="27"/>
      <c r="M33" s="27"/>
      <c r="N33" s="27"/>
      <c r="O33" s="27"/>
      <c r="P33" s="27"/>
      <c r="Q33" s="27"/>
    </row>
    <row r="34" spans="1:17" x14ac:dyDescent="0.2">
      <c r="A34" s="41"/>
      <c r="B34" s="41"/>
      <c r="C34" s="41"/>
      <c r="D34" s="41"/>
      <c r="E34" s="41"/>
      <c r="F34" s="40"/>
      <c r="G34" s="40"/>
      <c r="H34" s="40"/>
      <c r="I34" s="40"/>
      <c r="J34" s="40"/>
      <c r="K34" s="40"/>
      <c r="L34" s="27"/>
      <c r="M34" s="27"/>
      <c r="N34" s="27"/>
      <c r="O34" s="27"/>
      <c r="P34" s="27"/>
      <c r="Q34" s="27"/>
    </row>
    <row r="35" spans="1:17" x14ac:dyDescent="0.2">
      <c r="A35" s="36"/>
      <c r="B35" s="36"/>
      <c r="C35" s="36"/>
      <c r="D35" s="36"/>
      <c r="E35" s="36"/>
      <c r="F35" s="35"/>
      <c r="G35" s="35"/>
      <c r="H35" s="35"/>
      <c r="I35" s="35"/>
      <c r="J35" s="35"/>
      <c r="K35" s="35"/>
    </row>
  </sheetData>
  <sheetProtection selectLockedCells="1"/>
  <mergeCells count="11">
    <mergeCell ref="R2:Z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4766-29A7-407C-87BD-449ACCC55D73}">
  <sheetPr>
    <tabColor theme="8"/>
    <pageSetUpPr fitToPage="1"/>
  </sheetPr>
  <dimension ref="A1:X35"/>
  <sheetViews>
    <sheetView showGridLines="0" zoomScaleNormal="100" workbookViewId="0">
      <selection activeCell="R23" sqref="R23"/>
    </sheetView>
  </sheetViews>
  <sheetFormatPr baseColWidth="10" defaultColWidth="11.42578125" defaultRowHeight="12.75" x14ac:dyDescent="0.2"/>
  <cols>
    <col min="1" max="1" width="5.7109375" style="15" customWidth="1"/>
    <col min="2" max="2" width="4.28515625" style="15" customWidth="1"/>
    <col min="3" max="3" width="1.7109375" style="15" customWidth="1"/>
    <col min="4" max="4" width="14" style="15" customWidth="1"/>
    <col min="5" max="5" width="1.7109375" style="15" customWidth="1"/>
    <col min="6" max="6" width="14" style="15" customWidth="1"/>
    <col min="7" max="7" width="1.7109375" style="15" customWidth="1"/>
    <col min="8" max="8" width="14" style="15" customWidth="1"/>
    <col min="9" max="9" width="1.7109375" style="15" customWidth="1"/>
    <col min="10" max="10" width="14" style="15" customWidth="1"/>
    <col min="11" max="11" width="1.7109375" style="15" customWidth="1"/>
    <col min="12" max="12" width="14" style="15" customWidth="1"/>
    <col min="13" max="13" width="3.140625" style="15" customWidth="1"/>
    <col min="14" max="14" width="1.42578125" style="15" customWidth="1"/>
    <col min="15" max="15" width="15.140625" style="15" customWidth="1"/>
    <col min="16" max="16" width="2.5703125" style="14" customWidth="1"/>
    <col min="17" max="19" width="11.7109375" style="14" customWidth="1"/>
    <col min="20" max="20" width="4" style="14" customWidth="1"/>
    <col min="21" max="22" width="11.7109375" style="14" customWidth="1"/>
    <col min="23" max="23" width="19.140625" style="14" customWidth="1"/>
    <col min="24" max="24" width="2.5703125" style="14" customWidth="1"/>
    <col min="25" max="16384" width="11.42578125" style="14"/>
  </cols>
  <sheetData>
    <row r="1" spans="1:24" ht="20.25" customHeight="1" x14ac:dyDescent="0.2"/>
    <row r="2" spans="1:24" ht="20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P2" s="86" t="s">
        <v>7</v>
      </c>
      <c r="Q2" s="87"/>
      <c r="R2" s="87"/>
      <c r="S2" s="87"/>
      <c r="T2" s="87"/>
      <c r="U2" s="87"/>
      <c r="V2" s="87"/>
      <c r="W2" s="87"/>
      <c r="X2" s="88"/>
    </row>
    <row r="3" spans="1:24" ht="18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P3" s="17"/>
      <c r="Q3" s="18"/>
      <c r="R3" s="19"/>
      <c r="S3" s="18"/>
      <c r="T3" s="18"/>
      <c r="U3" s="19"/>
      <c r="V3" s="18"/>
      <c r="W3" s="18"/>
      <c r="X3" s="20"/>
    </row>
    <row r="4" spans="1:24" ht="15.9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P4" s="17"/>
      <c r="Q4" s="18"/>
      <c r="R4" s="18"/>
      <c r="S4" s="18"/>
      <c r="T4" s="18"/>
      <c r="U4" s="18"/>
      <c r="V4" s="18"/>
      <c r="W4" s="18"/>
      <c r="X4" s="20"/>
    </row>
    <row r="5" spans="1:24" ht="7.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P5" s="22"/>
      <c r="Q5" s="23"/>
      <c r="R5" s="23"/>
      <c r="S5" s="23"/>
      <c r="T5" s="23"/>
      <c r="U5" s="23"/>
      <c r="V5" s="23"/>
      <c r="W5" s="23"/>
      <c r="X5" s="24"/>
    </row>
    <row r="6" spans="1:24" ht="16.5" customHeight="1" x14ac:dyDescent="0.2">
      <c r="B6" s="25"/>
      <c r="P6" s="22"/>
      <c r="Q6" s="23"/>
      <c r="R6" s="23"/>
      <c r="S6" s="23"/>
      <c r="T6" s="23"/>
      <c r="U6" s="23"/>
      <c r="V6" s="23"/>
      <c r="W6" s="23"/>
      <c r="X6" s="24"/>
    </row>
    <row r="7" spans="1:24" ht="16.5" customHeight="1" x14ac:dyDescent="0.2">
      <c r="B7" s="25"/>
      <c r="P7" s="22"/>
      <c r="Q7" s="23"/>
      <c r="R7" s="23"/>
      <c r="S7" s="23"/>
      <c r="T7" s="23"/>
      <c r="U7" s="23"/>
      <c r="V7" s="23"/>
      <c r="W7" s="23"/>
      <c r="X7" s="24"/>
    </row>
    <row r="8" spans="1:24" ht="16.5" customHeight="1" x14ac:dyDescent="0.2">
      <c r="B8" s="25"/>
      <c r="P8" s="22"/>
      <c r="Q8" s="23"/>
      <c r="R8" s="23"/>
      <c r="S8" s="23"/>
      <c r="T8" s="23"/>
      <c r="U8" s="23"/>
      <c r="V8" s="23"/>
      <c r="W8" s="23"/>
      <c r="X8" s="24"/>
    </row>
    <row r="9" spans="1:24" ht="16.5" customHeight="1" x14ac:dyDescent="0.2">
      <c r="B9" s="25"/>
      <c r="P9" s="22"/>
      <c r="Q9" s="23"/>
      <c r="R9" s="23"/>
      <c r="S9" s="23"/>
      <c r="T9" s="23"/>
      <c r="U9" s="23"/>
      <c r="V9" s="23"/>
      <c r="W9" s="23"/>
      <c r="X9" s="24"/>
    </row>
    <row r="10" spans="1:24" ht="16.5" customHeight="1" x14ac:dyDescent="0.2">
      <c r="B10" s="25"/>
      <c r="P10" s="22"/>
      <c r="Q10" s="23"/>
      <c r="R10" s="23"/>
      <c r="S10" s="23"/>
      <c r="T10" s="23"/>
      <c r="U10" s="23"/>
      <c r="V10" s="23"/>
      <c r="W10" s="23"/>
      <c r="X10" s="24"/>
    </row>
    <row r="11" spans="1:24" ht="16.5" customHeight="1" x14ac:dyDescent="0.2">
      <c r="B11" s="25"/>
      <c r="P11" s="22"/>
      <c r="Q11" s="26" t="s">
        <v>4</v>
      </c>
      <c r="R11" s="23"/>
      <c r="S11" s="23"/>
      <c r="T11" s="23"/>
      <c r="U11" s="23"/>
      <c r="V11" s="23"/>
      <c r="W11" s="23"/>
      <c r="X11" s="24"/>
    </row>
    <row r="12" spans="1:24" ht="16.5" customHeight="1" x14ac:dyDescent="0.2">
      <c r="B12" s="25"/>
      <c r="P12" s="22"/>
      <c r="Q12" s="23"/>
      <c r="R12" s="23"/>
      <c r="S12" s="23"/>
      <c r="T12" s="23"/>
      <c r="U12" s="23"/>
      <c r="V12" s="23"/>
      <c r="W12" s="23"/>
      <c r="X12" s="24"/>
    </row>
    <row r="13" spans="1:24" ht="17.25" customHeight="1" x14ac:dyDescent="0.2">
      <c r="B13" s="25"/>
      <c r="P13" s="22"/>
      <c r="Q13" s="26" t="s">
        <v>5</v>
      </c>
      <c r="R13" s="23"/>
      <c r="S13" s="23"/>
      <c r="T13" s="23"/>
      <c r="U13" s="23"/>
      <c r="V13" s="23"/>
      <c r="W13" s="23"/>
      <c r="X13" s="24"/>
    </row>
    <row r="14" spans="1:24" ht="16.5" customHeight="1" x14ac:dyDescent="0.2">
      <c r="A14" s="27"/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2"/>
      <c r="Q14" s="23"/>
      <c r="R14" s="23"/>
      <c r="S14" s="23"/>
      <c r="T14" s="23"/>
      <c r="U14" s="23"/>
      <c r="V14" s="23"/>
      <c r="W14" s="23"/>
      <c r="X14" s="24"/>
    </row>
    <row r="15" spans="1:24" ht="16.5" customHeight="1" x14ac:dyDescent="0.2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2"/>
      <c r="Q15" s="23"/>
      <c r="R15" s="26" t="s">
        <v>6</v>
      </c>
      <c r="S15" s="23"/>
      <c r="T15" s="23"/>
      <c r="U15" s="26" t="s">
        <v>6</v>
      </c>
      <c r="V15" s="23"/>
      <c r="W15" s="23"/>
      <c r="X15" s="24"/>
    </row>
    <row r="16" spans="1:24" ht="16.5" customHeight="1" x14ac:dyDescent="0.2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2"/>
      <c r="Q16" s="23"/>
      <c r="R16" s="23"/>
      <c r="S16" s="23"/>
      <c r="T16" s="23"/>
      <c r="U16" s="23"/>
      <c r="V16" s="23"/>
      <c r="W16" s="23"/>
      <c r="X16" s="24"/>
    </row>
    <row r="17" spans="1:24" ht="16.5" customHeight="1" x14ac:dyDescent="0.2">
      <c r="A17" s="27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2"/>
      <c r="Q17" s="23"/>
      <c r="R17" s="23"/>
      <c r="S17" s="23"/>
      <c r="T17" s="23"/>
      <c r="U17" s="23"/>
      <c r="V17" s="23"/>
      <c r="W17" s="23"/>
      <c r="X17" s="24"/>
    </row>
    <row r="18" spans="1:24" ht="22.5" customHeight="1" x14ac:dyDescent="0.2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2"/>
      <c r="Q18" s="23"/>
      <c r="R18" s="23"/>
      <c r="S18" s="23"/>
      <c r="T18" s="23"/>
      <c r="U18" s="23"/>
      <c r="V18" s="23"/>
      <c r="W18" s="23"/>
      <c r="X18" s="24"/>
    </row>
    <row r="19" spans="1:24" ht="87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7"/>
      <c r="O19" s="27"/>
      <c r="P19" s="31"/>
      <c r="Q19" s="32"/>
      <c r="R19" s="32"/>
      <c r="S19" s="32"/>
      <c r="T19" s="32"/>
      <c r="U19" s="32"/>
      <c r="V19" s="32"/>
      <c r="W19" s="32"/>
      <c r="X19" s="33"/>
    </row>
    <row r="20" spans="1:24" ht="9" customHeight="1" x14ac:dyDescent="0.2">
      <c r="A20" s="29"/>
      <c r="B20" s="30"/>
      <c r="C20" s="29"/>
      <c r="D20" s="84"/>
      <c r="E20" s="29"/>
      <c r="F20" s="84"/>
      <c r="G20" s="29"/>
      <c r="H20" s="84"/>
      <c r="I20" s="29"/>
      <c r="J20" s="84"/>
      <c r="K20" s="29"/>
      <c r="L20" s="84"/>
      <c r="M20" s="29"/>
      <c r="N20" s="27"/>
      <c r="O20" s="27"/>
    </row>
    <row r="21" spans="1:24" ht="11.25" customHeight="1" x14ac:dyDescent="0.2">
      <c r="A21" s="29"/>
      <c r="B21" s="30"/>
      <c r="C21" s="29"/>
      <c r="D21" s="84"/>
      <c r="E21" s="29"/>
      <c r="F21" s="84"/>
      <c r="G21" s="29"/>
      <c r="H21" s="84"/>
      <c r="I21" s="29"/>
      <c r="J21" s="84"/>
      <c r="K21" s="29"/>
      <c r="L21" s="84"/>
      <c r="M21" s="29"/>
      <c r="N21" s="27"/>
      <c r="O21" s="27"/>
    </row>
    <row r="22" spans="1:24" ht="3.75" customHeight="1" x14ac:dyDescent="0.2">
      <c r="A22" s="29"/>
      <c r="B22" s="30"/>
      <c r="C22" s="29"/>
      <c r="D22" s="53"/>
      <c r="E22" s="29"/>
      <c r="F22" s="53"/>
      <c r="G22" s="29"/>
      <c r="H22" s="53"/>
      <c r="I22" s="29"/>
      <c r="J22" s="53"/>
      <c r="K22" s="29"/>
      <c r="L22" s="53"/>
      <c r="M22" s="29"/>
      <c r="N22" s="27"/>
      <c r="O22" s="27"/>
    </row>
    <row r="23" spans="1:24" ht="9" customHeight="1" x14ac:dyDescent="0.2">
      <c r="A23" s="29"/>
      <c r="B23" s="30"/>
      <c r="C23" s="29"/>
      <c r="D23" s="84"/>
      <c r="E23" s="29"/>
      <c r="F23" s="84"/>
      <c r="G23" s="29"/>
      <c r="H23" s="84"/>
      <c r="I23" s="29"/>
      <c r="J23" s="84"/>
      <c r="K23" s="29"/>
      <c r="L23" s="84"/>
      <c r="M23" s="29"/>
      <c r="N23" s="27"/>
      <c r="O23" s="27"/>
    </row>
    <row r="24" spans="1:24" ht="9" customHeight="1" x14ac:dyDescent="0.2">
      <c r="A24" s="29"/>
      <c r="B24" s="30"/>
      <c r="C24" s="29"/>
      <c r="D24" s="84"/>
      <c r="E24" s="29"/>
      <c r="F24" s="84"/>
      <c r="G24" s="29"/>
      <c r="H24" s="84"/>
      <c r="I24" s="29"/>
      <c r="J24" s="84"/>
      <c r="K24" s="29"/>
      <c r="L24" s="84"/>
      <c r="M24" s="29"/>
      <c r="N24" s="27"/>
      <c r="O24" s="27"/>
    </row>
    <row r="25" spans="1:24" ht="16.5" customHeight="1" x14ac:dyDescent="0.2">
      <c r="A25" s="27"/>
      <c r="B25" s="28"/>
      <c r="C25" s="34"/>
      <c r="D25" s="34"/>
      <c r="E25" s="34"/>
      <c r="F25" s="34"/>
      <c r="G25" s="34"/>
      <c r="H25" s="34"/>
      <c r="I25" s="34"/>
      <c r="J25" s="34"/>
      <c r="K25" s="34"/>
      <c r="L25" s="27"/>
      <c r="M25" s="27"/>
      <c r="N25" s="27"/>
      <c r="O25" s="27"/>
    </row>
    <row r="26" spans="1:24" ht="21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24" ht="6.7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24" ht="6" customHeight="1" x14ac:dyDescent="0.2">
      <c r="A28" s="38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24" ht="4.5" customHeight="1" x14ac:dyDescent="0.2">
      <c r="A29" s="38"/>
      <c r="B29" s="38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24" ht="6" customHeight="1" x14ac:dyDescent="0.2">
      <c r="A30" s="38"/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24" ht="6.7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24" ht="4.5" customHeight="1" x14ac:dyDescent="0.2">
      <c r="A32" s="27"/>
      <c r="B32" s="27"/>
      <c r="C32" s="27"/>
      <c r="D32" s="27"/>
      <c r="E32" s="27"/>
      <c r="F32" s="27"/>
      <c r="G32" s="40"/>
      <c r="H32" s="40"/>
      <c r="I32" s="40"/>
      <c r="J32" s="40"/>
      <c r="K32" s="40"/>
      <c r="L32" s="27"/>
      <c r="M32" s="27"/>
      <c r="N32" s="27"/>
      <c r="O32" s="27"/>
    </row>
    <row r="33" spans="1:15" ht="18" customHeight="1" x14ac:dyDescent="0.2">
      <c r="A33" s="41"/>
      <c r="B33" s="41"/>
      <c r="C33" s="41"/>
      <c r="D33" s="41"/>
      <c r="E33" s="41"/>
      <c r="F33" s="40"/>
      <c r="G33" s="40"/>
      <c r="H33" s="40"/>
      <c r="I33" s="40"/>
      <c r="J33" s="40"/>
      <c r="K33" s="40"/>
      <c r="L33" s="27"/>
      <c r="M33" s="27"/>
      <c r="N33" s="27"/>
      <c r="O33" s="27"/>
    </row>
    <row r="34" spans="1:15" x14ac:dyDescent="0.2">
      <c r="A34" s="41"/>
      <c r="B34" s="41"/>
      <c r="C34" s="41"/>
      <c r="D34" s="41"/>
      <c r="E34" s="41"/>
      <c r="F34" s="40"/>
      <c r="G34" s="40"/>
      <c r="H34" s="40"/>
      <c r="I34" s="40"/>
      <c r="J34" s="40"/>
      <c r="K34" s="40"/>
      <c r="L34" s="27"/>
      <c r="M34" s="27"/>
      <c r="N34" s="27"/>
      <c r="O34" s="27"/>
    </row>
    <row r="35" spans="1:15" x14ac:dyDescent="0.2">
      <c r="A35" s="36"/>
      <c r="B35" s="36"/>
      <c r="C35" s="36"/>
      <c r="D35" s="36"/>
      <c r="E35" s="36"/>
      <c r="F35" s="35"/>
      <c r="G35" s="35"/>
      <c r="H35" s="35"/>
      <c r="I35" s="35"/>
      <c r="J35" s="35"/>
      <c r="K35" s="3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Basisdaten</vt:lpstr>
      <vt:lpstr>Daten</vt:lpstr>
      <vt:lpstr>Diagramm</vt:lpstr>
      <vt:lpstr>Diagramm ENGLISCH</vt:lpstr>
      <vt:lpstr>Diagramm!Druckbereich</vt:lpstr>
      <vt:lpstr>'Diagramm ENGLISCH'!Druckbereich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2026-04-14T13:01:14Z</cp:lastPrinted>
  <dcterms:created xsi:type="dcterms:W3CDTF">2010-08-25T11:28:54Z</dcterms:created>
  <dcterms:modified xsi:type="dcterms:W3CDTF">2026-04-14T13:02:08Z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