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2_Haushaltsgeraete\"/>
    </mc:Choice>
  </mc:AlternateContent>
  <xr:revisionPtr revIDLastSave="0" documentId="13_ncr:1_{1C1A8FCE-AB03-4B9F-90DF-BB376A60C3EC}" xr6:coauthVersionLast="36" xr6:coauthVersionMax="36" xr10:uidLastSave="{00000000-0000-0000-0000-000000000000}"/>
  <bookViews>
    <workbookView xWindow="930" yWindow="0" windowWidth="28800" windowHeight="14235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/>
  <c r="D17" i="1"/>
  <c r="C17" i="1"/>
  <c r="K14" i="1"/>
  <c r="J14" i="1"/>
  <c r="I14" i="1"/>
  <c r="H14" i="1"/>
  <c r="G14" i="1"/>
  <c r="F14" i="1"/>
  <c r="E14" i="1"/>
  <c r="D14" i="1"/>
  <c r="C14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M11" i="1" l="1"/>
  <c r="L11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Z3" i="1" l="1"/>
  <c r="G4" i="1" l="1"/>
  <c r="H4" i="1" s="1"/>
  <c r="G3" i="1"/>
  <c r="H3" i="1" s="1"/>
</calcChain>
</file>

<file path=xl/sharedStrings.xml><?xml version="1.0" encoding="utf-8"?>
<sst xmlns="http://schemas.openxmlformats.org/spreadsheetml/2006/main" count="172" uniqueCount="76">
  <si>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</si>
  <si>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</si>
  <si>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</si>
  <si>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</si>
  <si>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</si>
  <si>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</si>
  <si>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</si>
  <si>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</si>
  <si>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</si>
  <si>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</si>
  <si>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</si>
  <si>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</si>
  <si>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</si>
  <si>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</si>
  <si>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</si>
  <si>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</si>
  <si>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</si>
  <si>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</si>
  <si>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</si>
  <si>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</si>
  <si>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</si>
  <si>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</si>
  <si>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</si>
  <si>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</si>
  <si>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</si>
  <si>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</si>
  <si>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</si>
  <si>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</si>
  <si>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</si>
  <si>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</si>
  <si>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</si>
  <si>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</si>
  <si>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</si>
  <si>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</si>
  <si>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</si>
  <si>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</si>
  <si>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</si>
  <si>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</si>
  <si>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</si>
  <si>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</si>
  <si>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</si>
  <si>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</si>
  <si>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</si>
  <si>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</si>
  <si>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</si>
  <si>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</si>
  <si>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</si>
  <si>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</si>
  <si>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</si>
  <si>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</si>
  <si>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</si>
  <si>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</si>
  <si>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</si>
  <si>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</si>
  <si>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</si>
  <si>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</si>
  <si>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</si>
  <si>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</si>
  <si>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</si>
  <si>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</si>
  <si>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</si>
  <si>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</si>
  <si>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</si>
  <si>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</si>
  <si>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 xml:space="preserve"> A-E</t>
  </si>
  <si>
    <t xml:space="preserve">Umsatz und Marktanteil von energieeffizienten Flatscreens </t>
  </si>
  <si>
    <t>Gesellschaft für Konsumforschung (GfK), Daten Flatscreens (2012-2023), Nürnberg</t>
  </si>
  <si>
    <t>Marktanteil am Gesamtverkauf von Flatscreens</t>
  </si>
  <si>
    <t>A+, A++</t>
  </si>
  <si>
    <t xml:space="preserve"> A-F</t>
  </si>
  <si>
    <t xml:space="preserve"> F</t>
  </si>
  <si>
    <t>Marktanteil (A+, A++)</t>
  </si>
  <si>
    <t>Marktanteil (A-F)</t>
  </si>
  <si>
    <t>Umsatz in Milliarden Euro</t>
  </si>
  <si>
    <t>(in Mrd. Euro)</t>
  </si>
  <si>
    <t>* Effizienzklasse A+ und A++ bis 2020; ab 2021 Effizienzklassen A-F (neues EU Energielabel)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</si>
</sst>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\ _€_-;\-* #,##0.00\ _€_-;_-* &quot;-&quot;??\ _€_-;_-@_-"/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"/>
    <numFmt numFmtId="169" formatCode="#,##0.0"/>
    <numFmt numFmtId="170" formatCode="0.0%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0"/>
      <name val="Cambria"/>
      <family val="1"/>
      <scheme val="major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2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7" fontId="34" fillId="29" borderId="20" xfId="46" applyNumberFormat="1" applyFont="1" applyFill="1" applyBorder="1" applyAlignment="1">
      <alignment vertical="top" wrapText="1"/>
    </xf>
    <xf numFmtId="0" fontId="49" fillId="0" borderId="0" xfId="0" applyFont="1" applyFill="1"/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50" fillId="0" borderId="26" xfId="46" applyNumberFormat="1" applyFont="1" applyFill="1" applyBorder="1" applyAlignment="1">
      <alignment vertical="top" wrapText="1"/>
    </xf>
    <xf numFmtId="0" fontId="51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50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2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3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4" fillId="0" borderId="0" xfId="46" applyNumberFormat="1" applyFont="1" applyFill="1" applyAlignment="1">
      <alignment vertical="center"/>
    </xf>
    <xf numFmtId="49" fontId="55" fillId="30" borderId="10" xfId="46" applyNumberFormat="1" applyFont="1" applyFill="1" applyBorder="1" applyAlignment="1">
      <alignment horizontal="center" wrapText="1"/>
    </xf>
    <xf numFmtId="49" fontId="55" fillId="30" borderId="10" xfId="48" applyNumberFormat="1" applyFont="1" applyFill="1" applyBorder="1" applyAlignment="1">
      <alignment horizontal="center" wrapText="1"/>
    </xf>
    <xf numFmtId="49" fontId="55" fillId="30" borderId="10" xfId="46" applyNumberFormat="1" applyFont="1" applyFill="1" applyBorder="1" applyAlignment="1">
      <alignment horizontal="left" wrapText="1"/>
    </xf>
    <xf numFmtId="49" fontId="55" fillId="30" borderId="10" xfId="46" applyNumberFormat="1" applyFont="1" applyFill="1" applyBorder="1" applyAlignment="1">
      <alignment horizontal="left"/>
    </xf>
    <xf numFmtId="3" fontId="56" fillId="0" borderId="10" xfId="46" applyNumberFormat="1" applyFont="1" applyBorder="1"/>
    <xf numFmtId="0" fontId="42" fillId="0" borderId="0" xfId="46" applyNumberFormat="1" applyFont="1" applyFill="1" applyBorder="1" applyAlignment="1"/>
    <xf numFmtId="168" fontId="34" fillId="29" borderId="20" xfId="46" applyNumberFormat="1" applyFont="1" applyFill="1" applyBorder="1" applyAlignment="1">
      <alignment vertical="top" wrapText="1"/>
    </xf>
    <xf numFmtId="169" fontId="34" fillId="0" borderId="20" xfId="46" applyNumberFormat="1" applyFont="1" applyFill="1" applyBorder="1" applyAlignment="1">
      <alignment vertical="top" wrapText="1"/>
    </xf>
    <xf numFmtId="49" fontId="55" fillId="30" borderId="0" xfId="46" applyNumberFormat="1" applyFont="1" applyFill="1" applyBorder="1" applyAlignment="1">
      <alignment horizontal="left"/>
    </xf>
    <xf numFmtId="3" fontId="56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43" fontId="34" fillId="0" borderId="20" xfId="46" applyNumberFormat="1" applyFont="1" applyFill="1" applyBorder="1" applyAlignment="1">
      <alignment vertical="top" wrapText="1"/>
    </xf>
    <xf numFmtId="43" fontId="34" fillId="0" borderId="20" xfId="0" applyNumberFormat="1" applyFont="1" applyBorder="1" applyAlignment="1">
      <alignment vertical="top" wrapText="1"/>
    </xf>
    <xf numFmtId="43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8" fontId="34" fillId="29" borderId="0" xfId="46" applyNumberFormat="1" applyFont="1" applyFill="1" applyBorder="1" applyAlignment="1">
      <alignment vertical="top" wrapText="1"/>
    </xf>
    <xf numFmtId="0" fontId="57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7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9" xfId="0" applyFont="1" applyFill="1" applyBorder="1" applyAlignment="1">
      <alignment horizontal="left" vertical="center" wrapText="1"/>
    </xf>
    <xf numFmtId="167" fontId="32" fillId="33" borderId="30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left" vertical="center" wrapText="1"/>
    </xf>
    <xf numFmtId="167" fontId="32" fillId="0" borderId="30" xfId="0" applyNumberFormat="1" applyFont="1" applyFill="1" applyBorder="1" applyAlignment="1">
      <alignment horizontal="center" vertical="center" wrapText="1"/>
    </xf>
    <xf numFmtId="167" fontId="32" fillId="0" borderId="31" xfId="0" applyNumberFormat="1" applyFont="1" applyFill="1" applyBorder="1" applyAlignment="1">
      <alignment horizontal="center" vertical="center" wrapText="1"/>
    </xf>
    <xf numFmtId="0" fontId="58" fillId="33" borderId="29" xfId="0" applyFont="1" applyFill="1" applyBorder="1" applyAlignment="1">
      <alignment horizontal="left" vertical="center" wrapText="1"/>
    </xf>
    <xf numFmtId="0" fontId="60" fillId="31" borderId="0" xfId="0" applyFont="1" applyFill="1" applyBorder="1" applyAlignment="1" applyProtection="1">
      <alignment vertical="center"/>
    </xf>
    <xf numFmtId="0" fontId="61" fillId="31" borderId="0" xfId="0" applyFont="1" applyFill="1" applyBorder="1"/>
    <xf numFmtId="0" fontId="31" fillId="0" borderId="32" xfId="0" applyFont="1" applyFill="1" applyBorder="1" applyAlignment="1">
      <alignment horizontal="left" vertical="center" wrapText="1"/>
    </xf>
    <xf numFmtId="170" fontId="32" fillId="0" borderId="33" xfId="0" applyNumberFormat="1" applyFont="1" applyFill="1" applyBorder="1" applyAlignment="1">
      <alignment horizontal="center" vertical="center" wrapText="1"/>
    </xf>
    <xf numFmtId="167" fontId="59" fillId="33" borderId="31" xfId="0" applyNumberFormat="1" applyFont="1" applyFill="1" applyBorder="1" applyAlignment="1">
      <alignment horizontal="center" vertical="center" wrapText="1"/>
    </xf>
    <xf numFmtId="167" fontId="32" fillId="33" borderId="31" xfId="0" applyNumberFormat="1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170" fontId="32" fillId="0" borderId="3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1" fillId="0" borderId="29" xfId="0" applyFont="1" applyFill="1" applyBorder="1" applyAlignment="1">
      <alignment horizontal="center" wrapText="1"/>
    </xf>
    <xf numFmtId="170" fontId="32" fillId="34" borderId="31" xfId="0" applyNumberFormat="1" applyFont="1" applyFill="1" applyBorder="1" applyAlignment="1">
      <alignment horizontal="center" vertical="center" wrapText="1"/>
    </xf>
    <xf numFmtId="170" fontId="32" fillId="34" borderId="31" xfId="0" applyNumberFormat="1" applyFont="1" applyFill="1" applyBorder="1" applyAlignment="1">
      <alignment vertical="center" wrapText="1"/>
    </xf>
    <xf numFmtId="167" fontId="31" fillId="33" borderId="29" xfId="0" applyNumberFormat="1" applyFont="1" applyFill="1" applyBorder="1" applyAlignment="1">
      <alignment horizontal="left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5EAD35"/>
      <color rgb="FF125D86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55564026495553E-2"/>
          <c:y val="3.3493717558150289E-2"/>
          <c:w val="0.85668071169825999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A+, A++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7"/>
              <c:layout>
                <c:manualLayout>
                  <c:x val="0"/>
                  <c:y val="-0.177095723502599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A-4D1D-BE94-F2653CB66B94}"/>
                </c:ext>
              </c:extLst>
            </c:dLbl>
            <c:dLbl>
              <c:idx val="8"/>
              <c:layout>
                <c:manualLayout>
                  <c:x val="0"/>
                  <c:y val="-0.1851797301926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Daten!$C$11:$K$11</c:f>
              <c:numCache>
                <c:formatCode>0.000</c:formatCode>
                <c:ptCount val="9"/>
                <c:pt idx="0">
                  <c:v>1.044</c:v>
                </c:pt>
                <c:pt idx="1">
                  <c:v>2.0030000000000001</c:v>
                </c:pt>
                <c:pt idx="2">
                  <c:v>2.4430000000000001</c:v>
                </c:pt>
                <c:pt idx="3">
                  <c:v>2.1909999999999998</c:v>
                </c:pt>
                <c:pt idx="4">
                  <c:v>1.948</c:v>
                </c:pt>
                <c:pt idx="5">
                  <c:v>1.413</c:v>
                </c:pt>
                <c:pt idx="6">
                  <c:v>1.111</c:v>
                </c:pt>
                <c:pt idx="7">
                  <c:v>1.1180000000000001</c:v>
                </c:pt>
                <c:pt idx="8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5"/>
          <c:order val="2"/>
          <c:tx>
            <c:strRef>
              <c:f>Daten!$B$14</c:f>
              <c:strCache>
                <c:ptCount val="1"/>
                <c:pt idx="0">
                  <c:v> F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Daten!$C$14:$M$14</c:f>
              <c:numCache>
                <c:formatCode>0.000</c:formatCode>
                <c:ptCount val="11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0.42</c:v>
                </c:pt>
                <c:pt idx="10">
                  <c:v>0.68200000000000005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3"/>
          <c:tx>
            <c:strRef>
              <c:f>Daten!$B$13</c:f>
              <c:strCache>
                <c:ptCount val="1"/>
                <c:pt idx="0">
                  <c:v> A-E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Daten!$C$13:$M$13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7.6999999999999999E-2</c:v>
                </c:pt>
                <c:pt idx="10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A-F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Daten!$C$12:$M$12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0.497</c:v>
                </c:pt>
                <c:pt idx="10">
                  <c:v>0.79700000000000004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4"/>
          <c:tx>
            <c:strRef>
              <c:f>Daten!$B$16</c:f>
              <c:strCache>
                <c:ptCount val="1"/>
                <c:pt idx="0">
                  <c:v>Marktanteil (A+, A++)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FA-4D1D-BE94-F2653CB66B94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Daten!$C$16:$K$16</c:f>
              <c:numCache>
                <c:formatCode>0.0%</c:formatCode>
                <c:ptCount val="9"/>
                <c:pt idx="0">
                  <c:v>0.189</c:v>
                </c:pt>
                <c:pt idx="1">
                  <c:v>0.44900000000000001</c:v>
                </c:pt>
                <c:pt idx="2">
                  <c:v>0.56399999999999995</c:v>
                </c:pt>
                <c:pt idx="3">
                  <c:v>0.56999999999999995</c:v>
                </c:pt>
                <c:pt idx="4">
                  <c:v>0.51100000000000001</c:v>
                </c:pt>
                <c:pt idx="5">
                  <c:v>0.35399999999999998</c:v>
                </c:pt>
                <c:pt idx="6">
                  <c:v>0.28499999999999998</c:v>
                </c:pt>
                <c:pt idx="7">
                  <c:v>0.315</c:v>
                </c:pt>
                <c:pt idx="8">
                  <c:v>0.313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5"/>
          <c:tx>
            <c:strRef>
              <c:f>Daten!$B$17</c:f>
              <c:strCache>
                <c:ptCount val="1"/>
                <c:pt idx="0">
                  <c:v>Marktanteil (A-F)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numFmt formatCode="0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Daten!$C$17:$M$17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0.13100000000000001</c:v>
                </c:pt>
                <c:pt idx="10" formatCode="0.0%">
                  <c:v>0.245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20</xdr:row>
      <xdr:rowOff>258361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Flatscreens (2012-2023),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5</xdr:col>
      <xdr:colOff>77932</xdr:colOff>
      <xdr:row>20</xdr:row>
      <xdr:rowOff>232870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06582"/>
          <a:ext cx="1799360" cy="29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 und A++ bis 2020; ab 2021 Effizienzklassen A-F (neues EU Energielabel)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Flatscreens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250730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67207" y="58293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382627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78252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Flatscreens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12</xdr:col>
      <xdr:colOff>168519</xdr:colOff>
      <xdr:row>3</xdr:row>
      <xdr:rowOff>101110</xdr:rowOff>
    </xdr:from>
    <xdr:to>
      <xdr:col>13</xdr:col>
      <xdr:colOff>644768</xdr:colOff>
      <xdr:row>6</xdr:row>
      <xdr:rowOff>29307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5363307" y="855783"/>
          <a:ext cx="1406769" cy="433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293077</xdr:colOff>
      <xdr:row>3</xdr:row>
      <xdr:rowOff>124558</xdr:rowOff>
    </xdr:from>
    <xdr:to>
      <xdr:col>12</xdr:col>
      <xdr:colOff>293077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5487865" y="879231"/>
          <a:ext cx="0" cy="354934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8" customWidth="1" outlineLevel="1"/>
    <col min="15" max="15" width="81.28515625" style="61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70" customFormat="1" ht="15.75">
      <c r="A1" s="68" t="s">
        <v>13</v>
      </c>
      <c r="B1" s="69" t="s">
        <v>22</v>
      </c>
      <c r="D1" s="71"/>
      <c r="F1" s="71"/>
      <c r="H1" s="71"/>
      <c r="J1" s="71"/>
      <c r="M1" s="71"/>
      <c r="N1" s="72"/>
      <c r="O1" s="72"/>
    </row>
    <row r="2" spans="1:16" s="70" customFormat="1" ht="23.25">
      <c r="A2" s="68" t="s">
        <v>12</v>
      </c>
      <c r="B2" s="75" t="s">
        <v>42</v>
      </c>
      <c r="D2" s="71"/>
      <c r="E2" s="73"/>
      <c r="F2" s="71"/>
      <c r="G2" s="73"/>
      <c r="H2" s="71"/>
      <c r="I2" s="73"/>
      <c r="J2" s="71"/>
      <c r="K2" s="73"/>
      <c r="L2" s="73"/>
      <c r="M2" s="71"/>
      <c r="N2" s="74" t="s">
        <v>21</v>
      </c>
      <c r="O2" s="74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8"/>
      <c r="O4" s="58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8"/>
      <c r="O5" s="58"/>
    </row>
    <row r="6" spans="1:16" s="39" customFormat="1">
      <c r="A6" s="56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8"/>
      <c r="O6" s="58"/>
    </row>
    <row r="7" spans="1:16" s="39" customFormat="1">
      <c r="A7" s="54" t="s">
        <v>10</v>
      </c>
      <c r="B7" s="57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8"/>
      <c r="O7" s="58"/>
    </row>
    <row r="8" spans="1:16" s="39" customFormat="1">
      <c r="A8" s="54" t="s">
        <v>55</v>
      </c>
      <c r="B8" s="57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8"/>
      <c r="O8" s="58"/>
    </row>
    <row r="9" spans="1:16" s="39" customFormat="1" ht="56.25">
      <c r="A9" s="55" t="s">
        <v>16</v>
      </c>
      <c r="B9" s="57" t="s">
        <v>43</v>
      </c>
      <c r="C9" s="82">
        <f>C16+C17</f>
        <v>0</v>
      </c>
      <c r="D9" s="82">
        <f t="shared" ref="D9:F9" si="3">D16+D17</f>
        <v>0</v>
      </c>
      <c r="E9" s="82">
        <f t="shared" si="3"/>
        <v>0</v>
      </c>
      <c r="F9" s="82">
        <f t="shared" si="3"/>
        <v>0</v>
      </c>
      <c r="G9" s="82">
        <f>G16+G17+G18</f>
        <v>33.818986422000002</v>
      </c>
      <c r="H9" s="82">
        <f t="shared" ref="H9:K9" si="4">H16+H17+H18</f>
        <v>42.645394869</v>
      </c>
      <c r="I9" s="82">
        <f t="shared" si="4"/>
        <v>48.304434176000001</v>
      </c>
      <c r="J9" s="82">
        <f t="shared" si="4"/>
        <v>50.651377330000003</v>
      </c>
      <c r="K9" s="82">
        <f t="shared" si="4"/>
        <v>54.992462207491258</v>
      </c>
      <c r="L9" s="82">
        <f>L16+L17+L18</f>
        <v>59.375699329</v>
      </c>
      <c r="M9" s="34"/>
      <c r="N9" s="58" t="s">
        <v>54</v>
      </c>
      <c r="O9" s="58"/>
    </row>
    <row r="10" spans="1:16" s="39" customFormat="1">
      <c r="A10" s="90" t="s">
        <v>55</v>
      </c>
      <c r="B10" s="91"/>
      <c r="C10" s="92">
        <f>C16</f>
        <v>0</v>
      </c>
      <c r="D10" s="92">
        <f t="shared" ref="D10:L10" si="5">D16</f>
        <v>0</v>
      </c>
      <c r="E10" s="92">
        <f t="shared" si="5"/>
        <v>0</v>
      </c>
      <c r="F10" s="92">
        <f t="shared" si="5"/>
        <v>0</v>
      </c>
      <c r="G10" s="92">
        <f t="shared" si="5"/>
        <v>5.2796090000000002E-3</v>
      </c>
      <c r="H10" s="92">
        <f t="shared" si="5"/>
        <v>0.18367635399999999</v>
      </c>
      <c r="I10" s="92">
        <f t="shared" si="5"/>
        <v>1.18270681</v>
      </c>
      <c r="J10" s="92">
        <f t="shared" si="5"/>
        <v>2.8869133169999999</v>
      </c>
      <c r="K10" s="92">
        <f t="shared" si="5"/>
        <v>6.7590697706825598</v>
      </c>
      <c r="L10" s="92">
        <f t="shared" si="5"/>
        <v>12.198916632</v>
      </c>
      <c r="M10" s="34"/>
      <c r="N10" s="58"/>
      <c r="O10" s="58"/>
    </row>
    <row r="11" spans="1:16" s="39" customFormat="1">
      <c r="A11" s="81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8"/>
      <c r="O11" s="58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8"/>
      <c r="O12" s="58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8"/>
      <c r="O13" s="58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8"/>
      <c r="O14" s="58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7"/>
      <c r="O15" s="58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3">
        <v>5.2796090000000002E-3</v>
      </c>
      <c r="H16" s="83">
        <v>0.18367635399999999</v>
      </c>
      <c r="I16" s="83">
        <v>1.18270681</v>
      </c>
      <c r="J16" s="83">
        <v>2.8869133169999999</v>
      </c>
      <c r="K16" s="83">
        <v>6.7590697706825598</v>
      </c>
      <c r="L16" s="83">
        <v>12.198916632</v>
      </c>
      <c r="N16" s="67"/>
      <c r="O16" s="58"/>
    </row>
    <row r="17" spans="1:33" s="40" customFormat="1">
      <c r="A17" s="51" t="s">
        <v>37</v>
      </c>
      <c r="B17" s="63" t="s">
        <v>40</v>
      </c>
      <c r="C17" s="50"/>
      <c r="D17" s="50"/>
      <c r="E17" s="50"/>
      <c r="F17" s="50"/>
      <c r="G17" s="83">
        <v>2.9432880610000001</v>
      </c>
      <c r="H17" s="83">
        <v>8.4406870640000005</v>
      </c>
      <c r="I17" s="83">
        <v>20.170541720999999</v>
      </c>
      <c r="J17" s="83">
        <v>29.557357301</v>
      </c>
      <c r="K17" s="83">
        <v>34.551848438486402</v>
      </c>
      <c r="L17" s="83">
        <v>37.113902236000001</v>
      </c>
      <c r="N17" s="67"/>
      <c r="O17" s="59"/>
    </row>
    <row r="18" spans="1:33" s="39" customFormat="1">
      <c r="A18" s="51" t="s">
        <v>38</v>
      </c>
      <c r="B18" s="63" t="s">
        <v>40</v>
      </c>
      <c r="C18" s="50"/>
      <c r="D18" s="50"/>
      <c r="E18" s="50"/>
      <c r="F18" s="50"/>
      <c r="G18" s="83">
        <v>30.870418751999999</v>
      </c>
      <c r="H18" s="83">
        <v>34.021031450999999</v>
      </c>
      <c r="I18" s="83">
        <v>26.951185644999999</v>
      </c>
      <c r="J18" s="83">
        <v>18.207106712000002</v>
      </c>
      <c r="K18" s="83">
        <v>13.681543998322301</v>
      </c>
      <c r="L18" s="83">
        <v>10.062880461000001</v>
      </c>
      <c r="N18" s="67"/>
      <c r="O18" s="58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3">
        <v>3.0855128559999998</v>
      </c>
      <c r="H19" s="83">
        <v>2.4659051170000001</v>
      </c>
      <c r="I19" s="83">
        <v>2.0311421909999998</v>
      </c>
      <c r="J19" s="83">
        <v>1.988508444</v>
      </c>
      <c r="K19" s="83">
        <v>2.3494996324792998</v>
      </c>
      <c r="L19" s="83">
        <v>2.1230648749999999</v>
      </c>
      <c r="N19" s="58"/>
      <c r="O19" s="58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3">
        <v>8.1757159500000007</v>
      </c>
      <c r="H20" s="83">
        <v>9.9330401760000004</v>
      </c>
      <c r="I20" s="83">
        <v>8.8173421049999998</v>
      </c>
      <c r="J20" s="83">
        <v>7.1483329270000002</v>
      </c>
      <c r="K20" s="83">
        <v>5.7534247060986701</v>
      </c>
      <c r="L20" s="83">
        <v>4.5881428040000003</v>
      </c>
      <c r="N20" s="58"/>
      <c r="O20" s="58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3">
        <v>11.072846195</v>
      </c>
      <c r="H21" s="83">
        <v>13.876515409</v>
      </c>
      <c r="I21" s="83">
        <v>14.795451270999999</v>
      </c>
      <c r="J21" s="83">
        <v>15.942440768999999</v>
      </c>
      <c r="K21" s="83">
        <v>15.767299236798101</v>
      </c>
      <c r="L21" s="83">
        <v>14.137301193000001</v>
      </c>
      <c r="R21" s="77"/>
      <c r="T21" s="76"/>
      <c r="W21" s="78"/>
      <c r="X21" s="76" t="s">
        <v>25</v>
      </c>
      <c r="Y21" s="76" t="s">
        <v>26</v>
      </c>
      <c r="Z21" s="76" t="s">
        <v>27</v>
      </c>
      <c r="AA21" s="76" t="s">
        <v>28</v>
      </c>
      <c r="AB21" s="76" t="s">
        <v>29</v>
      </c>
      <c r="AC21" s="76" t="s">
        <v>31</v>
      </c>
      <c r="AD21" s="76" t="s">
        <v>32</v>
      </c>
      <c r="AE21" s="76"/>
      <c r="AF21" s="76" t="s">
        <v>33</v>
      </c>
      <c r="AG21" s="76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3">
        <v>7.1077759130000002</v>
      </c>
      <c r="H22" s="83">
        <v>1.9890903680000001</v>
      </c>
      <c r="I22" s="83">
        <v>1.1769323119999999</v>
      </c>
      <c r="J22" s="83">
        <v>1.0919284339999999</v>
      </c>
      <c r="K22" s="83">
        <v>1.8355106589546299</v>
      </c>
      <c r="L22" s="83">
        <v>1.639387318</v>
      </c>
      <c r="M22" s="39"/>
      <c r="O22" s="58"/>
      <c r="W22" s="79" t="s">
        <v>34</v>
      </c>
      <c r="X22" s="80">
        <v>1182981439.42537</v>
      </c>
      <c r="Y22" s="80">
        <v>1216205966.9149799</v>
      </c>
      <c r="Z22" s="80">
        <v>1250479777.20281</v>
      </c>
      <c r="AA22" s="80">
        <v>1351623077.50543</v>
      </c>
      <c r="AB22" s="80">
        <v>1464513726.34146</v>
      </c>
      <c r="AC22" s="80">
        <v>1492249116.8465199</v>
      </c>
      <c r="AD22" s="80">
        <v>1554720956.2321999</v>
      </c>
      <c r="AE22" s="80"/>
      <c r="AF22" s="80">
        <v>1595755596.66695</v>
      </c>
      <c r="AG22" s="80">
        <v>1620619060.5354199</v>
      </c>
    </row>
    <row r="23" spans="1:33" ht="13.5">
      <c r="A23" s="51" t="s">
        <v>48</v>
      </c>
      <c r="B23" s="51" t="s">
        <v>40</v>
      </c>
      <c r="C23" s="83"/>
      <c r="D23" s="83"/>
      <c r="E23" s="83"/>
      <c r="F23" s="83"/>
      <c r="G23" s="83">
        <v>0.80559197500000002</v>
      </c>
      <c r="H23" s="83">
        <v>0.76975086199999998</v>
      </c>
      <c r="I23" s="83">
        <v>0.65493405199999999</v>
      </c>
      <c r="J23" s="83">
        <v>0.59102220900000002</v>
      </c>
      <c r="K23" s="83">
        <v>0.47674117608301497</v>
      </c>
      <c r="L23" s="83">
        <v>0.41531410499999999</v>
      </c>
      <c r="M23" s="39"/>
      <c r="O23" s="58"/>
      <c r="W23" s="79" t="s">
        <v>35</v>
      </c>
      <c r="X23" s="80"/>
      <c r="Y23" s="80"/>
      <c r="Z23" s="80"/>
      <c r="AA23" s="80">
        <v>54816329.486241803</v>
      </c>
      <c r="AB23" s="80">
        <v>175110903.362122</v>
      </c>
      <c r="AC23" s="80">
        <v>287215741.22858298</v>
      </c>
      <c r="AD23" s="80">
        <v>335398101.56250101</v>
      </c>
      <c r="AE23" s="80"/>
      <c r="AF23" s="80">
        <v>362339454.33898401</v>
      </c>
      <c r="AG23" s="80">
        <v>392280953.52068198</v>
      </c>
    </row>
    <row r="24" spans="1:33" ht="13.5">
      <c r="A24" s="51" t="s">
        <v>49</v>
      </c>
      <c r="B24" s="51" t="s">
        <v>40</v>
      </c>
      <c r="C24" s="83"/>
      <c r="D24" s="83"/>
      <c r="E24" s="83"/>
      <c r="F24" s="83"/>
      <c r="G24" s="83">
        <v>1.724454325</v>
      </c>
      <c r="H24" s="83">
        <v>1.578594813</v>
      </c>
      <c r="I24" s="83">
        <v>1.0458935810000001</v>
      </c>
      <c r="J24" s="83">
        <v>0.80708035700000003</v>
      </c>
      <c r="K24" s="83">
        <v>0.32552313640275699</v>
      </c>
      <c r="L24" s="83">
        <v>0.24724232900000001</v>
      </c>
      <c r="W24" s="79" t="s">
        <v>36</v>
      </c>
      <c r="X24" s="80">
        <v>106447575.641151</v>
      </c>
      <c r="Y24" s="80">
        <v>248476756.64478901</v>
      </c>
      <c r="Z24" s="80">
        <v>357652074.333134</v>
      </c>
      <c r="AA24" s="80">
        <v>460978991.74211103</v>
      </c>
      <c r="AB24" s="80">
        <v>557330556.71955895</v>
      </c>
      <c r="AC24" s="80">
        <v>619467033.38179195</v>
      </c>
      <c r="AD24" s="80">
        <v>735319441.86919498</v>
      </c>
      <c r="AE24" s="80"/>
      <c r="AF24" s="80">
        <v>829872454.58918798</v>
      </c>
      <c r="AG24" s="80">
        <v>875396193.32566595</v>
      </c>
    </row>
    <row r="25" spans="1:33" ht="13.5">
      <c r="A25" s="51" t="s">
        <v>39</v>
      </c>
      <c r="B25" s="51"/>
      <c r="C25" s="83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4"/>
      <c r="X25" s="85"/>
      <c r="Y25" s="85"/>
      <c r="Z25" s="85"/>
      <c r="AA25" s="85"/>
      <c r="AB25" s="85"/>
      <c r="AC25" s="85"/>
      <c r="AD25" s="85"/>
      <c r="AE25" s="85"/>
      <c r="AF25" s="85"/>
      <c r="AG25" s="85"/>
    </row>
    <row r="26" spans="1:33" ht="13.5">
      <c r="A26" s="51"/>
      <c r="B26" s="51"/>
      <c r="C26" s="83"/>
      <c r="D26" s="50"/>
      <c r="E26" s="50"/>
      <c r="F26" s="50"/>
      <c r="G26" s="50"/>
      <c r="H26" s="50"/>
      <c r="I26" s="50"/>
      <c r="J26" s="50"/>
      <c r="K26" s="50"/>
      <c r="L26" s="50"/>
      <c r="W26" s="84"/>
      <c r="X26" s="85"/>
      <c r="Y26" s="85"/>
      <c r="Z26" s="85"/>
      <c r="AA26" s="85"/>
      <c r="AB26" s="85"/>
      <c r="AC26" s="85"/>
      <c r="AD26" s="85"/>
      <c r="AE26" s="85"/>
      <c r="AF26" s="85"/>
      <c r="AG26" s="85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7">
        <v>382769108.33543199</v>
      </c>
      <c r="I27" s="87">
        <v>402067401.18121099</v>
      </c>
      <c r="J27" s="87">
        <v>415527705.60352802</v>
      </c>
      <c r="K27" s="87">
        <v>409307205.66612101</v>
      </c>
      <c r="L27" s="87">
        <v>398077401.84214002</v>
      </c>
      <c r="N27" s="67"/>
      <c r="O27" s="58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7">
        <v>703056.34178116499</v>
      </c>
      <c r="I28" s="87">
        <v>4756365.1147795897</v>
      </c>
      <c r="J28" s="87">
        <v>12100061.636835899</v>
      </c>
      <c r="K28" s="87">
        <v>27665359.607404299</v>
      </c>
      <c r="L28" s="87">
        <v>48561130.381246403</v>
      </c>
      <c r="N28" s="67"/>
      <c r="O28" s="58"/>
    </row>
    <row r="29" spans="1:33" s="40" customFormat="1">
      <c r="A29" s="51" t="s">
        <v>37</v>
      </c>
      <c r="B29" s="63" t="s">
        <v>41</v>
      </c>
      <c r="C29" s="50"/>
      <c r="D29" s="50"/>
      <c r="E29" s="51"/>
      <c r="F29" s="63"/>
      <c r="G29" s="50">
        <v>10157821.671321301</v>
      </c>
      <c r="H29" s="87">
        <v>32308342.613610599</v>
      </c>
      <c r="I29" s="87">
        <v>91183068.884418204</v>
      </c>
      <c r="J29" s="88">
        <v>130778257.45685899</v>
      </c>
      <c r="K29" s="87">
        <v>141423205.34956199</v>
      </c>
      <c r="L29" s="87">
        <v>147742057.744892</v>
      </c>
      <c r="N29" s="67"/>
      <c r="O29" s="59"/>
    </row>
    <row r="30" spans="1:33" s="39" customFormat="1">
      <c r="A30" s="51" t="s">
        <v>38</v>
      </c>
      <c r="B30" s="63" t="s">
        <v>41</v>
      </c>
      <c r="C30" s="50"/>
      <c r="D30" s="50"/>
      <c r="E30" s="51"/>
      <c r="F30" s="63"/>
      <c r="G30" s="50">
        <v>106539421.93525</v>
      </c>
      <c r="H30" s="87">
        <v>130221998.730352</v>
      </c>
      <c r="I30" s="87">
        <v>104204773.14761899</v>
      </c>
      <c r="J30" s="88">
        <v>73973771.773591399</v>
      </c>
      <c r="K30" s="87">
        <v>55999545.431514002</v>
      </c>
      <c r="L30" s="87">
        <v>40058053.090103596</v>
      </c>
      <c r="N30" s="67"/>
      <c r="O30" s="58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7">
        <v>9438723.0271005705</v>
      </c>
      <c r="I31" s="87">
        <v>10282389.329992199</v>
      </c>
      <c r="J31" s="87">
        <v>10163054.326965701</v>
      </c>
      <c r="K31" s="87">
        <v>9616671.2928367909</v>
      </c>
      <c r="L31" s="87">
        <v>8451441.4938360807</v>
      </c>
      <c r="N31" s="58"/>
      <c r="O31" s="58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7">
        <v>38020609.312860802</v>
      </c>
      <c r="I32" s="87">
        <v>35597304.726452999</v>
      </c>
      <c r="J32" s="87">
        <v>30029981.8461936</v>
      </c>
      <c r="K32" s="87">
        <v>23549181.894636702</v>
      </c>
      <c r="L32" s="87">
        <v>18264359.666245598</v>
      </c>
      <c r="N32" s="58"/>
      <c r="O32" s="58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7">
        <v>53115014.297563903</v>
      </c>
      <c r="I33" s="87">
        <v>61345808.874558099</v>
      </c>
      <c r="J33" s="87">
        <v>67871306.661268696</v>
      </c>
      <c r="K33" s="87">
        <v>64536691.915153898</v>
      </c>
      <c r="L33" s="87">
        <v>56277401.278704703</v>
      </c>
      <c r="R33" s="77"/>
      <c r="T33" s="76"/>
      <c r="W33" s="78"/>
      <c r="X33" s="76" t="s">
        <v>25</v>
      </c>
      <c r="Y33" s="76" t="s">
        <v>26</v>
      </c>
      <c r="Z33" s="76" t="s">
        <v>27</v>
      </c>
      <c r="AA33" s="76" t="s">
        <v>28</v>
      </c>
      <c r="AB33" s="76" t="s">
        <v>29</v>
      </c>
      <c r="AC33" s="76" t="s">
        <v>31</v>
      </c>
      <c r="AD33" s="76" t="s">
        <v>32</v>
      </c>
      <c r="AE33" s="76"/>
      <c r="AF33" s="76" t="s">
        <v>33</v>
      </c>
      <c r="AG33" s="76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7">
        <v>7613623.46457096</v>
      </c>
      <c r="I34" s="87">
        <v>10076322.465852199</v>
      </c>
      <c r="J34" s="87">
        <v>7819405.9185135001</v>
      </c>
      <c r="K34" s="87">
        <v>7512877.3878710195</v>
      </c>
      <c r="L34" s="87">
        <v>6526030.4431174602</v>
      </c>
      <c r="M34" s="39"/>
      <c r="O34" s="58"/>
      <c r="W34" s="79" t="s">
        <v>34</v>
      </c>
      <c r="X34" s="80">
        <v>1182981439.42537</v>
      </c>
      <c r="Y34" s="80">
        <v>1216205966.9149799</v>
      </c>
      <c r="Z34" s="80">
        <v>1250479777.20281</v>
      </c>
      <c r="AA34" s="80">
        <v>1351623077.50543</v>
      </c>
      <c r="AB34" s="80">
        <v>1464513726.34146</v>
      </c>
      <c r="AC34" s="80">
        <v>1492249116.8465199</v>
      </c>
      <c r="AD34" s="80">
        <v>1554720956.2321999</v>
      </c>
      <c r="AE34" s="80"/>
      <c r="AF34" s="80">
        <v>1595755596.66695</v>
      </c>
      <c r="AG34" s="80">
        <v>1620619060.5354199</v>
      </c>
    </row>
    <row r="35" spans="1:33" ht="13.5">
      <c r="A35" s="51" t="s">
        <v>48</v>
      </c>
      <c r="B35" s="63" t="s">
        <v>41</v>
      </c>
      <c r="C35" s="50"/>
      <c r="D35" s="50"/>
      <c r="E35" s="51"/>
      <c r="F35" s="63"/>
      <c r="G35" s="50">
        <v>2780244.2202960001</v>
      </c>
      <c r="H35" s="87">
        <v>2946368.5094955899</v>
      </c>
      <c r="I35" s="87">
        <v>2607056.9235171401</v>
      </c>
      <c r="J35" s="88">
        <v>2457395.35823286</v>
      </c>
      <c r="K35" s="87">
        <v>1951335.98608519</v>
      </c>
      <c r="L35" s="87">
        <v>1653271.59965653</v>
      </c>
      <c r="M35" s="39"/>
      <c r="O35" s="58"/>
      <c r="W35" s="79" t="s">
        <v>35</v>
      </c>
      <c r="X35" s="80"/>
      <c r="Y35" s="80"/>
      <c r="Z35" s="80"/>
      <c r="AA35" s="80">
        <v>54816329.486241803</v>
      </c>
      <c r="AB35" s="80">
        <v>175110903.362122</v>
      </c>
      <c r="AC35" s="80">
        <v>287215741.22858298</v>
      </c>
      <c r="AD35" s="80">
        <v>335398101.56250101</v>
      </c>
      <c r="AE35" s="80"/>
      <c r="AF35" s="80">
        <v>362339454.33898401</v>
      </c>
      <c r="AG35" s="80">
        <v>392280953.52068198</v>
      </c>
    </row>
    <row r="36" spans="1:33" ht="13.5">
      <c r="A36" s="51" t="s">
        <v>49</v>
      </c>
      <c r="B36" s="63" t="s">
        <v>41</v>
      </c>
      <c r="C36" s="50"/>
      <c r="D36" s="50"/>
      <c r="E36" s="51"/>
      <c r="F36" s="63"/>
      <c r="G36" s="50">
        <v>5951405.0772830797</v>
      </c>
      <c r="H36" s="87">
        <v>6042373.2907253699</v>
      </c>
      <c r="I36" s="87">
        <v>2240315.3243755801</v>
      </c>
      <c r="J36" s="88">
        <v>1453159.2101829101</v>
      </c>
      <c r="K36" s="87">
        <v>1332389.6534068401</v>
      </c>
      <c r="L36" s="87">
        <v>984215.840417534</v>
      </c>
      <c r="W36" s="79" t="s">
        <v>36</v>
      </c>
      <c r="X36" s="80">
        <v>106447575.641151</v>
      </c>
      <c r="Y36" s="80">
        <v>248476756.64478901</v>
      </c>
      <c r="Z36" s="80">
        <v>357652074.333134</v>
      </c>
      <c r="AA36" s="80">
        <v>460978991.74211103</v>
      </c>
      <c r="AB36" s="80">
        <v>557330556.71955895</v>
      </c>
      <c r="AC36" s="80">
        <v>619467033.38179195</v>
      </c>
      <c r="AD36" s="80">
        <v>735319441.86919498</v>
      </c>
      <c r="AE36" s="80"/>
      <c r="AF36" s="80">
        <v>829872454.58918798</v>
      </c>
      <c r="AG36" s="80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7">
        <v>102358998.747371</v>
      </c>
      <c r="I37" s="87">
        <v>79773996.389646396</v>
      </c>
      <c r="J37" s="87">
        <v>78881311.414884597</v>
      </c>
      <c r="K37" s="87">
        <v>75719947.147650301</v>
      </c>
      <c r="L37" s="87">
        <v>69559440.303920299</v>
      </c>
      <c r="O37" s="58"/>
      <c r="W37" s="79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9" spans="1:33" s="39" customFormat="1">
      <c r="A39" s="51" t="s">
        <v>34</v>
      </c>
      <c r="B39" s="51" t="s">
        <v>40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/>
      <c r="L39" s="83"/>
      <c r="N39" s="58"/>
      <c r="O39" s="58"/>
    </row>
    <row r="40" spans="1:33" s="39" customFormat="1">
      <c r="A40" s="51" t="s">
        <v>50</v>
      </c>
      <c r="B40" s="51" t="s">
        <v>40</v>
      </c>
      <c r="C40" s="83">
        <v>1.3854008799999999</v>
      </c>
      <c r="D40" s="83">
        <v>2.450899159</v>
      </c>
      <c r="E40" s="83">
        <v>4.5560993600000002</v>
      </c>
      <c r="F40" s="83">
        <v>7.4782626580000002</v>
      </c>
      <c r="G40" s="83">
        <v>15.082376377039846</v>
      </c>
      <c r="H40" s="83">
        <v>25.9</v>
      </c>
      <c r="I40" s="83">
        <v>38.200000000000003</v>
      </c>
      <c r="J40" s="83"/>
      <c r="K40" s="83"/>
      <c r="L40" s="83"/>
      <c r="N40" s="58"/>
      <c r="O40" s="58"/>
    </row>
    <row r="41" spans="1:33" s="39" customFormat="1">
      <c r="A41" s="51" t="s">
        <v>51</v>
      </c>
      <c r="B41" s="63" t="s">
        <v>40</v>
      </c>
      <c r="C41" s="83">
        <v>34.568289014999998</v>
      </c>
      <c r="D41" s="83">
        <v>29.240033808</v>
      </c>
      <c r="E41" s="83">
        <v>30.088148459999999</v>
      </c>
      <c r="F41" s="83">
        <v>25.525481002999999</v>
      </c>
      <c r="G41" s="83">
        <v>22.9</v>
      </c>
      <c r="H41" s="83">
        <v>17.3</v>
      </c>
      <c r="I41" s="83">
        <v>11.6</v>
      </c>
      <c r="J41" s="83"/>
      <c r="K41" s="83"/>
      <c r="L41" s="83"/>
      <c r="N41" s="58"/>
      <c r="O41" s="58"/>
    </row>
    <row r="42" spans="1:33" s="39" customFormat="1">
      <c r="A42" s="51" t="s">
        <v>52</v>
      </c>
      <c r="B42" s="63" t="s">
        <v>40</v>
      </c>
      <c r="C42" s="83">
        <v>8.6277648259999999</v>
      </c>
      <c r="D42" s="83">
        <v>8.0913849249999998</v>
      </c>
      <c r="E42" s="83">
        <v>9.0770728930000004</v>
      </c>
      <c r="F42" s="83">
        <v>9.6305852339999998</v>
      </c>
      <c r="G42" s="83">
        <v>9</v>
      </c>
      <c r="H42" s="83">
        <v>8.9</v>
      </c>
      <c r="I42" s="83">
        <v>8</v>
      </c>
      <c r="J42" s="83"/>
      <c r="K42" s="83"/>
      <c r="L42" s="83"/>
      <c r="N42" s="58"/>
      <c r="O42" s="58"/>
    </row>
    <row r="43" spans="1:33" s="39" customFormat="1">
      <c r="A43" s="51" t="s">
        <v>53</v>
      </c>
      <c r="B43" s="51" t="s">
        <v>40</v>
      </c>
      <c r="C43" s="83">
        <v>2.757169749</v>
      </c>
      <c r="D43" s="83">
        <v>5.8178400259999998</v>
      </c>
      <c r="E43" s="83">
        <v>10.488450635</v>
      </c>
      <c r="F43" s="83">
        <v>13.089094836999999</v>
      </c>
      <c r="G43" s="83">
        <v>18.100000000000001</v>
      </c>
      <c r="H43" s="83">
        <v>26.6</v>
      </c>
      <c r="I43" s="83">
        <v>26.3</v>
      </c>
      <c r="J43" s="83"/>
      <c r="K43" s="83"/>
      <c r="L43" s="83"/>
      <c r="N43" s="58"/>
      <c r="O43" s="58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3"/>
      <c r="K44" s="83"/>
      <c r="L44" s="83"/>
      <c r="W44" s="84"/>
      <c r="X44" s="85"/>
      <c r="Y44" s="85"/>
      <c r="Z44" s="85"/>
      <c r="AA44" s="85"/>
      <c r="AB44" s="85"/>
      <c r="AC44" s="85"/>
      <c r="AD44" s="85"/>
      <c r="AE44" s="85"/>
      <c r="AF44" s="85"/>
      <c r="AG44" s="85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4"/>
      <c r="X45" s="85"/>
      <c r="Y45" s="85"/>
      <c r="Z45" s="85"/>
      <c r="AA45" s="85"/>
      <c r="AB45" s="85"/>
      <c r="AC45" s="85"/>
      <c r="AD45" s="85"/>
      <c r="AE45" s="85"/>
      <c r="AF45" s="85"/>
      <c r="AG45" s="85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3"/>
      <c r="K46" s="83"/>
      <c r="L46" s="83"/>
      <c r="W46" s="84"/>
      <c r="X46" s="85"/>
      <c r="Y46" s="85"/>
      <c r="Z46" s="85"/>
      <c r="AA46" s="85"/>
      <c r="AB46" s="85"/>
      <c r="AC46" s="85"/>
      <c r="AD46" s="85"/>
      <c r="AE46" s="85"/>
      <c r="AF46" s="85"/>
      <c r="AG46" s="85"/>
    </row>
    <row r="47" spans="1:33" ht="13.5">
      <c r="A47" s="51" t="s">
        <v>51</v>
      </c>
      <c r="B47" s="63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3"/>
      <c r="K47" s="83"/>
      <c r="L47" s="83"/>
      <c r="W47" s="84"/>
      <c r="X47" s="85"/>
      <c r="Y47" s="85"/>
      <c r="Z47" s="85"/>
      <c r="AA47" s="85"/>
      <c r="AB47" s="85"/>
      <c r="AC47" s="85"/>
      <c r="AD47" s="85"/>
      <c r="AE47" s="85"/>
      <c r="AF47" s="85"/>
      <c r="AG47" s="85"/>
    </row>
    <row r="48" spans="1:33" ht="13.5">
      <c r="A48" s="51" t="s">
        <v>52</v>
      </c>
      <c r="B48" s="63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3"/>
      <c r="K48" s="83"/>
      <c r="L48" s="83"/>
      <c r="W48" s="84"/>
      <c r="X48" s="85"/>
      <c r="Y48" s="85"/>
      <c r="Z48" s="85"/>
      <c r="AA48" s="85"/>
      <c r="AB48" s="85"/>
      <c r="AC48" s="85"/>
      <c r="AD48" s="85"/>
      <c r="AE48" s="85"/>
      <c r="AF48" s="85"/>
      <c r="AG48" s="85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3"/>
      <c r="K49" s="83"/>
      <c r="L49" s="83"/>
      <c r="W49" s="84"/>
      <c r="X49" s="85"/>
      <c r="Y49" s="85"/>
      <c r="Z49" s="85"/>
      <c r="AA49" s="85"/>
      <c r="AB49" s="85"/>
      <c r="AC49" s="85"/>
      <c r="AD49" s="85"/>
      <c r="AE49" s="85"/>
      <c r="AF49" s="85"/>
      <c r="AG49" s="85"/>
    </row>
    <row r="50" spans="1:33">
      <c r="I50" s="89"/>
      <c r="J50" s="89"/>
      <c r="K50" s="89"/>
      <c r="L50" s="89"/>
    </row>
    <row r="61" spans="1:33" ht="13.5">
      <c r="A61" s="48"/>
      <c r="B61" s="48"/>
      <c r="C61" s="86"/>
      <c r="D61" s="86"/>
      <c r="E61" s="48"/>
      <c r="F61" s="48"/>
      <c r="G61" s="86"/>
      <c r="H61" s="86"/>
      <c r="I61" s="48"/>
      <c r="J61" s="48"/>
      <c r="K61" s="86"/>
      <c r="L61" s="86"/>
      <c r="O61" s="58"/>
      <c r="W61" s="84"/>
      <c r="X61" s="85"/>
      <c r="Y61" s="85"/>
      <c r="Z61" s="85"/>
      <c r="AA61" s="85"/>
      <c r="AB61" s="85"/>
      <c r="AC61" s="85"/>
      <c r="AD61" s="85"/>
      <c r="AE61" s="85"/>
      <c r="AF61" s="85"/>
      <c r="AG61" s="85"/>
    </row>
    <row r="62" spans="1:33" ht="13.5">
      <c r="A62" s="48"/>
      <c r="B62" s="48"/>
      <c r="C62" s="86"/>
      <c r="D62" s="86"/>
      <c r="E62" s="48"/>
      <c r="F62" s="48"/>
      <c r="G62" s="86"/>
      <c r="H62" s="86"/>
      <c r="I62" s="48"/>
      <c r="J62" s="48"/>
      <c r="K62" s="86"/>
      <c r="L62" s="86"/>
      <c r="O62" s="58"/>
      <c r="W62" s="84"/>
      <c r="X62" s="85"/>
      <c r="Y62" s="85"/>
      <c r="Z62" s="85"/>
      <c r="AA62" s="85"/>
      <c r="AB62" s="85"/>
      <c r="AC62" s="85"/>
      <c r="AD62" s="85"/>
      <c r="AE62" s="85"/>
      <c r="AF62" s="85"/>
      <c r="AG62" s="85"/>
    </row>
    <row r="63" spans="1:33" ht="13.5">
      <c r="A63" s="48"/>
      <c r="B63" s="48"/>
      <c r="C63" s="86"/>
      <c r="D63" s="86"/>
      <c r="E63" s="48"/>
      <c r="F63" s="48"/>
      <c r="G63" s="86"/>
      <c r="H63" s="86"/>
      <c r="I63" s="48"/>
      <c r="J63" s="48"/>
      <c r="K63" s="86"/>
      <c r="L63" s="86"/>
      <c r="O63" s="58"/>
      <c r="W63" s="84"/>
      <c r="X63" s="85"/>
      <c r="Y63" s="85"/>
      <c r="Z63" s="85"/>
      <c r="AA63" s="85"/>
      <c r="AB63" s="85"/>
      <c r="AC63" s="85"/>
      <c r="AD63" s="85"/>
      <c r="AE63" s="85"/>
      <c r="AF63" s="85"/>
      <c r="AG63" s="85"/>
    </row>
    <row r="64" spans="1:33" ht="13.5">
      <c r="A64" s="48"/>
      <c r="B64" s="48"/>
      <c r="C64" s="86"/>
      <c r="D64" s="86"/>
      <c r="E64" s="48"/>
      <c r="F64" s="48"/>
      <c r="G64" s="86"/>
      <c r="H64" s="86"/>
      <c r="I64" s="48"/>
      <c r="J64" s="48"/>
      <c r="K64" s="86"/>
      <c r="L64" s="86"/>
      <c r="O64" s="58"/>
      <c r="W64" s="84"/>
      <c r="X64" s="85"/>
      <c r="Y64" s="85"/>
      <c r="Z64" s="85"/>
      <c r="AA64" s="85"/>
      <c r="AB64" s="85"/>
      <c r="AC64" s="85"/>
      <c r="AD64" s="85"/>
      <c r="AE64" s="85"/>
      <c r="AF64" s="85"/>
      <c r="AG64" s="85"/>
    </row>
    <row r="65" spans="1:33" ht="13.5">
      <c r="A65" s="48"/>
      <c r="B65" s="48"/>
      <c r="C65" s="86"/>
      <c r="D65" s="86"/>
      <c r="E65" s="48"/>
      <c r="F65" s="48"/>
      <c r="G65" s="86"/>
      <c r="H65" s="86"/>
      <c r="I65" s="48"/>
      <c r="J65" s="48"/>
      <c r="K65" s="86"/>
      <c r="L65" s="86"/>
      <c r="O65" s="58"/>
      <c r="W65" s="84"/>
      <c r="X65" s="85"/>
      <c r="Y65" s="85"/>
      <c r="Z65" s="85"/>
      <c r="AA65" s="85"/>
      <c r="AB65" s="85"/>
      <c r="AC65" s="85"/>
      <c r="AD65" s="85"/>
      <c r="AE65" s="85"/>
      <c r="AF65" s="85"/>
      <c r="AG65" s="85"/>
    </row>
    <row r="66" spans="1:33" ht="13.5">
      <c r="A66" s="48"/>
      <c r="B66" s="48"/>
      <c r="C66" s="86"/>
      <c r="D66" s="86"/>
      <c r="E66" s="48"/>
      <c r="F66" s="48"/>
      <c r="G66" s="86"/>
      <c r="H66" s="86"/>
      <c r="I66" s="48"/>
      <c r="J66" s="48"/>
      <c r="K66" s="86"/>
      <c r="L66" s="86"/>
      <c r="O66" s="58"/>
      <c r="W66" s="84"/>
      <c r="X66" s="85"/>
      <c r="Y66" s="85"/>
      <c r="Z66" s="85"/>
      <c r="AA66" s="85"/>
      <c r="AB66" s="85"/>
      <c r="AC66" s="85"/>
      <c r="AD66" s="85"/>
      <c r="AE66" s="85"/>
      <c r="AF66" s="85"/>
      <c r="AG66" s="85"/>
    </row>
    <row r="67" spans="1:33">
      <c r="O67" s="58"/>
    </row>
    <row r="68" spans="1:33">
      <c r="O68" s="58"/>
    </row>
    <row r="69" spans="1:33">
      <c r="O69" s="58"/>
    </row>
    <row r="70" spans="1:33">
      <c r="O70" s="58"/>
    </row>
    <row r="71" spans="1:33">
      <c r="O71" s="58"/>
    </row>
    <row r="72" spans="1:33">
      <c r="O72" s="58"/>
    </row>
    <row r="73" spans="1:33">
      <c r="M73" s="35"/>
      <c r="N73" s="59"/>
      <c r="O73" s="59"/>
    </row>
    <row r="74" spans="1:33">
      <c r="N74" s="67"/>
      <c r="O74" s="58"/>
    </row>
    <row r="75" spans="1:33">
      <c r="N75" s="67"/>
      <c r="O75" s="58"/>
    </row>
    <row r="76" spans="1:33">
      <c r="N76" s="67"/>
      <c r="O76" s="58"/>
    </row>
    <row r="77" spans="1:33">
      <c r="N77" s="67"/>
      <c r="O77" s="58"/>
    </row>
    <row r="78" spans="1:33">
      <c r="O78" s="58"/>
    </row>
    <row r="79" spans="1:33">
      <c r="O79" s="58"/>
    </row>
    <row r="80" spans="1:33">
      <c r="O80" s="58"/>
    </row>
    <row r="81" spans="14:15">
      <c r="O81" s="58"/>
    </row>
    <row r="82" spans="14:15">
      <c r="O82" s="58"/>
    </row>
    <row r="83" spans="14:15">
      <c r="O83" s="58"/>
    </row>
    <row r="84" spans="14:15">
      <c r="O84" s="58"/>
    </row>
    <row r="87" spans="14:15">
      <c r="N87" s="60"/>
    </row>
    <row r="88" spans="14:15">
      <c r="O88" s="58"/>
    </row>
    <row r="102" spans="13:15">
      <c r="O102" s="58"/>
    </row>
    <row r="104" spans="13:15">
      <c r="M104" s="35"/>
      <c r="O104" s="62"/>
    </row>
    <row r="118" spans="13:15">
      <c r="O118" s="58"/>
    </row>
    <row r="119" spans="13:15">
      <c r="M119" s="35"/>
      <c r="O119" s="62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F18"/>
  <sheetViews>
    <sheetView showGridLines="0" zoomScaleNormal="100" workbookViewId="0">
      <selection activeCell="I5" sqref="I5"/>
    </sheetView>
  </sheetViews>
  <sheetFormatPr baseColWidth="10" defaultRowHeight="12.75"/>
  <cols>
    <col min="1" max="1" width="18" style="20" bestFit="1" customWidth="1"/>
    <col min="2" max="2" width="21" style="20" customWidth="1"/>
    <col min="3" max="3" width="9.5703125" style="20" customWidth="1"/>
    <col min="4" max="6" width="9.5703125" style="37" customWidth="1"/>
    <col min="7" max="14" width="9.5703125" style="65" customWidth="1"/>
    <col min="15" max="32" width="11.42578125" style="65"/>
    <col min="33" max="16384" width="11.42578125" style="20"/>
  </cols>
  <sheetData>
    <row r="1" spans="1:26" ht="15.95" customHeight="1">
      <c r="A1" s="31" t="s">
        <v>1</v>
      </c>
      <c r="B1" s="119" t="s">
        <v>65</v>
      </c>
      <c r="C1" s="120"/>
      <c r="D1" s="120"/>
      <c r="E1" s="120"/>
      <c r="F1" s="120"/>
      <c r="G1" s="64"/>
      <c r="H1" s="64"/>
    </row>
    <row r="2" spans="1:26" ht="15.95" customHeight="1">
      <c r="A2" s="31" t="s">
        <v>2</v>
      </c>
      <c r="B2" s="119"/>
      <c r="C2" s="120"/>
      <c r="D2" s="120"/>
      <c r="E2" s="120"/>
      <c r="F2" s="120"/>
      <c r="G2" s="64"/>
      <c r="H2" s="64"/>
    </row>
    <row r="3" spans="1:26" ht="32.25" customHeight="1">
      <c r="A3" s="31" t="s">
        <v>0</v>
      </c>
      <c r="B3" s="121" t="s">
        <v>66</v>
      </c>
      <c r="C3" s="121"/>
      <c r="D3" s="121"/>
      <c r="E3" s="121"/>
      <c r="F3" s="121"/>
      <c r="G3" s="53">
        <f>LEN(B3)</f>
        <v>79</v>
      </c>
      <c r="H3" s="66" t="str">
        <f>IF(G3&gt;200,"Text evtl. zu lang für die Grafik","")</f>
        <v/>
      </c>
      <c r="Z3" s="64" t="str">
        <f>"Quelle: "&amp;B3</f>
        <v>Quelle: Gesellschaft für Konsumforschung (GfK), Daten Flatscreens (2012-2023), Nürnberg</v>
      </c>
    </row>
    <row r="4" spans="1:26" ht="29.25" customHeight="1">
      <c r="A4" s="31" t="s">
        <v>3</v>
      </c>
      <c r="B4" s="121" t="s">
        <v>75</v>
      </c>
      <c r="C4" s="121"/>
      <c r="D4" s="121"/>
      <c r="E4" s="121"/>
      <c r="F4" s="121"/>
      <c r="G4" s="53">
        <f>LEN(B4)</f>
        <v>91</v>
      </c>
      <c r="H4" s="66" t="str">
        <f>IF(G4&gt;230,"Text evtl. zu lang für die Grafik","")</f>
        <v/>
      </c>
    </row>
    <row r="5" spans="1:26">
      <c r="A5" s="31" t="s">
        <v>8</v>
      </c>
      <c r="B5" s="119" t="s">
        <v>73</v>
      </c>
      <c r="C5" s="120"/>
      <c r="D5" s="120"/>
      <c r="E5" s="120"/>
      <c r="F5" s="120"/>
      <c r="G5" s="64"/>
      <c r="H5" s="64"/>
    </row>
    <row r="6" spans="1:26">
      <c r="A6" s="32" t="s">
        <v>9</v>
      </c>
      <c r="B6" s="117" t="s">
        <v>67</v>
      </c>
      <c r="C6" s="118"/>
      <c r="D6" s="118"/>
      <c r="E6" s="118"/>
      <c r="F6" s="118"/>
      <c r="G6" s="64"/>
      <c r="H6" s="64"/>
    </row>
    <row r="8" spans="1:26">
      <c r="B8" s="65"/>
      <c r="I8" s="20"/>
    </row>
    <row r="10" spans="1:26" s="96" customFormat="1" ht="18" customHeight="1">
      <c r="A10" s="93"/>
      <c r="B10" s="94" t="s">
        <v>74</v>
      </c>
      <c r="C10" s="95" t="s">
        <v>29</v>
      </c>
      <c r="D10" s="95" t="s">
        <v>31</v>
      </c>
      <c r="E10" s="95" t="s">
        <v>32</v>
      </c>
      <c r="F10" s="95" t="s">
        <v>33</v>
      </c>
      <c r="G10" s="95" t="s">
        <v>30</v>
      </c>
      <c r="H10" s="95" t="s">
        <v>56</v>
      </c>
      <c r="I10" s="95" t="s">
        <v>57</v>
      </c>
      <c r="J10" s="95" t="s">
        <v>58</v>
      </c>
      <c r="K10" s="95" t="s">
        <v>59</v>
      </c>
      <c r="L10" s="95" t="s">
        <v>60</v>
      </c>
      <c r="M10" s="95" t="s">
        <v>61</v>
      </c>
      <c r="N10" s="95" t="s">
        <v>62</v>
      </c>
    </row>
    <row r="11" spans="1:26" s="96" customFormat="1" ht="18" customHeight="1">
      <c r="A11" s="97"/>
      <c r="B11" s="98" t="s">
        <v>68</v>
      </c>
      <c r="C11" s="99">
        <v>1.044</v>
      </c>
      <c r="D11" s="99">
        <v>2.0030000000000001</v>
      </c>
      <c r="E11" s="99">
        <v>2.4430000000000001</v>
      </c>
      <c r="F11" s="99">
        <v>2.1909999999999998</v>
      </c>
      <c r="G11" s="99">
        <v>1.948</v>
      </c>
      <c r="H11" s="99">
        <v>1.413</v>
      </c>
      <c r="I11" s="99">
        <v>1.111</v>
      </c>
      <c r="J11" s="99">
        <v>1.1180000000000001</v>
      </c>
      <c r="K11" s="99">
        <v>1.28</v>
      </c>
      <c r="L11" s="99" t="e">
        <f>NA()</f>
        <v>#N/A</v>
      </c>
      <c r="M11" s="99" t="e">
        <f>NA()</f>
        <v>#N/A</v>
      </c>
      <c r="N11" s="109"/>
    </row>
    <row r="12" spans="1:26" s="96" customFormat="1" ht="18" customHeight="1">
      <c r="A12" s="97"/>
      <c r="B12" s="100" t="s">
        <v>69</v>
      </c>
      <c r="C12" s="101" t="e">
        <f>NA()</f>
        <v>#N/A</v>
      </c>
      <c r="D12" s="101" t="e">
        <f>NA()</f>
        <v>#N/A</v>
      </c>
      <c r="E12" s="101" t="e">
        <f>NA()</f>
        <v>#N/A</v>
      </c>
      <c r="F12" s="101" t="e">
        <f>NA()</f>
        <v>#N/A</v>
      </c>
      <c r="G12" s="101" t="e">
        <f>NA()</f>
        <v>#N/A</v>
      </c>
      <c r="H12" s="101" t="e">
        <f>NA()</f>
        <v>#N/A</v>
      </c>
      <c r="I12" s="101" t="e">
        <f>NA()</f>
        <v>#N/A</v>
      </c>
      <c r="J12" s="101" t="e">
        <f>NA()</f>
        <v>#N/A</v>
      </c>
      <c r="K12" s="101" t="e">
        <f>NA()</f>
        <v>#N/A</v>
      </c>
      <c r="L12" s="102">
        <v>0.497</v>
      </c>
      <c r="M12" s="102">
        <v>0.79700000000000004</v>
      </c>
      <c r="N12" s="102"/>
    </row>
    <row r="13" spans="1:26" s="96" customFormat="1" ht="18" customHeight="1">
      <c r="A13" s="97"/>
      <c r="B13" s="103" t="s">
        <v>64</v>
      </c>
      <c r="C13" s="99" t="e">
        <f>NA()</f>
        <v>#N/A</v>
      </c>
      <c r="D13" s="99" t="e">
        <f>NA()</f>
        <v>#N/A</v>
      </c>
      <c r="E13" s="99" t="e">
        <f>NA()</f>
        <v>#N/A</v>
      </c>
      <c r="F13" s="99" t="e">
        <f>NA()</f>
        <v>#N/A</v>
      </c>
      <c r="G13" s="99" t="e">
        <f>NA()</f>
        <v>#N/A</v>
      </c>
      <c r="H13" s="99" t="e">
        <f>NA()</f>
        <v>#N/A</v>
      </c>
      <c r="I13" s="99" t="e">
        <f>NA()</f>
        <v>#N/A</v>
      </c>
      <c r="J13" s="99" t="e">
        <f>NA()</f>
        <v>#N/A</v>
      </c>
      <c r="K13" s="99" t="e">
        <f>NA()</f>
        <v>#N/A</v>
      </c>
      <c r="L13" s="108">
        <v>7.6999999999999999E-2</v>
      </c>
      <c r="M13" s="108">
        <v>0.115</v>
      </c>
      <c r="N13" s="108"/>
    </row>
    <row r="14" spans="1:26" s="105" customFormat="1" ht="18" customHeight="1">
      <c r="A14" s="104"/>
      <c r="B14" s="100" t="s">
        <v>70</v>
      </c>
      <c r="C14" s="113" t="e">
        <f>NA()</f>
        <v>#N/A</v>
      </c>
      <c r="D14" s="101" t="e">
        <f>NA()</f>
        <v>#N/A</v>
      </c>
      <c r="E14" s="101" t="e">
        <f>NA()</f>
        <v>#N/A</v>
      </c>
      <c r="F14" s="101" t="e">
        <f>NA()</f>
        <v>#N/A</v>
      </c>
      <c r="G14" s="101" t="e">
        <f>NA()</f>
        <v>#N/A</v>
      </c>
      <c r="H14" s="101" t="e">
        <f>NA()</f>
        <v>#N/A</v>
      </c>
      <c r="I14" s="101" t="e">
        <f>NA()</f>
        <v>#N/A</v>
      </c>
      <c r="J14" s="101" t="e">
        <f>NA()</f>
        <v>#N/A</v>
      </c>
      <c r="K14" s="101" t="e">
        <f>NA()</f>
        <v>#N/A</v>
      </c>
      <c r="L14" s="101">
        <v>0.42</v>
      </c>
      <c r="M14" s="102">
        <v>0.68200000000000005</v>
      </c>
      <c r="N14" s="102"/>
    </row>
    <row r="15" spans="1:26" s="96" customFormat="1" ht="18" customHeight="1">
      <c r="B15" s="94" t="s">
        <v>63</v>
      </c>
      <c r="C15" s="95" t="s">
        <v>29</v>
      </c>
      <c r="D15" s="95" t="s">
        <v>31</v>
      </c>
      <c r="E15" s="95" t="s">
        <v>32</v>
      </c>
      <c r="F15" s="95" t="s">
        <v>33</v>
      </c>
      <c r="G15" s="95" t="s">
        <v>30</v>
      </c>
      <c r="H15" s="95" t="s">
        <v>56</v>
      </c>
      <c r="I15" s="95" t="s">
        <v>57</v>
      </c>
      <c r="J15" s="95" t="s">
        <v>58</v>
      </c>
      <c r="K15" s="95" t="s">
        <v>59</v>
      </c>
      <c r="L15" s="95" t="s">
        <v>60</v>
      </c>
      <c r="M15" s="95" t="s">
        <v>61</v>
      </c>
      <c r="N15" s="110" t="s">
        <v>62</v>
      </c>
    </row>
    <row r="16" spans="1:26" s="96" customFormat="1" ht="18" customHeight="1">
      <c r="B16" s="106" t="s">
        <v>71</v>
      </c>
      <c r="C16" s="107">
        <v>0.189</v>
      </c>
      <c r="D16" s="107">
        <v>0.44900000000000001</v>
      </c>
      <c r="E16" s="107">
        <v>0.56399999999999995</v>
      </c>
      <c r="F16" s="107">
        <v>0.56999999999999995</v>
      </c>
      <c r="G16" s="107">
        <v>0.51100000000000001</v>
      </c>
      <c r="H16" s="107">
        <v>0.35399999999999998</v>
      </c>
      <c r="I16" s="107">
        <v>0.28499999999999998</v>
      </c>
      <c r="J16" s="107">
        <v>0.315</v>
      </c>
      <c r="K16" s="107">
        <v>0.313</v>
      </c>
      <c r="L16" s="107"/>
      <c r="M16" s="107"/>
      <c r="N16" s="111"/>
    </row>
    <row r="17" spans="2:14" s="96" customFormat="1" ht="18" customHeight="1">
      <c r="B17" s="116" t="s">
        <v>72</v>
      </c>
      <c r="C17" s="99" t="e">
        <f>NA()</f>
        <v>#N/A</v>
      </c>
      <c r="D17" s="99" t="e">
        <f>NA()</f>
        <v>#N/A</v>
      </c>
      <c r="E17" s="99" t="e">
        <f>NA()</f>
        <v>#N/A</v>
      </c>
      <c r="F17" s="99" t="e">
        <f>NA()</f>
        <v>#N/A</v>
      </c>
      <c r="G17" s="99" t="e">
        <f>NA()</f>
        <v>#N/A</v>
      </c>
      <c r="H17" s="99" t="e">
        <f>NA()</f>
        <v>#N/A</v>
      </c>
      <c r="I17" s="99" t="e">
        <f>NA()</f>
        <v>#N/A</v>
      </c>
      <c r="J17" s="99" t="e">
        <f>NA()</f>
        <v>#N/A</v>
      </c>
      <c r="K17" s="99" t="e">
        <f>NA()</f>
        <v>#N/A</v>
      </c>
      <c r="L17" s="114">
        <v>0.13100000000000001</v>
      </c>
      <c r="M17" s="114">
        <v>0.245</v>
      </c>
      <c r="N17" s="115"/>
    </row>
    <row r="18" spans="2:14">
      <c r="N18" s="112"/>
    </row>
  </sheetData>
  <sheetProtection selectLockedCells="1"/>
  <mergeCells count="6">
    <mergeCell ref="B6:F6"/>
    <mergeCell ref="B1:F1"/>
    <mergeCell ref="B2:F2"/>
    <mergeCell ref="B3:F3"/>
    <mergeCell ref="B4:F4"/>
    <mergeCell ref="B5:F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2" t="s">
        <v>7</v>
      </c>
      <c r="R2" s="123"/>
      <c r="S2" s="123"/>
      <c r="T2" s="123"/>
      <c r="U2" s="123"/>
      <c r="V2" s="123"/>
      <c r="W2" s="123"/>
      <c r="X2" s="123"/>
      <c r="Y2" s="124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27.7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8e3bc15-0ccf-42a3-89b8-4089ab4c1bc6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2024-02-09T08:20:41Z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