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015D02DC-1AAA-4FCE-ACF6-0474F1CC5046}" xr6:coauthVersionLast="47" xr6:coauthVersionMax="47" xr10:uidLastSave="{00000000-0000-0000-0000-000000000000}"/>
  <bookViews>
    <workbookView xWindow="-120" yWindow="-120" windowWidth="29040" windowHeight="15240" tabRatio="305" firstSheet="1" activeTab="2" xr2:uid="{00000000-000D-0000-FFFF-FFFF00000000}"/>
  </bookViews>
  <sheets>
    <sheet name="Basisdaten" sheetId="9" state="hidden" r:id="rId1"/>
    <sheet name="Daten" sheetId="1" r:id="rId2"/>
    <sheet name="DALYs" sheetId="21" r:id="rId3"/>
  </sheets>
  <definedNames>
    <definedName name="_xlnm._FilterDatabase" localSheetId="0" hidden="1">Basisdaten!$A$3:$V$3</definedName>
    <definedName name="Beschriftung">OFFSET(Daten!$B$10,0,0,COUNTA(Daten!$B$10:$B$21),-1)</definedName>
    <definedName name="Daten01">OFFSET(Daten!$C$10,0,0,COUNTA(Daten!$C$10:$C$21),-1)</definedName>
    <definedName name="Daten02">OFFSET(Daten!$D$10,0,0,COUNTA(Daten!$D$10:$D$21),-1)</definedName>
    <definedName name="Daten03">OFFSET(Daten!$E$10,0,0,COUNTA(Daten!$E$10:$E$21),-1)</definedName>
    <definedName name="Daten04">OFFSET(Daten!$F$10,0,0,COUNTA(Daten!$F$10:$F$21),-1)</definedName>
    <definedName name="Daten05">OFFSET(Daten!$G$10,0,0,COUNTA(Daten!$G$10:$G$21),-1)</definedName>
    <definedName name="Daten06">OFFSET(Daten!$J$10,0,0,COUNTA(Daten!$J$10:$J$21),-1)</definedName>
    <definedName name="Daten07">OFFSET(Daten!$K$10,0,0,COUNTA(Daten!$K$10:$K$21),-1)</definedName>
    <definedName name="Daten08">OFFSET(Daten!$L$10,0,0,COUNTA(Daten!$L$10:$L$21),-1)</definedName>
    <definedName name="Daten09">OFFSET(Daten!$M$10,0,0,COUNTA(Daten!$M$10:$M$21),-1)</definedName>
    <definedName name="Daten10">OFFSET(Daten!$N$10,0,0,COUNTA(Daten!$N$10:$N$21),-1)</definedName>
    <definedName name="_xlnm.Print_Area" localSheetId="2">DALYs!$B$1:$N$33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4" i="9" l="1"/>
  <c r="V4" i="9"/>
  <c r="V17" i="9" l="1"/>
  <c r="U17" i="9"/>
  <c r="T17" i="9"/>
  <c r="I23" i="1" s="1"/>
  <c r="V13" i="9"/>
  <c r="T13" i="9"/>
  <c r="I19" i="1" s="1"/>
  <c r="C22" i="1"/>
  <c r="D22" i="1"/>
  <c r="E22" i="1"/>
  <c r="F22" i="1"/>
  <c r="G22" i="1"/>
  <c r="H22" i="1"/>
  <c r="C23" i="1"/>
  <c r="D23" i="1"/>
  <c r="E23" i="1"/>
  <c r="F23" i="1"/>
  <c r="G23" i="1"/>
  <c r="H23" i="1"/>
  <c r="H11" i="1"/>
  <c r="H12" i="1"/>
  <c r="H13" i="1"/>
  <c r="H14" i="1"/>
  <c r="H15" i="1"/>
  <c r="H16" i="1"/>
  <c r="H17" i="1"/>
  <c r="H18" i="1"/>
  <c r="H19" i="1"/>
  <c r="H20" i="1"/>
  <c r="H21" i="1"/>
  <c r="H10" i="1"/>
  <c r="T5" i="9" l="1"/>
  <c r="I11" i="1" s="1"/>
  <c r="U5" i="9"/>
  <c r="V5" i="9"/>
  <c r="T6" i="9"/>
  <c r="I12" i="1" s="1"/>
  <c r="U6" i="9"/>
  <c r="V6" i="9"/>
  <c r="T7" i="9"/>
  <c r="I13" i="1" s="1"/>
  <c r="U7" i="9"/>
  <c r="V7" i="9"/>
  <c r="T8" i="9"/>
  <c r="I14" i="1" s="1"/>
  <c r="U8" i="9"/>
  <c r="V8" i="9"/>
  <c r="T9" i="9"/>
  <c r="I15" i="1" s="1"/>
  <c r="U9" i="9"/>
  <c r="V9" i="9"/>
  <c r="T10" i="9"/>
  <c r="I16" i="1" s="1"/>
  <c r="U10" i="9"/>
  <c r="V10" i="9"/>
  <c r="T11" i="9"/>
  <c r="I17" i="1" s="1"/>
  <c r="U11" i="9"/>
  <c r="V11" i="9"/>
  <c r="T12" i="9"/>
  <c r="I18" i="1" s="1"/>
  <c r="U12" i="9"/>
  <c r="V12" i="9"/>
  <c r="U13" i="9"/>
  <c r="T14" i="9"/>
  <c r="I20" i="1" s="1"/>
  <c r="U14" i="9"/>
  <c r="V14" i="9"/>
  <c r="T15" i="9"/>
  <c r="I21" i="1" s="1"/>
  <c r="U15" i="9"/>
  <c r="V15" i="9"/>
  <c r="T16" i="9"/>
  <c r="I22" i="1" s="1"/>
  <c r="U16" i="9"/>
  <c r="V16" i="9"/>
  <c r="J23" i="1"/>
  <c r="T4" i="9"/>
  <c r="I10" i="1" l="1"/>
  <c r="J10" i="1"/>
  <c r="K22" i="1"/>
  <c r="K23" i="1"/>
  <c r="J22" i="1"/>
  <c r="D11" i="1"/>
  <c r="E11" i="1"/>
  <c r="F11" i="1"/>
  <c r="G11" i="1"/>
  <c r="D12" i="1"/>
  <c r="E12" i="1"/>
  <c r="F12" i="1"/>
  <c r="G12" i="1"/>
  <c r="D13" i="1"/>
  <c r="E13" i="1"/>
  <c r="F13" i="1"/>
  <c r="G13" i="1"/>
  <c r="D14" i="1"/>
  <c r="E14" i="1"/>
  <c r="F14" i="1"/>
  <c r="G14" i="1"/>
  <c r="D15" i="1"/>
  <c r="E15" i="1"/>
  <c r="F15" i="1"/>
  <c r="G15" i="1"/>
  <c r="D16" i="1"/>
  <c r="E16" i="1"/>
  <c r="F16" i="1"/>
  <c r="G16" i="1"/>
  <c r="D17" i="1"/>
  <c r="E17" i="1"/>
  <c r="F17" i="1"/>
  <c r="G17" i="1"/>
  <c r="D18" i="1"/>
  <c r="E18" i="1"/>
  <c r="F18" i="1"/>
  <c r="G18" i="1"/>
  <c r="D19" i="1"/>
  <c r="E19" i="1"/>
  <c r="F19" i="1"/>
  <c r="G19" i="1"/>
  <c r="D20" i="1"/>
  <c r="E20" i="1"/>
  <c r="F20" i="1"/>
  <c r="G20" i="1"/>
  <c r="D21" i="1"/>
  <c r="E21" i="1"/>
  <c r="F21" i="1"/>
  <c r="G21" i="1"/>
  <c r="G10" i="1"/>
  <c r="F10" i="1"/>
  <c r="E10" i="1"/>
  <c r="D10" i="1"/>
  <c r="C11" i="1"/>
  <c r="C12" i="1"/>
  <c r="C13" i="1"/>
  <c r="C14" i="1"/>
  <c r="C15" i="1"/>
  <c r="C16" i="1"/>
  <c r="C17" i="1"/>
  <c r="C18" i="1"/>
  <c r="C19" i="1"/>
  <c r="C20" i="1"/>
  <c r="C21" i="1"/>
  <c r="C10" i="1"/>
  <c r="J18" i="1"/>
  <c r="J17" i="1"/>
  <c r="K16" i="1"/>
  <c r="J14" i="1"/>
  <c r="J13" i="1"/>
  <c r="K20" i="1" l="1"/>
  <c r="J11" i="1"/>
  <c r="J21" i="1"/>
  <c r="K21" i="1"/>
  <c r="K12" i="1"/>
  <c r="K19" i="1"/>
  <c r="J15" i="1"/>
  <c r="J19" i="1"/>
  <c r="K11" i="1"/>
  <c r="K15" i="1"/>
  <c r="J12" i="1"/>
  <c r="K14" i="1"/>
  <c r="J16" i="1"/>
  <c r="K18" i="1"/>
  <c r="J20" i="1"/>
  <c r="K17" i="1"/>
  <c r="K13" i="1"/>
  <c r="K10" i="1"/>
  <c r="AC3" i="1"/>
</calcChain>
</file>

<file path=xl/sharedStrings.xml><?xml version="1.0" encoding="utf-8"?>
<sst xmlns="http://schemas.openxmlformats.org/spreadsheetml/2006/main" count="56" uniqueCount="30">
  <si>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</si>
  <si>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</si>
  <si>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</si>
  <si>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</si>
  <si>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</si>
  <si>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</si>
  <si>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</si>
  <si>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</si>
  <si>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</si>
  <si>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</si>
  <si>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DALYs</t>
  </si>
  <si>
    <t>Anzahl verlorener gesunder Lebensjahre</t>
  </si>
  <si>
    <t>Lungenkrebs</t>
  </si>
  <si>
    <t>Schlaganfall</t>
  </si>
  <si>
    <t>Diabetes mellitus Typ 2</t>
  </si>
  <si>
    <t>Jahr</t>
  </si>
  <si>
    <t>COPD</t>
  </si>
  <si>
    <t>Total</t>
  </si>
  <si>
    <t>Year</t>
  </si>
  <si>
    <t>Mean</t>
  </si>
  <si>
    <t>CI low</t>
  </si>
  <si>
    <t>CI high</t>
  </si>
  <si>
    <t>IHE</t>
  </si>
  <si>
    <t>Jahre</t>
  </si>
  <si>
    <t>Total-Total CI  low</t>
  </si>
  <si>
    <t>Total CI high-Total</t>
  </si>
  <si>
    <t>Demenz</t>
  </si>
  <si>
    <t>Umweltbundesamt 2026, eigene Zusammenstellung</t>
  </si>
  <si>
    <t>*Die Angaben beziehen sich immer auf die jeweils berücksichtigte Bevölkerung (hier Erwachsene &gt; 25 Jahre, nur Demenz &gt; 60 Jahre);
DALYs: Verlorene gesunde Lebensjahre;
COPD: Chronisch obstruktive Lungenerkrankung;
IHE: Ischämische Herzerkrankungen</t>
  </si>
  <si>
    <t>Feinstaubbedingte Krankheitslast für ausgewählte Erkrankungen in Deutschland 2010-2023* (dargestellt als DALYs)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</si>
</sst>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6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Meta Offc"/>
      <family val="2"/>
    </font>
    <font>
      <sz val="9"/>
      <name val="Meta Offc"/>
      <family val="2"/>
    </font>
    <font>
      <b/>
      <sz val="10"/>
      <color rgb="FFFFFFFF"/>
      <name val="Meta Offc"/>
      <family val="2"/>
    </font>
    <font>
      <b/>
      <sz val="12"/>
      <name val="Meta Offc"/>
      <family val="2"/>
    </font>
    <font>
      <b/>
      <sz val="9"/>
      <name val="Meta Offc"/>
      <family val="2"/>
    </font>
    <font>
      <sz val="7"/>
      <name val="Meta Offc"/>
      <family val="2"/>
    </font>
    <font>
      <sz val="6"/>
      <name val="Meta Offc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8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4" fontId="23" fillId="24" borderId="23" xfId="0" applyNumberFormat="1" applyFont="1" applyFill="1" applyBorder="1" applyAlignment="1">
      <alignment horizontal="right" vertical="center" wrapText="1" indent="3"/>
    </xf>
    <xf numFmtId="0" fontId="22" fillId="24" borderId="0" xfId="0" applyFont="1" applyFill="1" applyBorder="1" applyAlignment="1" applyProtection="1">
      <alignment vertical="center"/>
    </xf>
    <xf numFmtId="4" fontId="23" fillId="26" borderId="23" xfId="0" applyNumberFormat="1" applyFont="1" applyFill="1" applyBorder="1" applyAlignment="1">
      <alignment horizontal="right" vertical="center" wrapText="1" indent="3"/>
    </xf>
    <xf numFmtId="0" fontId="24" fillId="25" borderId="14" xfId="0" applyFont="1" applyFill="1" applyBorder="1" applyAlignment="1">
      <alignment horizontal="right" vertical="center"/>
    </xf>
    <xf numFmtId="0" fontId="24" fillId="25" borderId="15" xfId="0" applyFont="1" applyFill="1" applyBorder="1" applyAlignment="1">
      <alignment horizontal="right" vertical="center"/>
    </xf>
    <xf numFmtId="0" fontId="24" fillId="25" borderId="24" xfId="0" applyFont="1" applyFill="1" applyBorder="1" applyAlignment="1">
      <alignment horizontal="left" vertical="center" wrapText="1"/>
    </xf>
    <xf numFmtId="0" fontId="24" fillId="25" borderId="25" xfId="0" applyFont="1" applyFill="1" applyBorder="1" applyAlignment="1">
      <alignment horizontal="center" vertical="center" wrapText="1"/>
    </xf>
    <xf numFmtId="0" fontId="24" fillId="25" borderId="26" xfId="0" applyFont="1" applyFill="1" applyBorder="1" applyAlignment="1">
      <alignment horizontal="center" vertical="center" wrapText="1"/>
    </xf>
    <xf numFmtId="0" fontId="25" fillId="0" borderId="0" xfId="0" applyFont="1"/>
    <xf numFmtId="3" fontId="23" fillId="24" borderId="22" xfId="0" applyNumberFormat="1" applyFont="1" applyFill="1" applyBorder="1" applyAlignment="1">
      <alignment horizontal="right" vertical="center" indent="3"/>
    </xf>
    <xf numFmtId="3" fontId="23" fillId="26" borderId="22" xfId="0" applyNumberFormat="1" applyFont="1" applyFill="1" applyBorder="1" applyAlignment="1">
      <alignment horizontal="right" vertical="center" indent="3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0" fontId="26" fillId="0" borderId="0" xfId="0" applyFont="1"/>
    <xf numFmtId="0" fontId="27" fillId="0" borderId="0" xfId="0" applyFont="1"/>
    <xf numFmtId="0" fontId="28" fillId="0" borderId="0" xfId="0" applyFont="1"/>
    <xf numFmtId="3" fontId="23" fillId="24" borderId="22" xfId="0" applyNumberFormat="1" applyFont="1" applyFill="1" applyBorder="1" applyAlignment="1">
      <alignment vertical="center"/>
    </xf>
    <xf numFmtId="3" fontId="23" fillId="26" borderId="22" xfId="0" applyNumberFormat="1" applyFont="1" applyFill="1" applyBorder="1" applyAlignment="1">
      <alignment vertical="center"/>
    </xf>
    <xf numFmtId="3" fontId="23" fillId="26" borderId="0" xfId="0" applyNumberFormat="1" applyFont="1" applyFill="1" applyBorder="1" applyAlignment="1">
      <alignment horizontal="right" vertical="center" indent="3"/>
    </xf>
    <xf numFmtId="4" fontId="23" fillId="26" borderId="0" xfId="0" applyNumberFormat="1" applyFont="1" applyFill="1" applyBorder="1" applyAlignment="1">
      <alignment horizontal="right" vertical="center" wrapText="1" indent="3"/>
    </xf>
    <xf numFmtId="0" fontId="29" fillId="0" borderId="0" xfId="0" applyFont="1"/>
    <xf numFmtId="0" fontId="29" fillId="0" borderId="0" xfId="0" applyFont="1" applyBorder="1"/>
    <xf numFmtId="0" fontId="30" fillId="0" borderId="0" xfId="0" applyFont="1" applyBorder="1" applyAlignment="1"/>
    <xf numFmtId="0" fontId="32" fillId="0" borderId="0" xfId="0" applyFont="1" applyBorder="1" applyAlignment="1"/>
    <xf numFmtId="0" fontId="29" fillId="26" borderId="11" xfId="0" applyFont="1" applyFill="1" applyBorder="1" applyProtection="1"/>
    <xf numFmtId="0" fontId="29" fillId="26" borderId="0" xfId="0" applyFont="1" applyFill="1" applyBorder="1" applyProtection="1"/>
    <xf numFmtId="0" fontId="30" fillId="26" borderId="0" xfId="0" applyFont="1" applyFill="1" applyBorder="1" applyProtection="1"/>
    <xf numFmtId="0" fontId="29" fillId="26" borderId="16" xfId="0" applyFont="1" applyFill="1" applyBorder="1" applyProtection="1"/>
    <xf numFmtId="0" fontId="33" fillId="0" borderId="0" xfId="0" applyFont="1" applyBorder="1" applyAlignment="1"/>
    <xf numFmtId="0" fontId="29" fillId="26" borderId="11" xfId="0" applyFont="1" applyFill="1" applyBorder="1"/>
    <xf numFmtId="0" fontId="29" fillId="26" borderId="0" xfId="0" applyFont="1" applyFill="1" applyBorder="1"/>
    <xf numFmtId="0" fontId="29" fillId="26" borderId="16" xfId="0" applyFont="1" applyFill="1" applyBorder="1"/>
    <xf numFmtId="0" fontId="30" fillId="0" borderId="0" xfId="0" applyFont="1" applyBorder="1" applyAlignment="1">
      <alignment horizontal="right" indent="1"/>
    </xf>
    <xf numFmtId="0" fontId="30" fillId="26" borderId="0" xfId="0" applyFont="1" applyFill="1" applyBorder="1"/>
    <xf numFmtId="0" fontId="29" fillId="24" borderId="0" xfId="0" applyFont="1" applyFill="1" applyBorder="1"/>
    <xf numFmtId="0" fontId="30" fillId="24" borderId="0" xfId="0" applyFont="1" applyFill="1" applyBorder="1" applyAlignment="1">
      <alignment horizontal="right" indent="1"/>
    </xf>
    <xf numFmtId="0" fontId="29" fillId="24" borderId="0" xfId="0" applyFont="1" applyFill="1" applyBorder="1" applyProtection="1"/>
    <xf numFmtId="0" fontId="30" fillId="24" borderId="0" xfId="0" applyFont="1" applyFill="1" applyBorder="1" applyAlignment="1" applyProtection="1">
      <alignment horizontal="right" indent="1"/>
    </xf>
    <xf numFmtId="0" fontId="29" fillId="26" borderId="12" xfId="0" applyFont="1" applyFill="1" applyBorder="1"/>
    <xf numFmtId="0" fontId="29" fillId="26" borderId="17" xfId="0" applyFont="1" applyFill="1" applyBorder="1"/>
    <xf numFmtId="0" fontId="29" fillId="26" borderId="18" xfId="0" applyFont="1" applyFill="1" applyBorder="1"/>
    <xf numFmtId="0" fontId="30" fillId="24" borderId="0" xfId="0" applyFont="1" applyFill="1" applyBorder="1"/>
    <xf numFmtId="0" fontId="29" fillId="24" borderId="0" xfId="0" applyFont="1" applyFill="1" applyBorder="1" applyAlignment="1">
      <alignment vertical="center"/>
    </xf>
    <xf numFmtId="0" fontId="34" fillId="24" borderId="0" xfId="0" applyFont="1" applyFill="1" applyBorder="1" applyAlignment="1">
      <alignment vertical="center"/>
    </xf>
    <xf numFmtId="164" fontId="35" fillId="24" borderId="0" xfId="0" applyNumberFormat="1" applyFont="1" applyFill="1" applyBorder="1" applyAlignment="1">
      <alignment vertical="top" wrapText="1"/>
    </xf>
    <xf numFmtId="0" fontId="35" fillId="24" borderId="0" xfId="0" applyFont="1" applyFill="1" applyBorder="1" applyAlignment="1">
      <alignment vertical="top"/>
    </xf>
    <xf numFmtId="0" fontId="35" fillId="0" borderId="0" xfId="0" applyFont="1" applyBorder="1" applyAlignment="1">
      <alignment vertical="top"/>
    </xf>
    <xf numFmtId="164" fontId="35" fillId="0" borderId="0" xfId="0" applyNumberFormat="1" applyFont="1" applyBorder="1" applyAlignment="1">
      <alignment vertical="top" wrapText="1"/>
    </xf>
    <xf numFmtId="0" fontId="34" fillId="24" borderId="0" xfId="0" applyFont="1" applyFill="1" applyBorder="1" applyAlignment="1" applyProtection="1">
      <alignment horizontal="left" vertical="top" wrapText="1"/>
    </xf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34" fillId="24" borderId="0" xfId="0" applyFont="1" applyFill="1" applyBorder="1" applyAlignment="1" applyProtection="1">
      <alignment horizontal="left" vertical="top" wrapText="1"/>
    </xf>
    <xf numFmtId="0" fontId="31" fillId="25" borderId="19" xfId="0" applyFont="1" applyFill="1" applyBorder="1" applyAlignment="1">
      <alignment horizontal="center" vertical="center"/>
    </xf>
    <xf numFmtId="0" fontId="31" fillId="25" borderId="20" xfId="0" applyFont="1" applyFill="1" applyBorder="1" applyAlignment="1">
      <alignment horizontal="center" vertical="center"/>
    </xf>
    <xf numFmtId="0" fontId="31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83053C"/>
      <color rgb="FFFABB00"/>
      <color rgb="FF007626"/>
      <color rgb="FF009BD5"/>
      <color rgb="FF125D86"/>
      <color rgb="FF61B931"/>
      <color rgb="FF007326"/>
      <color rgb="FF615F95"/>
      <color rgb="FF000000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51153085862776"/>
          <c:y val="4.1237995579109364E-2"/>
          <c:w val="0.85739825365338074"/>
          <c:h val="0.70849835705496711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COPD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Daten!$C$10:$C$23</c:f>
              <c:numCache>
                <c:formatCode>#,##0</c:formatCode>
                <c:ptCount val="14"/>
                <c:pt idx="0">
                  <c:v>66424.476026395423</c:v>
                </c:pt>
                <c:pt idx="1">
                  <c:v>63076.88311537695</c:v>
                </c:pt>
                <c:pt idx="2">
                  <c:v>47971.57425375333</c:v>
                </c:pt>
                <c:pt idx="3">
                  <c:v>56426.122445482077</c:v>
                </c:pt>
                <c:pt idx="4">
                  <c:v>53324.7702385624</c:v>
                </c:pt>
                <c:pt idx="5">
                  <c:v>51205.406282014941</c:v>
                </c:pt>
                <c:pt idx="6">
                  <c:v>48304.582855882662</c:v>
                </c:pt>
                <c:pt idx="7">
                  <c:v>48405.953603931855</c:v>
                </c:pt>
                <c:pt idx="8">
                  <c:v>51739.281762835133</c:v>
                </c:pt>
                <c:pt idx="9">
                  <c:v>38537.067049067671</c:v>
                </c:pt>
                <c:pt idx="10">
                  <c:v>32168.11804661727</c:v>
                </c:pt>
                <c:pt idx="11">
                  <c:v>35278.480921746945</c:v>
                </c:pt>
                <c:pt idx="12">
                  <c:v>33260.537271677524</c:v>
                </c:pt>
                <c:pt idx="13">
                  <c:v>24923.654101129065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0-401E-B4AC-682DBC6090A0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Diabetes mellitus Typ 2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Daten!$D$10:$D$23</c:f>
              <c:numCache>
                <c:formatCode>#,##0</c:formatCode>
                <c:ptCount val="14"/>
                <c:pt idx="0">
                  <c:v>97238.593509295897</c:v>
                </c:pt>
                <c:pt idx="1">
                  <c:v>93768.18388111821</c:v>
                </c:pt>
                <c:pt idx="2">
                  <c:v>78938.313364512767</c:v>
                </c:pt>
                <c:pt idx="3">
                  <c:v>85887.575489575756</c:v>
                </c:pt>
                <c:pt idx="4">
                  <c:v>83175.516701099623</c:v>
                </c:pt>
                <c:pt idx="5">
                  <c:v>78037.789840636397</c:v>
                </c:pt>
                <c:pt idx="6">
                  <c:v>74197.874060794624</c:v>
                </c:pt>
                <c:pt idx="7">
                  <c:v>73386.036920018552</c:v>
                </c:pt>
                <c:pt idx="8">
                  <c:v>80492.528517055791</c:v>
                </c:pt>
                <c:pt idx="9">
                  <c:v>63085.25056088245</c:v>
                </c:pt>
                <c:pt idx="10">
                  <c:v>57967.418286342363</c:v>
                </c:pt>
                <c:pt idx="11">
                  <c:v>63822.852797293963</c:v>
                </c:pt>
                <c:pt idx="12">
                  <c:v>54955.344073553482</c:v>
                </c:pt>
                <c:pt idx="13">
                  <c:v>40688.915218585556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39-489B-90F6-087F76C897F0}"/>
            </c:ext>
          </c:extLst>
        </c:ser>
        <c:ser>
          <c:idx val="2"/>
          <c:order val="2"/>
          <c:tx>
            <c:strRef>
              <c:f>Daten!$E$9</c:f>
              <c:strCache>
                <c:ptCount val="1"/>
                <c:pt idx="0">
                  <c:v>IHE</c:v>
                </c:pt>
              </c:strCache>
            </c:strRef>
          </c:tx>
          <c:spPr>
            <a:solidFill>
              <a:srgbClr val="009BD5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Daten!$E$10:$E$23</c:f>
              <c:numCache>
                <c:formatCode>#,##0</c:formatCode>
                <c:ptCount val="14"/>
                <c:pt idx="0">
                  <c:v>245246.27540674704</c:v>
                </c:pt>
                <c:pt idx="1">
                  <c:v>220119.39666177329</c:v>
                </c:pt>
                <c:pt idx="2">
                  <c:v>174294.85483365247</c:v>
                </c:pt>
                <c:pt idx="3">
                  <c:v>189410.27826301623</c:v>
                </c:pt>
                <c:pt idx="4">
                  <c:v>176540.25309603158</c:v>
                </c:pt>
                <c:pt idx="5">
                  <c:v>163374.81199826254</c:v>
                </c:pt>
                <c:pt idx="6">
                  <c:v>150935.61185746235</c:v>
                </c:pt>
                <c:pt idx="7">
                  <c:v>144458.87326390308</c:v>
                </c:pt>
                <c:pt idx="8">
                  <c:v>151706.04153564016</c:v>
                </c:pt>
                <c:pt idx="9">
                  <c:v>111393.93671399679</c:v>
                </c:pt>
                <c:pt idx="10">
                  <c:v>100089.85482852525</c:v>
                </c:pt>
                <c:pt idx="11">
                  <c:v>109710.23417642784</c:v>
                </c:pt>
                <c:pt idx="12">
                  <c:v>97539.972677701066</c:v>
                </c:pt>
                <c:pt idx="13">
                  <c:v>69578.746923568702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39-489B-90F6-087F76C897F0}"/>
            </c:ext>
          </c:extLst>
        </c:ser>
        <c:ser>
          <c:idx val="3"/>
          <c:order val="3"/>
          <c:tx>
            <c:strRef>
              <c:f>Daten!$F$9</c:f>
              <c:strCache>
                <c:ptCount val="1"/>
                <c:pt idx="0">
                  <c:v>Lungenkrebs</c:v>
                </c:pt>
              </c:strCache>
            </c:strRef>
          </c:tx>
          <c:spPr>
            <a:solidFill>
              <a:srgbClr val="007626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Daten!$F$10:$F$23</c:f>
              <c:numCache>
                <c:formatCode>#,##0</c:formatCode>
                <c:ptCount val="14"/>
                <c:pt idx="0">
                  <c:v>94139.326722014812</c:v>
                </c:pt>
                <c:pt idx="1">
                  <c:v>91467.664072858999</c:v>
                </c:pt>
                <c:pt idx="2">
                  <c:v>71168.097325725292</c:v>
                </c:pt>
                <c:pt idx="3">
                  <c:v>78924.620157364669</c:v>
                </c:pt>
                <c:pt idx="4">
                  <c:v>77413.256354885918</c:v>
                </c:pt>
                <c:pt idx="5">
                  <c:v>68534.186610236749</c:v>
                </c:pt>
                <c:pt idx="6">
                  <c:v>66403.147278507662</c:v>
                </c:pt>
                <c:pt idx="7">
                  <c:v>61698.289410637335</c:v>
                </c:pt>
                <c:pt idx="8">
                  <c:v>64045.848515419115</c:v>
                </c:pt>
                <c:pt idx="9">
                  <c:v>43246.148606141163</c:v>
                </c:pt>
                <c:pt idx="10">
                  <c:v>37771.073738415667</c:v>
                </c:pt>
                <c:pt idx="11">
                  <c:v>41525.664228290174</c:v>
                </c:pt>
                <c:pt idx="12">
                  <c:v>36083.123824712457</c:v>
                </c:pt>
                <c:pt idx="13">
                  <c:v>26020.680837775533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39-489B-90F6-087F76C897F0}"/>
            </c:ext>
          </c:extLst>
        </c:ser>
        <c:ser>
          <c:idx val="4"/>
          <c:order val="4"/>
          <c:tx>
            <c:strRef>
              <c:f>Daten!$G$9</c:f>
              <c:strCache>
                <c:ptCount val="1"/>
                <c:pt idx="0">
                  <c:v>Schlaganfall</c:v>
                </c:pt>
              </c:strCache>
            </c:strRef>
          </c:tx>
          <c:spPr>
            <a:solidFill>
              <a:srgbClr val="FABB00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Daten!$G$10:$G$23</c:f>
              <c:numCache>
                <c:formatCode>#,##0</c:formatCode>
                <c:ptCount val="14"/>
                <c:pt idx="0">
                  <c:v>66615.572046951085</c:v>
                </c:pt>
                <c:pt idx="1">
                  <c:v>62435.375830356097</c:v>
                </c:pt>
                <c:pt idx="2">
                  <c:v>48512.147366677287</c:v>
                </c:pt>
                <c:pt idx="3">
                  <c:v>52989.184483547841</c:v>
                </c:pt>
                <c:pt idx="4">
                  <c:v>51338.893214022159</c:v>
                </c:pt>
                <c:pt idx="5">
                  <c:v>46528.473767002484</c:v>
                </c:pt>
                <c:pt idx="6">
                  <c:v>45159.538721217534</c:v>
                </c:pt>
                <c:pt idx="7">
                  <c:v>42270.830350309261</c:v>
                </c:pt>
                <c:pt idx="8">
                  <c:v>47695.413270182857</c:v>
                </c:pt>
                <c:pt idx="9">
                  <c:v>36242.081659059397</c:v>
                </c:pt>
                <c:pt idx="10">
                  <c:v>31965.553211839811</c:v>
                </c:pt>
                <c:pt idx="11">
                  <c:v>34076.580017030574</c:v>
                </c:pt>
                <c:pt idx="12">
                  <c:v>31024.925982019569</c:v>
                </c:pt>
                <c:pt idx="13">
                  <c:v>22951.618290958937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39-489B-90F6-087F76C897F0}"/>
            </c:ext>
          </c:extLst>
        </c:ser>
        <c:ser>
          <c:idx val="5"/>
          <c:order val="5"/>
          <c:tx>
            <c:strRef>
              <c:f>Daten!$H$9</c:f>
              <c:strCache>
                <c:ptCount val="1"/>
                <c:pt idx="0">
                  <c:v>Demenz</c:v>
                </c:pt>
              </c:strCache>
            </c:strRef>
          </c:tx>
          <c:spPr>
            <a:solidFill>
              <a:srgbClr val="83053C"/>
            </a:solidFill>
          </c:spPr>
          <c:invertIfNegative val="0"/>
          <c:cat>
            <c:numRef>
              <c:f>Daten!$B$10:$B$23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Daten!$H$10:$H$23</c:f>
              <c:numCache>
                <c:formatCode>#,##0</c:formatCode>
                <c:ptCount val="14"/>
                <c:pt idx="0">
                  <c:v>130465.4649303279</c:v>
                </c:pt>
                <c:pt idx="1">
                  <c:v>130235.1281684635</c:v>
                </c:pt>
                <c:pt idx="2">
                  <c:v>118313.35986741263</c:v>
                </c:pt>
                <c:pt idx="3">
                  <c:v>136030.68070826848</c:v>
                </c:pt>
                <c:pt idx="4">
                  <c:v>135074.68362960767</c:v>
                </c:pt>
                <c:pt idx="5">
                  <c:v>138690.14848276525</c:v>
                </c:pt>
                <c:pt idx="6">
                  <c:v>138714.85201785213</c:v>
                </c:pt>
                <c:pt idx="7">
                  <c:v>144654.89014403935</c:v>
                </c:pt>
                <c:pt idx="8">
                  <c:v>159508.61323164753</c:v>
                </c:pt>
                <c:pt idx="9">
                  <c:v>125622.68890762937</c:v>
                </c:pt>
                <c:pt idx="10">
                  <c:v>112479.53396680771</c:v>
                </c:pt>
                <c:pt idx="11">
                  <c:v>120968.79985551967</c:v>
                </c:pt>
                <c:pt idx="12">
                  <c:v>113680.10297173604</c:v>
                </c:pt>
                <c:pt idx="13">
                  <c:v>84918.867351167777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6C-4682-917F-567034B708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overlap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75000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50000"/>
        <c:minorUnit val="2500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r"/>
      <c:layout>
        <c:manualLayout>
          <c:xMode val="edge"/>
          <c:yMode val="edge"/>
          <c:x val="0.12582836205914458"/>
          <c:y val="0.83593207779534628"/>
          <c:w val="0.8207769010741478"/>
          <c:h val="7.5355979286580291E-2"/>
        </c:manualLayout>
      </c:layout>
      <c:overlay val="0"/>
      <c:txPr>
        <a:bodyPr/>
        <a:lstStyle/>
        <a:p>
          <a:pPr>
            <a:defRPr sz="7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23</xdr:row>
      <xdr:rowOff>9525</xdr:rowOff>
    </xdr:from>
    <xdr:to>
      <xdr:col>13</xdr:col>
      <xdr:colOff>1104900</xdr:colOff>
      <xdr:row>23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28574</xdr:colOff>
      <xdr:row>3</xdr:row>
      <xdr:rowOff>107949</xdr:rowOff>
    </xdr:from>
    <xdr:to>
      <xdr:col>15</xdr:col>
      <xdr:colOff>1099705</xdr:colOff>
      <xdr:row>23</xdr:row>
      <xdr:rowOff>91798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394707</xdr:colOff>
      <xdr:row>20</xdr:row>
      <xdr:rowOff>39984</xdr:rowOff>
    </xdr:from>
    <xdr:to>
      <xdr:col>15</xdr:col>
      <xdr:colOff>950594</xdr:colOff>
      <xdr:row>23</xdr:row>
      <xdr:rowOff>71440</xdr:rowOff>
    </xdr:to>
    <xdr:sp macro="" textlink="Daten!AC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525093" y="5105552"/>
          <a:ext cx="2841887" cy="3431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2026,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158034</xdr:colOff>
      <xdr:row>0</xdr:row>
      <xdr:rowOff>231773</xdr:rowOff>
    </xdr:from>
    <xdr:to>
      <xdr:col>15</xdr:col>
      <xdr:colOff>434404</xdr:colOff>
      <xdr:row>3</xdr:row>
      <xdr:rowOff>174623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034" y="231773"/>
          <a:ext cx="6692756" cy="70485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Feinstaubbedingte Krankheitslast für ausgewählte Erkrankungen in Deutschland 2010-2023* (dargestellt als DALYs)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1638</xdr:colOff>
      <xdr:row>1</xdr:row>
      <xdr:rowOff>3483</xdr:rowOff>
    </xdr:from>
    <xdr:to>
      <xdr:col>15</xdr:col>
      <xdr:colOff>957070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09456" y="263256"/>
          <a:ext cx="71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1638</xdr:colOff>
      <xdr:row>20</xdr:row>
      <xdr:rowOff>11605</xdr:rowOff>
    </xdr:from>
    <xdr:to>
      <xdr:col>15</xdr:col>
      <xdr:colOff>957070</xdr:colOff>
      <xdr:row>20</xdr:row>
      <xdr:rowOff>11605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09456" y="5077173"/>
          <a:ext cx="7164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1638</xdr:colOff>
      <xdr:row>18</xdr:row>
      <xdr:rowOff>855337</xdr:rowOff>
    </xdr:from>
    <xdr:to>
      <xdr:col>15</xdr:col>
      <xdr:colOff>957070</xdr:colOff>
      <xdr:row>18</xdr:row>
      <xdr:rowOff>855337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09456" y="4699973"/>
          <a:ext cx="7164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13715</xdr:colOff>
      <xdr:row>20</xdr:row>
      <xdr:rowOff>41842</xdr:rowOff>
    </xdr:from>
    <xdr:to>
      <xdr:col>8</xdr:col>
      <xdr:colOff>601090</xdr:colOff>
      <xdr:row>24</xdr:row>
      <xdr:rowOff>189778</xdr:rowOff>
    </xdr:to>
    <xdr:sp macro="" textlink="Daten!B4">
      <xdr:nvSpPr>
        <xdr:cNvPr id="22" name="Textfeld 21">
          <a:extLst>
            <a:ext uri="{FF2B5EF4-FFF2-40B4-BE49-F238E27FC236}">
              <a16:creationId xmlns:a16="http://schemas.microsoft.com/office/drawing/2014/main" id="{FE14A78A-08DC-46E4-B316-CAB5BD42E7C5}"/>
            </a:ext>
          </a:extLst>
        </xdr:cNvPr>
        <xdr:cNvSpPr txBox="1"/>
      </xdr:nvSpPr>
      <xdr:spPr>
        <a:xfrm>
          <a:off x="221533" y="5107410"/>
          <a:ext cx="3462193" cy="5722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A71A1721-E0BD-4EAB-A592-374C21686CC8}" type="TxLink">
            <a:rPr lang="en-US" sz="600">
              <a:solidFill>
                <a:srgbClr val="080808"/>
              </a:solidFill>
              <a:latin typeface="Meta Offc" panose="020B0604030101020102" pitchFamily="34" charset="0"/>
              <a:ea typeface="+mn-ea"/>
              <a:cs typeface="+mn-cs"/>
            </a:rPr>
            <a:pPr marL="0" indent="0" algn="l"/>
            <a:t>*Die Angaben beziehen sich immer auf die jeweils berücksichtigte Bevölkerung (hier Erwachsene &gt; 25 Jahre, nur Demenz &gt; 60 Jahre);
DALYs: Verlorene gesunde Lebensjahre;
COPD: Chronisch obstruktive Lungenerkrankung;
IHE: Ischämische Herzerkrankungen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0.11101</cdr:x>
      <cdr:y>0</cdr:y>
    </cdr:from>
    <cdr:to>
      <cdr:x>0.52019</cdr:x>
      <cdr:y>0.04411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28527CBD-F817-4F46-858C-47C2036D7B97}"/>
            </a:ext>
          </a:extLst>
        </cdr:cNvPr>
        <cdr:cNvSpPr txBox="1"/>
      </cdr:nvSpPr>
      <cdr:spPr>
        <a:xfrm xmlns:a="http://schemas.openxmlformats.org/drawingml/2006/main">
          <a:off x="831162" y="0"/>
          <a:ext cx="3063743" cy="2028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r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t>Anzahl verlorener gesunder Lebensjahre (DALYs)</a:t>
          </a:r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1:X17"/>
  <sheetViews>
    <sheetView workbookViewId="0"/>
  </sheetViews>
  <sheetFormatPr baseColWidth="10" defaultColWidth="11.42578125" defaultRowHeight="12.75" x14ac:dyDescent="0.2"/>
  <cols>
    <col min="1" max="1" width="6.42578125" style="15" customWidth="1"/>
    <col min="2" max="4" width="6.28515625" style="15" bestFit="1" customWidth="1"/>
    <col min="5" max="5" width="7.7109375" style="15" customWidth="1"/>
    <col min="6" max="6" width="6.5703125" style="15" customWidth="1"/>
    <col min="7" max="10" width="7.28515625" style="15" bestFit="1" customWidth="1"/>
    <col min="11" max="11" width="6.28515625" style="15" customWidth="1"/>
    <col min="12" max="12" width="6.28515625" style="15" bestFit="1" customWidth="1"/>
    <col min="13" max="13" width="7.28515625" style="15" bestFit="1" customWidth="1"/>
    <col min="14" max="14" width="6.28515625" style="15" customWidth="1"/>
    <col min="15" max="16" width="6.28515625" style="15" bestFit="1" customWidth="1"/>
    <col min="17" max="17" width="8.28515625" style="15" bestFit="1" customWidth="1"/>
    <col min="18" max="18" width="6.28515625" style="15" customWidth="1"/>
    <col min="19" max="22" width="7.28515625" style="15" bestFit="1" customWidth="1"/>
    <col min="23" max="23" width="8.5703125" style="15" customWidth="1"/>
    <col min="24" max="24" width="8.7109375" style="15" customWidth="1"/>
    <col min="25" max="16384" width="11.42578125" style="15"/>
  </cols>
  <sheetData>
    <row r="1" spans="1:24" ht="15" x14ac:dyDescent="0.25">
      <c r="A1" s="22" t="s">
        <v>10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</row>
    <row r="2" spans="1:24" ht="15" x14ac:dyDescent="0.25">
      <c r="A2"/>
      <c r="B2" s="22" t="s">
        <v>16</v>
      </c>
      <c r="C2" s="22"/>
      <c r="D2" s="22"/>
      <c r="E2" s="22" t="s">
        <v>14</v>
      </c>
      <c r="F2" s="22"/>
      <c r="G2" s="22"/>
      <c r="H2" s="22" t="s">
        <v>22</v>
      </c>
      <c r="I2" s="22"/>
      <c r="J2" s="22"/>
      <c r="K2" s="22" t="s">
        <v>12</v>
      </c>
      <c r="L2" s="22"/>
      <c r="M2" s="22"/>
      <c r="N2" s="22" t="s">
        <v>13</v>
      </c>
      <c r="O2" s="22"/>
      <c r="P2" s="22"/>
      <c r="Q2" s="22" t="s">
        <v>26</v>
      </c>
      <c r="R2" s="22"/>
      <c r="S2" s="22"/>
      <c r="T2" s="22" t="s">
        <v>17</v>
      </c>
      <c r="U2" s="22"/>
      <c r="V2" s="22"/>
      <c r="W2" s="21"/>
      <c r="X2" s="21"/>
    </row>
    <row r="3" spans="1:24" ht="24" x14ac:dyDescent="0.25">
      <c r="A3" s="12" t="s">
        <v>18</v>
      </c>
      <c r="B3" s="13" t="s">
        <v>19</v>
      </c>
      <c r="C3" s="13" t="s">
        <v>20</v>
      </c>
      <c r="D3" s="13" t="s">
        <v>21</v>
      </c>
      <c r="E3" s="13" t="s">
        <v>19</v>
      </c>
      <c r="F3" s="13" t="s">
        <v>20</v>
      </c>
      <c r="G3" s="13" t="s">
        <v>21</v>
      </c>
      <c r="H3" s="13" t="s">
        <v>19</v>
      </c>
      <c r="I3" s="12" t="s">
        <v>20</v>
      </c>
      <c r="J3" s="13" t="s">
        <v>21</v>
      </c>
      <c r="K3" s="13" t="s">
        <v>19</v>
      </c>
      <c r="L3" s="13" t="s">
        <v>20</v>
      </c>
      <c r="M3" s="13" t="s">
        <v>21</v>
      </c>
      <c r="N3" s="13" t="s">
        <v>19</v>
      </c>
      <c r="O3" s="13" t="s">
        <v>20</v>
      </c>
      <c r="P3" s="13" t="s">
        <v>21</v>
      </c>
      <c r="Q3" s="13" t="s">
        <v>19</v>
      </c>
      <c r="R3" s="13" t="s">
        <v>20</v>
      </c>
      <c r="S3" s="13" t="s">
        <v>21</v>
      </c>
      <c r="T3" s="12" t="s">
        <v>19</v>
      </c>
      <c r="U3" s="13" t="s">
        <v>20</v>
      </c>
      <c r="V3" s="13" t="s">
        <v>21</v>
      </c>
      <c r="W3" s="20"/>
      <c r="X3" s="20"/>
    </row>
    <row r="4" spans="1:24" x14ac:dyDescent="0.2">
      <c r="A4" s="18">
        <v>2010</v>
      </c>
      <c r="B4" s="23">
        <v>66424.476026395423</v>
      </c>
      <c r="C4" s="23">
        <v>54689.405116959686</v>
      </c>
      <c r="D4" s="23">
        <v>77632.091323782239</v>
      </c>
      <c r="E4" s="23">
        <v>97238.593509295897</v>
      </c>
      <c r="F4" s="23">
        <v>59813.804990558063</v>
      </c>
      <c r="G4" s="23">
        <v>130603.88227041544</v>
      </c>
      <c r="H4" s="23">
        <v>245246.27540674704</v>
      </c>
      <c r="I4" s="23">
        <v>175143.13265877342</v>
      </c>
      <c r="J4" s="23">
        <v>306865.8692715214</v>
      </c>
      <c r="K4" s="23">
        <v>94139.326722014812</v>
      </c>
      <c r="L4" s="23">
        <v>59932.499780541599</v>
      </c>
      <c r="M4" s="23">
        <v>126567.61044188794</v>
      </c>
      <c r="N4" s="23">
        <v>66615.572046951085</v>
      </c>
      <c r="O4" s="23">
        <v>38990.544952784476</v>
      </c>
      <c r="P4" s="23">
        <v>92046.045417162328</v>
      </c>
      <c r="Q4" s="23">
        <v>130465.4649303279</v>
      </c>
      <c r="R4" s="23">
        <v>22215.312896286556</v>
      </c>
      <c r="S4" s="23">
        <v>216625.21621811809</v>
      </c>
      <c r="T4" s="23">
        <f t="shared" ref="T4:T17" si="0">SUM(B4,E4,H4,K4,N4,Q4)</f>
        <v>700129.70864173211</v>
      </c>
      <c r="U4" s="23">
        <f t="shared" ref="U4:U17" si="1">SUM(C4,F4,I4,L4,O4,R4)</f>
        <v>410784.70039590378</v>
      </c>
      <c r="V4" s="23">
        <f t="shared" ref="V4:V17" si="2">SUM(D4,G4,J4,M4,P4,S4)</f>
        <v>950340.71494288754</v>
      </c>
      <c r="W4"/>
      <c r="X4"/>
    </row>
    <row r="5" spans="1:24" x14ac:dyDescent="0.2">
      <c r="A5" s="19">
        <v>2011</v>
      </c>
      <c r="B5" s="24">
        <v>63076.88311537695</v>
      </c>
      <c r="C5" s="24">
        <v>51893.820512401107</v>
      </c>
      <c r="D5" s="24">
        <v>73779.778674291156</v>
      </c>
      <c r="E5" s="24">
        <v>93768.18388111821</v>
      </c>
      <c r="F5" s="24">
        <v>57618.247590262021</v>
      </c>
      <c r="G5" s="24">
        <v>126094.48250221121</v>
      </c>
      <c r="H5" s="24">
        <v>220119.39666177329</v>
      </c>
      <c r="I5" s="24">
        <v>157000.72826160054</v>
      </c>
      <c r="J5" s="24">
        <v>275741.06609624019</v>
      </c>
      <c r="K5" s="24">
        <v>91467.664072858999</v>
      </c>
      <c r="L5" s="24">
        <v>58167.344432272468</v>
      </c>
      <c r="M5" s="24">
        <v>123137.83734191181</v>
      </c>
      <c r="N5" s="24">
        <v>62435.375830356097</v>
      </c>
      <c r="O5" s="24">
        <v>36484.580478877921</v>
      </c>
      <c r="P5" s="24">
        <v>86404.257263284424</v>
      </c>
      <c r="Q5" s="24">
        <v>130235.1281684635</v>
      </c>
      <c r="R5" s="24">
        <v>22078.450154461123</v>
      </c>
      <c r="S5" s="24">
        <v>217179.75634897719</v>
      </c>
      <c r="T5" s="24">
        <f t="shared" si="0"/>
        <v>661102.63172994705</v>
      </c>
      <c r="U5" s="24">
        <f t="shared" si="1"/>
        <v>383243.17142987519</v>
      </c>
      <c r="V5" s="24">
        <f t="shared" si="2"/>
        <v>902337.178226916</v>
      </c>
      <c r="W5"/>
      <c r="X5"/>
    </row>
    <row r="6" spans="1:24" x14ac:dyDescent="0.2">
      <c r="A6" s="18">
        <v>2012</v>
      </c>
      <c r="B6" s="23">
        <v>47971.57425375333</v>
      </c>
      <c r="C6" s="23">
        <v>39345.273497912327</v>
      </c>
      <c r="D6" s="23">
        <v>56297.864048784941</v>
      </c>
      <c r="E6" s="23">
        <v>78938.313364512767</v>
      </c>
      <c r="F6" s="23">
        <v>48250.076949655871</v>
      </c>
      <c r="G6" s="23">
        <v>106796.28593292338</v>
      </c>
      <c r="H6" s="23">
        <v>174294.85483365247</v>
      </c>
      <c r="I6" s="23">
        <v>123646.00639287558</v>
      </c>
      <c r="J6" s="23">
        <v>219414.36547291663</v>
      </c>
      <c r="K6" s="23">
        <v>71168.097325725292</v>
      </c>
      <c r="L6" s="23">
        <v>45048.76028621311</v>
      </c>
      <c r="M6" s="23">
        <v>96344.234435952676</v>
      </c>
      <c r="N6" s="23">
        <v>48512.147366677287</v>
      </c>
      <c r="O6" s="23">
        <v>28155.512550462121</v>
      </c>
      <c r="P6" s="23">
        <v>67577.974411304851</v>
      </c>
      <c r="Q6" s="23">
        <v>118313.35986741263</v>
      </c>
      <c r="R6" s="23">
        <v>19610.71824350478</v>
      </c>
      <c r="S6" s="23">
        <v>201732.73148844505</v>
      </c>
      <c r="T6" s="23">
        <f t="shared" si="0"/>
        <v>539198.3470117338</v>
      </c>
      <c r="U6" s="23">
        <f t="shared" si="1"/>
        <v>304056.34792062378</v>
      </c>
      <c r="V6" s="23">
        <f t="shared" si="2"/>
        <v>748163.45579032751</v>
      </c>
      <c r="W6"/>
      <c r="X6"/>
    </row>
    <row r="7" spans="1:24" x14ac:dyDescent="0.2">
      <c r="A7" s="19">
        <v>2013</v>
      </c>
      <c r="B7" s="24">
        <v>56426.122445482077</v>
      </c>
      <c r="C7" s="24">
        <v>46314.523162092941</v>
      </c>
      <c r="D7" s="24">
        <v>66165.588781968487</v>
      </c>
      <c r="E7" s="24">
        <v>85887.575489575756</v>
      </c>
      <c r="F7" s="24">
        <v>52584.468632710821</v>
      </c>
      <c r="G7" s="24">
        <v>115977.05273981048</v>
      </c>
      <c r="H7" s="24">
        <v>189410.27826301623</v>
      </c>
      <c r="I7" s="24">
        <v>134562.77661848196</v>
      </c>
      <c r="J7" s="24">
        <v>238128.31721350056</v>
      </c>
      <c r="K7" s="24">
        <v>78924.620157364669</v>
      </c>
      <c r="L7" s="24">
        <v>50018.282833792604</v>
      </c>
      <c r="M7" s="24">
        <v>106690.35829526976</v>
      </c>
      <c r="N7" s="24">
        <v>52989.184483547841</v>
      </c>
      <c r="O7" s="24">
        <v>30808.315443488849</v>
      </c>
      <c r="P7" s="24">
        <v>73688.274411322403</v>
      </c>
      <c r="Q7" s="24">
        <v>136030.68070826848</v>
      </c>
      <c r="R7" s="24">
        <v>22713.385133782729</v>
      </c>
      <c r="S7" s="24">
        <v>230239.22316881167</v>
      </c>
      <c r="T7" s="24">
        <f t="shared" si="0"/>
        <v>599668.46154725505</v>
      </c>
      <c r="U7" s="24">
        <f t="shared" si="1"/>
        <v>337001.75182434992</v>
      </c>
      <c r="V7" s="24">
        <f t="shared" si="2"/>
        <v>830888.81461068336</v>
      </c>
      <c r="W7"/>
      <c r="X7"/>
    </row>
    <row r="8" spans="1:24" x14ac:dyDescent="0.2">
      <c r="A8" s="18">
        <v>2014</v>
      </c>
      <c r="B8" s="23">
        <v>53324.7702385624</v>
      </c>
      <c r="C8" s="23">
        <v>43770.004615569283</v>
      </c>
      <c r="D8" s="23">
        <v>62527.587784193165</v>
      </c>
      <c r="E8" s="23">
        <v>83175.516701099623</v>
      </c>
      <c r="F8" s="23">
        <v>50909.780568330985</v>
      </c>
      <c r="G8" s="23">
        <v>112352.15196832917</v>
      </c>
      <c r="H8" s="23">
        <v>176540.25309603158</v>
      </c>
      <c r="I8" s="23">
        <v>125411.02296877044</v>
      </c>
      <c r="J8" s="23">
        <v>221963.60595936739</v>
      </c>
      <c r="K8" s="23">
        <v>77413.256354885918</v>
      </c>
      <c r="L8" s="23">
        <v>49059.65245825005</v>
      </c>
      <c r="M8" s="23">
        <v>104650.68114055652</v>
      </c>
      <c r="N8" s="23">
        <v>51338.893214022159</v>
      </c>
      <c r="O8" s="23">
        <v>29847.820656689852</v>
      </c>
      <c r="P8" s="23">
        <v>71396.723673301953</v>
      </c>
      <c r="Q8" s="23">
        <v>135074.68362960767</v>
      </c>
      <c r="R8" s="23">
        <v>22522.522057924514</v>
      </c>
      <c r="S8" s="23">
        <v>228964.99798809271</v>
      </c>
      <c r="T8" s="23">
        <f t="shared" si="0"/>
        <v>576867.37323420937</v>
      </c>
      <c r="U8" s="23">
        <f t="shared" si="1"/>
        <v>321520.80332553515</v>
      </c>
      <c r="V8" s="23">
        <f t="shared" si="2"/>
        <v>801855.74851384084</v>
      </c>
      <c r="W8"/>
      <c r="X8"/>
    </row>
    <row r="9" spans="1:24" x14ac:dyDescent="0.2">
      <c r="A9" s="19">
        <v>2015</v>
      </c>
      <c r="B9" s="24">
        <v>51205.406282014941</v>
      </c>
      <c r="C9" s="24">
        <v>41969.011500754175</v>
      </c>
      <c r="D9" s="24">
        <v>60137.228766814944</v>
      </c>
      <c r="E9" s="24">
        <v>78037.789840636397</v>
      </c>
      <c r="F9" s="24">
        <v>47634.277554942637</v>
      </c>
      <c r="G9" s="24">
        <v>105744.42474313434</v>
      </c>
      <c r="H9" s="24">
        <v>163374.81199826254</v>
      </c>
      <c r="I9" s="24">
        <v>115753.95067274076</v>
      </c>
      <c r="J9" s="24">
        <v>205902.94334454206</v>
      </c>
      <c r="K9" s="24">
        <v>68534.186610236749</v>
      </c>
      <c r="L9" s="24">
        <v>43335.722713490555</v>
      </c>
      <c r="M9" s="24">
        <v>92896.723524989211</v>
      </c>
      <c r="N9" s="24">
        <v>46528.473767002484</v>
      </c>
      <c r="O9" s="24">
        <v>26962.166821190858</v>
      </c>
      <c r="P9" s="24">
        <v>64912.132140861904</v>
      </c>
      <c r="Q9" s="24">
        <v>138690.14848276525</v>
      </c>
      <c r="R9" s="24">
        <v>22849.824878564923</v>
      </c>
      <c r="S9" s="24">
        <v>237898.467032455</v>
      </c>
      <c r="T9" s="24">
        <f t="shared" si="0"/>
        <v>546370.8169809184</v>
      </c>
      <c r="U9" s="24">
        <f t="shared" si="1"/>
        <v>298504.95414168388</v>
      </c>
      <c r="V9" s="24">
        <f t="shared" si="2"/>
        <v>767491.91955279745</v>
      </c>
      <c r="W9"/>
      <c r="X9"/>
    </row>
    <row r="10" spans="1:24" x14ac:dyDescent="0.2">
      <c r="A10" s="18">
        <v>2016</v>
      </c>
      <c r="B10" s="23">
        <v>48304.582855882662</v>
      </c>
      <c r="C10" s="23">
        <v>39583.268056964363</v>
      </c>
      <c r="D10" s="23">
        <v>56743.232732705605</v>
      </c>
      <c r="E10" s="23">
        <v>74197.874060794624</v>
      </c>
      <c r="F10" s="23">
        <v>45262.006531054023</v>
      </c>
      <c r="G10" s="23">
        <v>100614.84180453765</v>
      </c>
      <c r="H10" s="23">
        <v>150935.61185746235</v>
      </c>
      <c r="I10" s="23">
        <v>106892.11209258507</v>
      </c>
      <c r="J10" s="23">
        <v>190305.43151225781</v>
      </c>
      <c r="K10" s="23">
        <v>66403.147278507662</v>
      </c>
      <c r="L10" s="23">
        <v>41973.397362255513</v>
      </c>
      <c r="M10" s="23">
        <v>90047.177191572337</v>
      </c>
      <c r="N10" s="23">
        <v>45159.538721217534</v>
      </c>
      <c r="O10" s="23">
        <v>26155.0697426115</v>
      </c>
      <c r="P10" s="23">
        <v>63035.041318572825</v>
      </c>
      <c r="Q10" s="23">
        <v>138714.85201785213</v>
      </c>
      <c r="R10" s="23">
        <v>22785.772896383587</v>
      </c>
      <c r="S10" s="23">
        <v>238683.11388542852</v>
      </c>
      <c r="T10" s="23">
        <f t="shared" si="0"/>
        <v>523715.60679171694</v>
      </c>
      <c r="U10" s="23">
        <f t="shared" si="1"/>
        <v>282651.62668185408</v>
      </c>
      <c r="V10" s="23">
        <f t="shared" si="2"/>
        <v>739428.83844507474</v>
      </c>
      <c r="W10"/>
      <c r="X10"/>
    </row>
    <row r="11" spans="1:24" x14ac:dyDescent="0.2">
      <c r="A11" s="19">
        <v>2017</v>
      </c>
      <c r="B11" s="24">
        <v>48405.953603931855</v>
      </c>
      <c r="C11" s="24">
        <v>39639.265543567286</v>
      </c>
      <c r="D11" s="24">
        <v>56904.186279497124</v>
      </c>
      <c r="E11" s="24">
        <v>73386.036920018552</v>
      </c>
      <c r="F11" s="24">
        <v>44709.779154186836</v>
      </c>
      <c r="G11" s="24">
        <v>99659.22511330765</v>
      </c>
      <c r="H11" s="24">
        <v>144458.87326390308</v>
      </c>
      <c r="I11" s="24">
        <v>102180.75531763796</v>
      </c>
      <c r="J11" s="24">
        <v>182341.06710580771</v>
      </c>
      <c r="K11" s="24">
        <v>61698.289410637335</v>
      </c>
      <c r="L11" s="24">
        <v>38958.872701389177</v>
      </c>
      <c r="M11" s="24">
        <v>83771.700054096815</v>
      </c>
      <c r="N11" s="24">
        <v>42270.830350309261</v>
      </c>
      <c r="O11" s="24">
        <v>24444.525299584137</v>
      </c>
      <c r="P11" s="24">
        <v>59089.672737664478</v>
      </c>
      <c r="Q11" s="24">
        <v>144654.89014403935</v>
      </c>
      <c r="R11" s="24">
        <v>23628.799762419934</v>
      </c>
      <c r="S11" s="24">
        <v>250273.90462334978</v>
      </c>
      <c r="T11" s="24">
        <f t="shared" si="0"/>
        <v>514874.87369283946</v>
      </c>
      <c r="U11" s="24">
        <f t="shared" si="1"/>
        <v>273561.99777878536</v>
      </c>
      <c r="V11" s="24">
        <f t="shared" si="2"/>
        <v>732039.75591372349</v>
      </c>
      <c r="W11"/>
      <c r="X11"/>
    </row>
    <row r="12" spans="1:24" x14ac:dyDescent="0.2">
      <c r="A12" s="18">
        <v>2018</v>
      </c>
      <c r="B12" s="23">
        <v>51739.281762835133</v>
      </c>
      <c r="C12" s="23">
        <v>42375.282485598975</v>
      </c>
      <c r="D12" s="23">
        <v>60812.686252871848</v>
      </c>
      <c r="E12" s="23">
        <v>80492.528517055791</v>
      </c>
      <c r="F12" s="23">
        <v>49062.705565619719</v>
      </c>
      <c r="G12" s="23">
        <v>109248.72412327085</v>
      </c>
      <c r="H12" s="23">
        <v>151706.04153564016</v>
      </c>
      <c r="I12" s="23">
        <v>107343.1048151594</v>
      </c>
      <c r="J12" s="23">
        <v>191428.90392174898</v>
      </c>
      <c r="K12" s="23">
        <v>64045.848515419115</v>
      </c>
      <c r="L12" s="23">
        <v>40451.712076497308</v>
      </c>
      <c r="M12" s="23">
        <v>86931.372115254184</v>
      </c>
      <c r="N12" s="23">
        <v>47695.413270182857</v>
      </c>
      <c r="O12" s="23">
        <v>27592.227935459498</v>
      </c>
      <c r="P12" s="23">
        <v>66647.043247279114</v>
      </c>
      <c r="Q12" s="23">
        <v>159508.61323164753</v>
      </c>
      <c r="R12" s="23">
        <v>26115.565213830334</v>
      </c>
      <c r="S12" s="23">
        <v>275290.98595469946</v>
      </c>
      <c r="T12" s="23">
        <f t="shared" si="0"/>
        <v>555187.72683278052</v>
      </c>
      <c r="U12" s="23">
        <f t="shared" si="1"/>
        <v>292940.59809216525</v>
      </c>
      <c r="V12" s="23">
        <f t="shared" si="2"/>
        <v>790359.71561512444</v>
      </c>
      <c r="W12"/>
      <c r="X12"/>
    </row>
    <row r="13" spans="1:24" x14ac:dyDescent="0.2">
      <c r="A13" s="19">
        <v>2019</v>
      </c>
      <c r="B13" s="24">
        <v>38537.067049067671</v>
      </c>
      <c r="C13" s="24">
        <v>31509.585953977559</v>
      </c>
      <c r="D13" s="24">
        <v>45377.859196310907</v>
      </c>
      <c r="E13" s="24">
        <v>63085.25056088245</v>
      </c>
      <c r="F13" s="24">
        <v>38289.059451349807</v>
      </c>
      <c r="G13" s="24">
        <v>86047.391996438295</v>
      </c>
      <c r="H13" s="24">
        <v>111393.93671399679</v>
      </c>
      <c r="I13" s="24">
        <v>78553.554943305659</v>
      </c>
      <c r="J13" s="24">
        <v>140997.78510390717</v>
      </c>
      <c r="K13" s="24">
        <v>43246.148606141163</v>
      </c>
      <c r="L13" s="24">
        <v>27240.021784062825</v>
      </c>
      <c r="M13" s="24">
        <v>58894.548748226349</v>
      </c>
      <c r="N13" s="24">
        <v>36242.081659059397</v>
      </c>
      <c r="O13" s="24">
        <v>20881.389869562016</v>
      </c>
      <c r="P13" s="24">
        <v>50842.863782095934</v>
      </c>
      <c r="Q13" s="24">
        <v>125622.68890762937</v>
      </c>
      <c r="R13" s="24">
        <v>20159.770938410376</v>
      </c>
      <c r="S13" s="24">
        <v>221303.49148755855</v>
      </c>
      <c r="T13" s="24">
        <f t="shared" si="0"/>
        <v>418127.17349677684</v>
      </c>
      <c r="U13" s="24">
        <f t="shared" si="1"/>
        <v>216633.38294066821</v>
      </c>
      <c r="V13" s="24">
        <f t="shared" si="2"/>
        <v>603463.94031453726</v>
      </c>
      <c r="W13"/>
      <c r="X13"/>
    </row>
    <row r="14" spans="1:24" x14ac:dyDescent="0.2">
      <c r="A14" s="18">
        <v>2020</v>
      </c>
      <c r="B14" s="23">
        <v>32168.11804661727</v>
      </c>
      <c r="C14" s="23">
        <v>26279.772811612689</v>
      </c>
      <c r="D14" s="23">
        <v>37913.206342627054</v>
      </c>
      <c r="E14" s="23">
        <v>57967.418286342363</v>
      </c>
      <c r="F14" s="23">
        <v>35109.532734362729</v>
      </c>
      <c r="G14" s="23">
        <v>79257.976849703889</v>
      </c>
      <c r="H14" s="23">
        <v>100089.85482852525</v>
      </c>
      <c r="I14" s="23">
        <v>70463.738238028629</v>
      </c>
      <c r="J14" s="23">
        <v>126884.14475151409</v>
      </c>
      <c r="K14" s="23">
        <v>37771.073738415667</v>
      </c>
      <c r="L14" s="23">
        <v>23758.802491663013</v>
      </c>
      <c r="M14" s="23">
        <v>51523.868341140304</v>
      </c>
      <c r="N14" s="23">
        <v>31965.553211839811</v>
      </c>
      <c r="O14" s="23">
        <v>18380.008931577511</v>
      </c>
      <c r="P14" s="23">
        <v>44931.700952340558</v>
      </c>
      <c r="Q14" s="23">
        <v>112479.53396680771</v>
      </c>
      <c r="R14" s="23">
        <v>17872.434416545857</v>
      </c>
      <c r="S14" s="23">
        <v>200138.02383783937</v>
      </c>
      <c r="T14" s="23">
        <f t="shared" si="0"/>
        <v>372441.55207854806</v>
      </c>
      <c r="U14" s="23">
        <f t="shared" si="1"/>
        <v>191864.28962379042</v>
      </c>
      <c r="V14" s="23">
        <f t="shared" si="2"/>
        <v>540648.92107516527</v>
      </c>
      <c r="W14"/>
      <c r="X14"/>
    </row>
    <row r="15" spans="1:24" x14ac:dyDescent="0.2">
      <c r="A15" s="19">
        <v>2021</v>
      </c>
      <c r="B15" s="24">
        <v>35278.480921746945</v>
      </c>
      <c r="C15" s="24">
        <v>28839.831896361349</v>
      </c>
      <c r="D15" s="24">
        <v>41549.221164070965</v>
      </c>
      <c r="E15" s="24">
        <v>63822.852797293963</v>
      </c>
      <c r="F15" s="24">
        <v>38722.095911335811</v>
      </c>
      <c r="G15" s="24">
        <v>87091.062345617276</v>
      </c>
      <c r="H15" s="24">
        <v>109710.23417642784</v>
      </c>
      <c r="I15" s="24">
        <v>77339.868469298439</v>
      </c>
      <c r="J15" s="24">
        <v>138909.59915213485</v>
      </c>
      <c r="K15" s="24">
        <v>41525.664228290174</v>
      </c>
      <c r="L15" s="24">
        <v>26148.740413065359</v>
      </c>
      <c r="M15" s="24">
        <v>56571.213301010139</v>
      </c>
      <c r="N15" s="24">
        <v>34076.580017030574</v>
      </c>
      <c r="O15" s="24">
        <v>19625.335924798343</v>
      </c>
      <c r="P15" s="24">
        <v>47824.48849217251</v>
      </c>
      <c r="Q15" s="24">
        <v>120968.79985551967</v>
      </c>
      <c r="R15" s="24">
        <v>19378.836923945048</v>
      </c>
      <c r="S15" s="24">
        <v>213464.51903088402</v>
      </c>
      <c r="T15" s="24">
        <f t="shared" si="0"/>
        <v>405382.61199630913</v>
      </c>
      <c r="U15" s="24">
        <f t="shared" si="1"/>
        <v>210054.70953880434</v>
      </c>
      <c r="V15" s="24">
        <f t="shared" si="2"/>
        <v>585410.10348588973</v>
      </c>
      <c r="W15"/>
      <c r="X15"/>
    </row>
    <row r="16" spans="1:24" x14ac:dyDescent="0.2">
      <c r="A16" s="18">
        <v>2022</v>
      </c>
      <c r="B16" s="23">
        <v>33260.537271677524</v>
      </c>
      <c r="C16" s="23">
        <v>27170.263436449241</v>
      </c>
      <c r="D16" s="23">
        <v>39203.817252567853</v>
      </c>
      <c r="E16" s="23">
        <v>54955.344073553482</v>
      </c>
      <c r="F16" s="23">
        <v>33277.979355062125</v>
      </c>
      <c r="G16" s="23">
        <v>75158.823875300339</v>
      </c>
      <c r="H16" s="23">
        <v>97539.972677701066</v>
      </c>
      <c r="I16" s="23">
        <v>68657.802976294188</v>
      </c>
      <c r="J16" s="23">
        <v>123669.61434443689</v>
      </c>
      <c r="K16" s="23">
        <v>36083.123824712457</v>
      </c>
      <c r="L16" s="23">
        <v>22694.272704726849</v>
      </c>
      <c r="M16" s="23">
        <v>49228.694346955446</v>
      </c>
      <c r="N16" s="23">
        <v>31024.925982019569</v>
      </c>
      <c r="O16" s="23">
        <v>17835.879800155595</v>
      </c>
      <c r="P16" s="23">
        <v>43617.35166616366</v>
      </c>
      <c r="Q16" s="23">
        <v>113680.10297173604</v>
      </c>
      <c r="R16" s="23">
        <v>18045.9540364805</v>
      </c>
      <c r="S16" s="23">
        <v>202481.69736222684</v>
      </c>
      <c r="T16" s="23">
        <f t="shared" si="0"/>
        <v>366544.00680140016</v>
      </c>
      <c r="U16" s="23">
        <f t="shared" si="1"/>
        <v>187682.15230916848</v>
      </c>
      <c r="V16" s="23">
        <f t="shared" si="2"/>
        <v>533359.99884765106</v>
      </c>
    </row>
    <row r="17" spans="1:22" x14ac:dyDescent="0.2">
      <c r="A17" s="19">
        <v>2023</v>
      </c>
      <c r="B17" s="24">
        <v>24923.654101129065</v>
      </c>
      <c r="C17" s="24">
        <v>20329.318270763317</v>
      </c>
      <c r="D17" s="24">
        <v>29425.401529074599</v>
      </c>
      <c r="E17" s="24">
        <v>40688.915218585556</v>
      </c>
      <c r="F17" s="24">
        <v>24536.280292710362</v>
      </c>
      <c r="G17" s="24">
        <v>55919.545066979903</v>
      </c>
      <c r="H17" s="24">
        <v>69578.746923568702</v>
      </c>
      <c r="I17" s="24">
        <v>48822.296202157529</v>
      </c>
      <c r="J17" s="24">
        <v>88472.957078713996</v>
      </c>
      <c r="K17" s="24">
        <v>26020.680837775533</v>
      </c>
      <c r="L17" s="24">
        <v>16324.659003742665</v>
      </c>
      <c r="M17" s="24">
        <v>35608.868189709327</v>
      </c>
      <c r="N17" s="24">
        <v>22951.618290958937</v>
      </c>
      <c r="O17" s="24">
        <v>13145.442697313749</v>
      </c>
      <c r="P17" s="24">
        <v>32384.500707595955</v>
      </c>
      <c r="Q17" s="24">
        <v>84918.867351167777</v>
      </c>
      <c r="R17" s="24">
        <v>13213.697035428944</v>
      </c>
      <c r="S17" s="24">
        <v>154383.91235242333</v>
      </c>
      <c r="T17" s="24">
        <f t="shared" si="0"/>
        <v>269082.48272318556</v>
      </c>
      <c r="U17" s="24">
        <f t="shared" si="1"/>
        <v>136371.69350211657</v>
      </c>
      <c r="V17" s="24">
        <f t="shared" si="2"/>
        <v>396195.18492449715</v>
      </c>
    </row>
  </sheetData>
  <autoFilter ref="A3:V3" xr:uid="{00000000-0001-0000-0000-000000000000}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C23"/>
  <sheetViews>
    <sheetView showGridLines="0" workbookViewId="0">
      <selection activeCell="B5" sqref="B5:N5"/>
    </sheetView>
  </sheetViews>
  <sheetFormatPr baseColWidth="10" defaultColWidth="11.42578125" defaultRowHeight="12.75" x14ac:dyDescent="0.2"/>
  <cols>
    <col min="1" max="1" width="18" style="2" bestFit="1" customWidth="1"/>
    <col min="2" max="14" width="16.7109375" style="2" customWidth="1"/>
    <col min="15" max="18" width="11.42578125" style="1"/>
    <col min="19" max="16384" width="11.42578125" style="2"/>
  </cols>
  <sheetData>
    <row r="1" spans="1:29" ht="15.95" customHeight="1" x14ac:dyDescent="0.2">
      <c r="A1" s="10" t="s">
        <v>1</v>
      </c>
      <c r="B1" s="56" t="s">
        <v>29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</row>
    <row r="2" spans="1:29" ht="15.95" customHeight="1" x14ac:dyDescent="0.2">
      <c r="A2" s="10" t="s">
        <v>2</v>
      </c>
      <c r="B2" s="58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</row>
    <row r="3" spans="1:29" ht="15.95" customHeight="1" x14ac:dyDescent="0.2">
      <c r="A3" s="10" t="s">
        <v>0</v>
      </c>
      <c r="B3" s="58" t="s">
        <v>27</v>
      </c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AC3" s="2" t="str">
        <f>"Quelle: "&amp;Daten!B3</f>
        <v>Quelle: Umweltbundesamt 2026, eigene Zusammenstellung</v>
      </c>
    </row>
    <row r="4" spans="1:29" ht="72" customHeight="1" x14ac:dyDescent="0.2">
      <c r="A4" s="10" t="s">
        <v>3</v>
      </c>
      <c r="B4" s="61" t="s">
        <v>28</v>
      </c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3"/>
    </row>
    <row r="5" spans="1:29" x14ac:dyDescent="0.2">
      <c r="A5" s="10" t="s">
        <v>8</v>
      </c>
      <c r="B5" s="58" t="s">
        <v>11</v>
      </c>
      <c r="C5" s="57"/>
      <c r="D5" s="57"/>
      <c r="E5" s="57"/>
      <c r="F5" s="57"/>
      <c r="G5" s="57"/>
      <c r="H5" s="57"/>
      <c r="I5" s="57"/>
      <c r="J5" s="57"/>
      <c r="K5" s="57"/>
      <c r="L5" s="57"/>
      <c r="M5" s="57"/>
      <c r="N5" s="57"/>
    </row>
    <row r="6" spans="1:29" x14ac:dyDescent="0.2">
      <c r="A6" s="11" t="s">
        <v>9</v>
      </c>
      <c r="B6" s="59" t="s">
        <v>23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</row>
    <row r="8" spans="1:29" x14ac:dyDescent="0.2">
      <c r="A8" s="3"/>
      <c r="B8" s="3"/>
      <c r="C8" s="1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29" ht="18.75" customHeight="1" x14ac:dyDescent="0.2">
      <c r="A9" s="1"/>
      <c r="B9" s="12" t="s">
        <v>15</v>
      </c>
      <c r="C9" s="13" t="s">
        <v>16</v>
      </c>
      <c r="D9" s="13" t="s">
        <v>14</v>
      </c>
      <c r="E9" s="13" t="s">
        <v>22</v>
      </c>
      <c r="F9" s="13" t="s">
        <v>12</v>
      </c>
      <c r="G9" s="13" t="s">
        <v>13</v>
      </c>
      <c r="H9" s="13" t="s">
        <v>26</v>
      </c>
      <c r="I9" s="13" t="s">
        <v>17</v>
      </c>
      <c r="J9" s="13" t="s">
        <v>24</v>
      </c>
      <c r="K9" s="13" t="s">
        <v>25</v>
      </c>
      <c r="L9" s="13"/>
      <c r="M9" s="13"/>
      <c r="N9" s="14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6"/>
      <c r="AB9" s="6"/>
      <c r="AC9" s="6"/>
    </row>
    <row r="10" spans="1:29" ht="18.75" customHeight="1" x14ac:dyDescent="0.2">
      <c r="A10" s="1"/>
      <c r="B10" s="18">
        <v>2010</v>
      </c>
      <c r="C10" s="16">
        <f>Basisdaten!B4</f>
        <v>66424.476026395423</v>
      </c>
      <c r="D10" s="16">
        <f>Basisdaten!E4</f>
        <v>97238.593509295897</v>
      </c>
      <c r="E10" s="16">
        <f>Basisdaten!H4</f>
        <v>245246.27540674704</v>
      </c>
      <c r="F10" s="16">
        <f>Basisdaten!K4</f>
        <v>94139.326722014812</v>
      </c>
      <c r="G10" s="16">
        <f>Basisdaten!N4</f>
        <v>66615.572046951085</v>
      </c>
      <c r="H10" s="16">
        <f>Basisdaten!Q4</f>
        <v>130465.4649303279</v>
      </c>
      <c r="I10" s="16">
        <f>Basisdaten!T4</f>
        <v>700129.70864173211</v>
      </c>
      <c r="J10" s="16">
        <f>Basisdaten!T4-Basisdaten!U4</f>
        <v>289345.00824582833</v>
      </c>
      <c r="K10" s="16">
        <f>Basisdaten!V4-Basisdaten!T4</f>
        <v>250211.00630115543</v>
      </c>
      <c r="L10" s="16"/>
      <c r="M10" s="16"/>
      <c r="N10" s="7"/>
    </row>
    <row r="11" spans="1:29" ht="18.75" customHeight="1" x14ac:dyDescent="0.2">
      <c r="A11" s="8"/>
      <c r="B11" s="19">
        <v>2011</v>
      </c>
      <c r="C11" s="17">
        <f>Basisdaten!B5</f>
        <v>63076.88311537695</v>
      </c>
      <c r="D11" s="17">
        <f>Basisdaten!E5</f>
        <v>93768.18388111821</v>
      </c>
      <c r="E11" s="17">
        <f>Basisdaten!H5</f>
        <v>220119.39666177329</v>
      </c>
      <c r="F11" s="17">
        <f>Basisdaten!K5</f>
        <v>91467.664072858999</v>
      </c>
      <c r="G11" s="17">
        <f>Basisdaten!N5</f>
        <v>62435.375830356097</v>
      </c>
      <c r="H11" s="17">
        <f>Basisdaten!Q5</f>
        <v>130235.1281684635</v>
      </c>
      <c r="I11" s="17">
        <f>Basisdaten!T5</f>
        <v>661102.63172994705</v>
      </c>
      <c r="J11" s="17">
        <f>Basisdaten!T5-Basisdaten!U5</f>
        <v>277859.46030007186</v>
      </c>
      <c r="K11" s="17">
        <f>Basisdaten!V5-Basisdaten!T5</f>
        <v>241234.54649696895</v>
      </c>
      <c r="L11" s="17"/>
      <c r="M11" s="17"/>
      <c r="N11" s="9"/>
    </row>
    <row r="12" spans="1:29" ht="18.75" customHeight="1" x14ac:dyDescent="0.2">
      <c r="A12" s="8"/>
      <c r="B12" s="18">
        <v>2012</v>
      </c>
      <c r="C12" s="16">
        <f>Basisdaten!B6</f>
        <v>47971.57425375333</v>
      </c>
      <c r="D12" s="16">
        <f>Basisdaten!E6</f>
        <v>78938.313364512767</v>
      </c>
      <c r="E12" s="16">
        <f>Basisdaten!H6</f>
        <v>174294.85483365247</v>
      </c>
      <c r="F12" s="16">
        <f>Basisdaten!K6</f>
        <v>71168.097325725292</v>
      </c>
      <c r="G12" s="16">
        <f>Basisdaten!N6</f>
        <v>48512.147366677287</v>
      </c>
      <c r="H12" s="16">
        <f>Basisdaten!Q6</f>
        <v>118313.35986741263</v>
      </c>
      <c r="I12" s="16">
        <f>Basisdaten!T6</f>
        <v>539198.3470117338</v>
      </c>
      <c r="J12" s="16">
        <f>Basisdaten!T6-Basisdaten!U6</f>
        <v>235141.99909111002</v>
      </c>
      <c r="K12" s="16">
        <f>Basisdaten!V6-Basisdaten!T6</f>
        <v>208965.10877859371</v>
      </c>
      <c r="L12" s="16"/>
      <c r="M12" s="16"/>
      <c r="N12" s="7"/>
    </row>
    <row r="13" spans="1:29" ht="18.75" customHeight="1" x14ac:dyDescent="0.2">
      <c r="A13" s="8"/>
      <c r="B13" s="19">
        <v>2013</v>
      </c>
      <c r="C13" s="17">
        <f>Basisdaten!B7</f>
        <v>56426.122445482077</v>
      </c>
      <c r="D13" s="17">
        <f>Basisdaten!E7</f>
        <v>85887.575489575756</v>
      </c>
      <c r="E13" s="17">
        <f>Basisdaten!H7</f>
        <v>189410.27826301623</v>
      </c>
      <c r="F13" s="17">
        <f>Basisdaten!K7</f>
        <v>78924.620157364669</v>
      </c>
      <c r="G13" s="17">
        <f>Basisdaten!N7</f>
        <v>52989.184483547841</v>
      </c>
      <c r="H13" s="17">
        <f>Basisdaten!Q7</f>
        <v>136030.68070826848</v>
      </c>
      <c r="I13" s="17">
        <f>Basisdaten!T7</f>
        <v>599668.46154725505</v>
      </c>
      <c r="J13" s="17">
        <f>Basisdaten!T7-Basisdaten!U7</f>
        <v>262666.70972290513</v>
      </c>
      <c r="K13" s="17">
        <f>Basisdaten!V7-Basisdaten!T7</f>
        <v>231220.35306342831</v>
      </c>
      <c r="L13" s="17"/>
      <c r="M13" s="17"/>
      <c r="N13" s="9"/>
    </row>
    <row r="14" spans="1:29" ht="18.75" customHeight="1" x14ac:dyDescent="0.2">
      <c r="A14" s="8"/>
      <c r="B14" s="18">
        <v>2014</v>
      </c>
      <c r="C14" s="16">
        <f>Basisdaten!B8</f>
        <v>53324.7702385624</v>
      </c>
      <c r="D14" s="16">
        <f>Basisdaten!E8</f>
        <v>83175.516701099623</v>
      </c>
      <c r="E14" s="16">
        <f>Basisdaten!H8</f>
        <v>176540.25309603158</v>
      </c>
      <c r="F14" s="16">
        <f>Basisdaten!K8</f>
        <v>77413.256354885918</v>
      </c>
      <c r="G14" s="16">
        <f>Basisdaten!N8</f>
        <v>51338.893214022159</v>
      </c>
      <c r="H14" s="16">
        <f>Basisdaten!Q8</f>
        <v>135074.68362960767</v>
      </c>
      <c r="I14" s="16">
        <f>Basisdaten!T8</f>
        <v>576867.37323420937</v>
      </c>
      <c r="J14" s="16">
        <f>Basisdaten!T8-Basisdaten!U8</f>
        <v>255346.56990867422</v>
      </c>
      <c r="K14" s="16">
        <f>Basisdaten!V8-Basisdaten!T8</f>
        <v>224988.37527963147</v>
      </c>
      <c r="L14" s="16"/>
      <c r="M14" s="16"/>
      <c r="N14" s="7"/>
    </row>
    <row r="15" spans="1:29" ht="18.75" customHeight="1" x14ac:dyDescent="0.2">
      <c r="A15" s="8"/>
      <c r="B15" s="19">
        <v>2015</v>
      </c>
      <c r="C15" s="17">
        <f>Basisdaten!B9</f>
        <v>51205.406282014941</v>
      </c>
      <c r="D15" s="17">
        <f>Basisdaten!E9</f>
        <v>78037.789840636397</v>
      </c>
      <c r="E15" s="17">
        <f>Basisdaten!H9</f>
        <v>163374.81199826254</v>
      </c>
      <c r="F15" s="17">
        <f>Basisdaten!K9</f>
        <v>68534.186610236749</v>
      </c>
      <c r="G15" s="17">
        <f>Basisdaten!N9</f>
        <v>46528.473767002484</v>
      </c>
      <c r="H15" s="17">
        <f>Basisdaten!Q9</f>
        <v>138690.14848276525</v>
      </c>
      <c r="I15" s="17">
        <f>Basisdaten!T9</f>
        <v>546370.8169809184</v>
      </c>
      <c r="J15" s="17">
        <f>Basisdaten!T9-Basisdaten!U9</f>
        <v>247865.86283923453</v>
      </c>
      <c r="K15" s="17">
        <f>Basisdaten!V9-Basisdaten!T9</f>
        <v>221121.10257187905</v>
      </c>
      <c r="L15" s="17"/>
      <c r="M15" s="17"/>
      <c r="N15" s="9"/>
    </row>
    <row r="16" spans="1:29" ht="18.75" customHeight="1" x14ac:dyDescent="0.2">
      <c r="A16" s="8"/>
      <c r="B16" s="18">
        <v>2016</v>
      </c>
      <c r="C16" s="16">
        <f>Basisdaten!B10</f>
        <v>48304.582855882662</v>
      </c>
      <c r="D16" s="16">
        <f>Basisdaten!E10</f>
        <v>74197.874060794624</v>
      </c>
      <c r="E16" s="16">
        <f>Basisdaten!H10</f>
        <v>150935.61185746235</v>
      </c>
      <c r="F16" s="16">
        <f>Basisdaten!K10</f>
        <v>66403.147278507662</v>
      </c>
      <c r="G16" s="16">
        <f>Basisdaten!N10</f>
        <v>45159.538721217534</v>
      </c>
      <c r="H16" s="16">
        <f>Basisdaten!Q10</f>
        <v>138714.85201785213</v>
      </c>
      <c r="I16" s="16">
        <f>Basisdaten!T10</f>
        <v>523715.60679171694</v>
      </c>
      <c r="J16" s="16">
        <f>Basisdaten!T10-Basisdaten!U10</f>
        <v>241063.98010986287</v>
      </c>
      <c r="K16" s="16">
        <f>Basisdaten!V10-Basisdaten!T10</f>
        <v>215713.2316533578</v>
      </c>
      <c r="L16" s="16"/>
      <c r="M16" s="16"/>
      <c r="N16" s="7"/>
    </row>
    <row r="17" spans="1:14" ht="18.75" customHeight="1" x14ac:dyDescent="0.2">
      <c r="A17" s="8"/>
      <c r="B17" s="19">
        <v>2017</v>
      </c>
      <c r="C17" s="17">
        <f>Basisdaten!B11</f>
        <v>48405.953603931855</v>
      </c>
      <c r="D17" s="17">
        <f>Basisdaten!E11</f>
        <v>73386.036920018552</v>
      </c>
      <c r="E17" s="17">
        <f>Basisdaten!H11</f>
        <v>144458.87326390308</v>
      </c>
      <c r="F17" s="17">
        <f>Basisdaten!K11</f>
        <v>61698.289410637335</v>
      </c>
      <c r="G17" s="17">
        <f>Basisdaten!N11</f>
        <v>42270.830350309261</v>
      </c>
      <c r="H17" s="17">
        <f>Basisdaten!Q11</f>
        <v>144654.89014403935</v>
      </c>
      <c r="I17" s="17">
        <f>Basisdaten!T11</f>
        <v>514874.87369283946</v>
      </c>
      <c r="J17" s="17">
        <f>Basisdaten!T11-Basisdaten!U11</f>
        <v>241312.87591405411</v>
      </c>
      <c r="K17" s="17">
        <f>Basisdaten!V11-Basisdaten!T11</f>
        <v>217164.88222088403</v>
      </c>
      <c r="L17" s="17"/>
      <c r="M17" s="17"/>
      <c r="N17" s="9"/>
    </row>
    <row r="18" spans="1:14" ht="18.75" customHeight="1" x14ac:dyDescent="0.2">
      <c r="A18" s="8"/>
      <c r="B18" s="18">
        <v>2018</v>
      </c>
      <c r="C18" s="16">
        <f>Basisdaten!B12</f>
        <v>51739.281762835133</v>
      </c>
      <c r="D18" s="16">
        <f>Basisdaten!E12</f>
        <v>80492.528517055791</v>
      </c>
      <c r="E18" s="16">
        <f>Basisdaten!H12</f>
        <v>151706.04153564016</v>
      </c>
      <c r="F18" s="16">
        <f>Basisdaten!K12</f>
        <v>64045.848515419115</v>
      </c>
      <c r="G18" s="16">
        <f>Basisdaten!N12</f>
        <v>47695.413270182857</v>
      </c>
      <c r="H18" s="16">
        <f>Basisdaten!Q12</f>
        <v>159508.61323164753</v>
      </c>
      <c r="I18" s="16">
        <f>Basisdaten!T12</f>
        <v>555187.72683278052</v>
      </c>
      <c r="J18" s="16">
        <f>Basisdaten!T12-Basisdaten!U12</f>
        <v>262247.12874061527</v>
      </c>
      <c r="K18" s="16">
        <f>Basisdaten!V12-Basisdaten!T12</f>
        <v>235171.98878234392</v>
      </c>
      <c r="L18" s="16"/>
      <c r="M18" s="16"/>
      <c r="N18" s="7"/>
    </row>
    <row r="19" spans="1:14" ht="18.75" customHeight="1" x14ac:dyDescent="0.2">
      <c r="A19" s="8"/>
      <c r="B19" s="19">
        <v>2019</v>
      </c>
      <c r="C19" s="17">
        <f>Basisdaten!B13</f>
        <v>38537.067049067671</v>
      </c>
      <c r="D19" s="17">
        <f>Basisdaten!E13</f>
        <v>63085.25056088245</v>
      </c>
      <c r="E19" s="17">
        <f>Basisdaten!H13</f>
        <v>111393.93671399679</v>
      </c>
      <c r="F19" s="17">
        <f>Basisdaten!K13</f>
        <v>43246.148606141163</v>
      </c>
      <c r="G19" s="17">
        <f>Basisdaten!N13</f>
        <v>36242.081659059397</v>
      </c>
      <c r="H19" s="17">
        <f>Basisdaten!Q13</f>
        <v>125622.68890762937</v>
      </c>
      <c r="I19" s="17">
        <f>Basisdaten!T13</f>
        <v>418127.17349677684</v>
      </c>
      <c r="J19" s="17">
        <f>Basisdaten!T13-Basisdaten!U13</f>
        <v>201493.79055610864</v>
      </c>
      <c r="K19" s="17">
        <f>Basisdaten!V13-Basisdaten!T13</f>
        <v>185336.76681776042</v>
      </c>
      <c r="L19" s="17"/>
      <c r="M19" s="17"/>
      <c r="N19" s="9"/>
    </row>
    <row r="20" spans="1:14" ht="18.75" customHeight="1" x14ac:dyDescent="0.2">
      <c r="A20" s="8"/>
      <c r="B20" s="18">
        <v>2020</v>
      </c>
      <c r="C20" s="16">
        <f>Basisdaten!B14</f>
        <v>32168.11804661727</v>
      </c>
      <c r="D20" s="16">
        <f>Basisdaten!E14</f>
        <v>57967.418286342363</v>
      </c>
      <c r="E20" s="16">
        <f>Basisdaten!H14</f>
        <v>100089.85482852525</v>
      </c>
      <c r="F20" s="16">
        <f>Basisdaten!K14</f>
        <v>37771.073738415667</v>
      </c>
      <c r="G20" s="16">
        <f>Basisdaten!N14</f>
        <v>31965.553211839811</v>
      </c>
      <c r="H20" s="16">
        <f>Basisdaten!Q14</f>
        <v>112479.53396680771</v>
      </c>
      <c r="I20" s="16">
        <f>Basisdaten!T14</f>
        <v>372441.55207854806</v>
      </c>
      <c r="J20" s="16">
        <f>Basisdaten!T14-Basisdaten!U14</f>
        <v>180577.26245475764</v>
      </c>
      <c r="K20" s="16">
        <f>Basisdaten!V14-Basisdaten!T14</f>
        <v>168207.36899661721</v>
      </c>
      <c r="L20" s="16"/>
      <c r="M20" s="16"/>
      <c r="N20" s="7"/>
    </row>
    <row r="21" spans="1:14" ht="18.75" customHeight="1" x14ac:dyDescent="0.2">
      <c r="A21" s="8"/>
      <c r="B21" s="19">
        <v>2021</v>
      </c>
      <c r="C21" s="17">
        <f>Basisdaten!B15</f>
        <v>35278.480921746945</v>
      </c>
      <c r="D21" s="17">
        <f>Basisdaten!E15</f>
        <v>63822.852797293963</v>
      </c>
      <c r="E21" s="17">
        <f>Basisdaten!H15</f>
        <v>109710.23417642784</v>
      </c>
      <c r="F21" s="17">
        <f>Basisdaten!K15</f>
        <v>41525.664228290174</v>
      </c>
      <c r="G21" s="17">
        <f>Basisdaten!N15</f>
        <v>34076.580017030574</v>
      </c>
      <c r="H21" s="17">
        <f>Basisdaten!Q15</f>
        <v>120968.79985551967</v>
      </c>
      <c r="I21" s="17">
        <f>Basisdaten!T15</f>
        <v>405382.61199630913</v>
      </c>
      <c r="J21" s="17">
        <f>Basisdaten!T15-Basisdaten!U15</f>
        <v>195327.9024575048</v>
      </c>
      <c r="K21" s="17">
        <f>Basisdaten!V15-Basisdaten!T15</f>
        <v>180027.4914895806</v>
      </c>
      <c r="L21" s="17"/>
      <c r="M21" s="17"/>
      <c r="N21" s="9"/>
    </row>
    <row r="22" spans="1:14" ht="18.75" customHeight="1" x14ac:dyDescent="0.2">
      <c r="A22" s="8"/>
      <c r="B22" s="18">
        <v>2022</v>
      </c>
      <c r="C22" s="16">
        <f>Basisdaten!B16</f>
        <v>33260.537271677524</v>
      </c>
      <c r="D22" s="16">
        <f>Basisdaten!E16</f>
        <v>54955.344073553482</v>
      </c>
      <c r="E22" s="16">
        <f>Basisdaten!H16</f>
        <v>97539.972677701066</v>
      </c>
      <c r="F22" s="16">
        <f>Basisdaten!K16</f>
        <v>36083.123824712457</v>
      </c>
      <c r="G22" s="16">
        <f>Basisdaten!N16</f>
        <v>31024.925982019569</v>
      </c>
      <c r="H22" s="16">
        <f>Basisdaten!Q16</f>
        <v>113680.10297173604</v>
      </c>
      <c r="I22" s="16">
        <f>Basisdaten!T16</f>
        <v>366544.00680140016</v>
      </c>
      <c r="J22" s="16">
        <f>Basisdaten!T16-Basisdaten!U16</f>
        <v>178861.85449223168</v>
      </c>
      <c r="K22" s="16">
        <f>Basisdaten!V16-Basisdaten!T16</f>
        <v>166815.9920462509</v>
      </c>
      <c r="L22" s="16"/>
      <c r="M22" s="16"/>
      <c r="N22" s="7"/>
    </row>
    <row r="23" spans="1:14" ht="18.75" customHeight="1" x14ac:dyDescent="0.2">
      <c r="A23" s="8"/>
      <c r="B23" s="19">
        <v>2023</v>
      </c>
      <c r="C23" s="17">
        <f>Basisdaten!B17</f>
        <v>24923.654101129065</v>
      </c>
      <c r="D23" s="17">
        <f>Basisdaten!E17</f>
        <v>40688.915218585556</v>
      </c>
      <c r="E23" s="17">
        <f>Basisdaten!H17</f>
        <v>69578.746923568702</v>
      </c>
      <c r="F23" s="17">
        <f>Basisdaten!K17</f>
        <v>26020.680837775533</v>
      </c>
      <c r="G23" s="17">
        <f>Basisdaten!N17</f>
        <v>22951.618290958937</v>
      </c>
      <c r="H23" s="17">
        <f>Basisdaten!Q17</f>
        <v>84918.867351167777</v>
      </c>
      <c r="I23" s="17">
        <f>Basisdaten!T17</f>
        <v>269082.48272318556</v>
      </c>
      <c r="J23" s="17">
        <f>Basisdaten!T17-Basisdaten!U17</f>
        <v>132710.78922106899</v>
      </c>
      <c r="K23" s="17">
        <f>Basisdaten!V17-Basisdaten!T17</f>
        <v>127112.70220131159</v>
      </c>
      <c r="L23" s="25"/>
      <c r="M23" s="25"/>
      <c r="N23" s="26"/>
    </row>
  </sheetData>
  <sheetProtection selectLockedCells="1"/>
  <mergeCells count="6">
    <mergeCell ref="B1:N1"/>
    <mergeCell ref="B5:N5"/>
    <mergeCell ref="B6:N6"/>
    <mergeCell ref="B4:N4"/>
    <mergeCell ref="B3:N3"/>
    <mergeCell ref="B2:N2"/>
  </mergeCells>
  <phoneticPr fontId="19" type="noConversion"/>
  <conditionalFormatting sqref="O9:AC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AA35"/>
  <sheetViews>
    <sheetView showGridLines="0" tabSelected="1" topLeftCell="A4" zoomScale="110" zoomScaleNormal="110" workbookViewId="0">
      <selection sqref="A1:P25"/>
    </sheetView>
  </sheetViews>
  <sheetFormatPr baseColWidth="10" defaultColWidth="11.42578125" defaultRowHeight="13.5" x14ac:dyDescent="0.25"/>
  <cols>
    <col min="1" max="1" width="3.140625" style="27" customWidth="1"/>
    <col min="2" max="2" width="5.7109375" style="28" customWidth="1"/>
    <col min="3" max="3" width="4.28515625" style="28" customWidth="1"/>
    <col min="4" max="4" width="1.7109375" style="28" customWidth="1"/>
    <col min="5" max="5" width="14" style="28" customWidth="1"/>
    <col min="6" max="6" width="1.7109375" style="28" customWidth="1"/>
    <col min="7" max="7" width="14" style="28" customWidth="1"/>
    <col min="8" max="8" width="1.7109375" style="28" customWidth="1"/>
    <col min="9" max="9" width="14" style="28" customWidth="1"/>
    <col min="10" max="10" width="1.7109375" style="28" customWidth="1"/>
    <col min="11" max="11" width="14" style="28" customWidth="1"/>
    <col min="12" max="12" width="1.7109375" style="28" customWidth="1"/>
    <col min="13" max="13" width="14" style="28" customWidth="1"/>
    <col min="14" max="14" width="3.140625" style="28" customWidth="1"/>
    <col min="15" max="15" width="1.42578125" style="28" customWidth="1"/>
    <col min="16" max="16" width="18.5703125" style="28" customWidth="1"/>
    <col min="17" max="18" width="15.140625" style="28" customWidth="1"/>
    <col min="19" max="19" width="2.5703125" style="27" customWidth="1"/>
    <col min="20" max="22" width="11.7109375" style="27" customWidth="1"/>
    <col min="23" max="23" width="4" style="27" customWidth="1"/>
    <col min="24" max="25" width="11.7109375" style="27" customWidth="1"/>
    <col min="26" max="26" width="19.140625" style="27" customWidth="1"/>
    <col min="27" max="27" width="2.5703125" style="27" customWidth="1"/>
    <col min="28" max="16384" width="11.42578125" style="27"/>
  </cols>
  <sheetData>
    <row r="1" spans="1:27" ht="20.25" customHeight="1" x14ac:dyDescent="0.25">
      <c r="A1" s="28"/>
    </row>
    <row r="2" spans="1:27" ht="20.25" customHeight="1" x14ac:dyDescent="0.25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S2" s="65" t="s">
        <v>7</v>
      </c>
      <c r="T2" s="66"/>
      <c r="U2" s="66"/>
      <c r="V2" s="66"/>
      <c r="W2" s="66"/>
      <c r="X2" s="66"/>
      <c r="Y2" s="66"/>
      <c r="Z2" s="66"/>
      <c r="AA2" s="67"/>
    </row>
    <row r="3" spans="1:27" ht="18.75" customHeight="1" x14ac:dyDescent="0.3">
      <c r="A3" s="28"/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S3" s="31"/>
      <c r="T3" s="32"/>
      <c r="U3" s="33"/>
      <c r="V3" s="32"/>
      <c r="W3" s="32"/>
      <c r="X3" s="33"/>
      <c r="Y3" s="32"/>
      <c r="Z3" s="32"/>
      <c r="AA3" s="34"/>
    </row>
    <row r="4" spans="1:27" ht="15.95" customHeight="1" x14ac:dyDescent="0.25">
      <c r="A4" s="28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S4" s="31"/>
      <c r="T4" s="32"/>
      <c r="U4" s="32"/>
      <c r="V4" s="32"/>
      <c r="W4" s="32"/>
      <c r="X4" s="32"/>
      <c r="Y4" s="32"/>
      <c r="Z4" s="32"/>
      <c r="AA4" s="34"/>
    </row>
    <row r="5" spans="1:27" ht="7.5" customHeight="1" x14ac:dyDescent="0.25">
      <c r="A5" s="28"/>
      <c r="B5" s="35"/>
      <c r="C5" s="35"/>
      <c r="D5" s="35"/>
      <c r="E5" s="35"/>
      <c r="F5" s="35"/>
      <c r="G5" s="35"/>
      <c r="H5" s="35"/>
      <c r="I5" s="35"/>
      <c r="J5" s="35"/>
      <c r="K5" s="35"/>
      <c r="L5" s="35"/>
      <c r="M5" s="35"/>
      <c r="S5" s="36"/>
      <c r="T5" s="37"/>
      <c r="U5" s="37"/>
      <c r="V5" s="37"/>
      <c r="W5" s="37"/>
      <c r="X5" s="37"/>
      <c r="Y5" s="37"/>
      <c r="Z5" s="37"/>
      <c r="AA5" s="38"/>
    </row>
    <row r="6" spans="1:27" ht="16.5" customHeight="1" x14ac:dyDescent="0.25">
      <c r="A6" s="28"/>
      <c r="C6" s="39"/>
      <c r="S6" s="36"/>
      <c r="T6" s="37"/>
      <c r="U6" s="37"/>
      <c r="V6" s="37"/>
      <c r="W6" s="37"/>
      <c r="X6" s="37"/>
      <c r="Y6" s="37"/>
      <c r="Z6" s="37"/>
      <c r="AA6" s="38"/>
    </row>
    <row r="7" spans="1:27" ht="16.5" customHeight="1" x14ac:dyDescent="0.25">
      <c r="A7" s="28"/>
      <c r="C7" s="39"/>
      <c r="S7" s="36"/>
      <c r="T7" s="37"/>
      <c r="U7" s="37"/>
      <c r="V7" s="37"/>
      <c r="W7" s="37"/>
      <c r="X7" s="37"/>
      <c r="Y7" s="37"/>
      <c r="Z7" s="37"/>
      <c r="AA7" s="38"/>
    </row>
    <row r="8" spans="1:27" ht="16.5" customHeight="1" x14ac:dyDescent="0.25">
      <c r="A8" s="28"/>
      <c r="C8" s="39"/>
      <c r="S8" s="36"/>
      <c r="T8" s="37"/>
      <c r="U8" s="37"/>
      <c r="V8" s="37"/>
      <c r="W8" s="37"/>
      <c r="X8" s="37"/>
      <c r="Y8" s="37"/>
      <c r="Z8" s="37"/>
      <c r="AA8" s="38"/>
    </row>
    <row r="9" spans="1:27" ht="16.5" customHeight="1" x14ac:dyDescent="0.25">
      <c r="A9" s="28"/>
      <c r="C9" s="39"/>
      <c r="S9" s="36"/>
      <c r="T9" s="37"/>
      <c r="U9" s="37"/>
      <c r="V9" s="37"/>
      <c r="W9" s="37"/>
      <c r="X9" s="37"/>
      <c r="Y9" s="37"/>
      <c r="Z9" s="37"/>
      <c r="AA9" s="38"/>
    </row>
    <row r="10" spans="1:27" ht="16.5" customHeight="1" x14ac:dyDescent="0.25">
      <c r="A10" s="28"/>
      <c r="C10" s="39"/>
      <c r="S10" s="36"/>
      <c r="T10" s="37"/>
      <c r="U10" s="37"/>
      <c r="V10" s="37"/>
      <c r="W10" s="37"/>
      <c r="X10" s="37"/>
      <c r="Y10" s="37"/>
      <c r="Z10" s="37"/>
      <c r="AA10" s="38"/>
    </row>
    <row r="11" spans="1:27" ht="16.5" customHeight="1" x14ac:dyDescent="0.25">
      <c r="A11" s="28"/>
      <c r="C11" s="39"/>
      <c r="S11" s="36"/>
      <c r="T11" s="40" t="s">
        <v>4</v>
      </c>
      <c r="U11" s="37"/>
      <c r="V11" s="37"/>
      <c r="W11" s="37"/>
      <c r="X11" s="37"/>
      <c r="Y11" s="37"/>
      <c r="Z11" s="37"/>
      <c r="AA11" s="38"/>
    </row>
    <row r="12" spans="1:27" ht="16.5" customHeight="1" x14ac:dyDescent="0.25">
      <c r="A12" s="28"/>
      <c r="C12" s="39"/>
      <c r="S12" s="36"/>
      <c r="T12" s="37"/>
      <c r="U12" s="37"/>
      <c r="V12" s="37"/>
      <c r="W12" s="37"/>
      <c r="X12" s="37"/>
      <c r="Y12" s="37"/>
      <c r="Z12" s="37"/>
      <c r="AA12" s="38"/>
    </row>
    <row r="13" spans="1:27" ht="17.25" customHeight="1" x14ac:dyDescent="0.25">
      <c r="A13" s="28"/>
      <c r="C13" s="39"/>
      <c r="S13" s="36"/>
      <c r="T13" s="40" t="s">
        <v>5</v>
      </c>
      <c r="U13" s="37"/>
      <c r="V13" s="37"/>
      <c r="W13" s="37"/>
      <c r="X13" s="37"/>
      <c r="Y13" s="37"/>
      <c r="Z13" s="37"/>
      <c r="AA13" s="38"/>
    </row>
    <row r="14" spans="1:27" ht="16.5" customHeight="1" x14ac:dyDescent="0.25">
      <c r="A14" s="28"/>
      <c r="B14" s="41"/>
      <c r="C14" s="42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36"/>
      <c r="T14" s="37"/>
      <c r="U14" s="37"/>
      <c r="V14" s="37"/>
      <c r="W14" s="37"/>
      <c r="X14" s="37"/>
      <c r="Y14" s="37"/>
      <c r="Z14" s="37"/>
      <c r="AA14" s="38"/>
    </row>
    <row r="15" spans="1:27" ht="16.5" customHeight="1" x14ac:dyDescent="0.25">
      <c r="A15" s="28"/>
      <c r="B15" s="41"/>
      <c r="C15" s="42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36"/>
      <c r="T15" s="37"/>
      <c r="U15" s="40" t="s">
        <v>6</v>
      </c>
      <c r="V15" s="37"/>
      <c r="W15" s="37"/>
      <c r="X15" s="40" t="s">
        <v>6</v>
      </c>
      <c r="Y15" s="37"/>
      <c r="Z15" s="37"/>
      <c r="AA15" s="38"/>
    </row>
    <row r="16" spans="1:27" ht="16.5" customHeight="1" x14ac:dyDescent="0.25">
      <c r="A16" s="28"/>
      <c r="B16" s="41"/>
      <c r="C16" s="42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36"/>
      <c r="T16" s="37"/>
      <c r="U16" s="37"/>
      <c r="V16" s="37"/>
      <c r="W16" s="37"/>
      <c r="X16" s="37"/>
      <c r="Y16" s="37"/>
      <c r="Z16" s="37"/>
      <c r="AA16" s="38"/>
    </row>
    <row r="17" spans="1:27" ht="16.5" customHeight="1" x14ac:dyDescent="0.25">
      <c r="A17" s="28"/>
      <c r="B17" s="41"/>
      <c r="C17" s="42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36"/>
      <c r="T17" s="37"/>
      <c r="U17" s="37"/>
      <c r="V17" s="37"/>
      <c r="W17" s="37"/>
      <c r="X17" s="37"/>
      <c r="Y17" s="37"/>
      <c r="Z17" s="37"/>
      <c r="AA17" s="38"/>
    </row>
    <row r="18" spans="1:27" ht="22.5" customHeight="1" x14ac:dyDescent="0.25">
      <c r="A18" s="28"/>
      <c r="B18" s="41"/>
      <c r="C18" s="42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36"/>
      <c r="T18" s="37"/>
      <c r="U18" s="37"/>
      <c r="V18" s="37"/>
      <c r="W18" s="37"/>
      <c r="X18" s="37"/>
      <c r="Y18" s="37"/>
      <c r="Z18" s="37"/>
      <c r="AA18" s="38"/>
    </row>
    <row r="19" spans="1:27" ht="87" customHeight="1" x14ac:dyDescent="0.25">
      <c r="A19" s="28"/>
      <c r="B19" s="43"/>
      <c r="C19" s="44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1"/>
      <c r="P19" s="41"/>
      <c r="Q19" s="41"/>
      <c r="R19" s="41"/>
      <c r="S19" s="45"/>
      <c r="T19" s="46"/>
      <c r="U19" s="46"/>
      <c r="V19" s="46"/>
      <c r="W19" s="46"/>
      <c r="X19" s="46"/>
      <c r="Y19" s="46"/>
      <c r="Z19" s="46"/>
      <c r="AA19" s="47"/>
    </row>
    <row r="20" spans="1:27" ht="9" customHeight="1" x14ac:dyDescent="0.25">
      <c r="A20" s="28"/>
      <c r="B20" s="43"/>
      <c r="C20" s="44"/>
      <c r="D20" s="43"/>
      <c r="E20" s="64"/>
      <c r="F20" s="43"/>
      <c r="G20" s="64"/>
      <c r="H20" s="43"/>
      <c r="I20" s="64"/>
      <c r="J20" s="43"/>
      <c r="K20" s="64"/>
      <c r="L20" s="43"/>
      <c r="M20" s="64"/>
      <c r="N20" s="43"/>
      <c r="O20" s="41"/>
      <c r="P20" s="41"/>
      <c r="Q20" s="41"/>
      <c r="R20" s="41"/>
    </row>
    <row r="21" spans="1:27" ht="11.25" customHeight="1" x14ac:dyDescent="0.25">
      <c r="A21" s="28"/>
      <c r="B21" s="43"/>
      <c r="C21" s="44"/>
      <c r="D21" s="43"/>
      <c r="E21" s="64"/>
      <c r="F21" s="43"/>
      <c r="G21" s="64"/>
      <c r="H21" s="43"/>
      <c r="I21" s="64"/>
      <c r="J21" s="43"/>
      <c r="K21" s="64"/>
      <c r="L21" s="43"/>
      <c r="M21" s="64"/>
      <c r="N21" s="43"/>
      <c r="O21" s="41"/>
      <c r="P21" s="41"/>
      <c r="Q21" s="41"/>
      <c r="R21" s="41"/>
    </row>
    <row r="22" spans="1:27" ht="3.75" customHeight="1" x14ac:dyDescent="0.25">
      <c r="A22" s="28"/>
      <c r="B22" s="43"/>
      <c r="C22" s="44"/>
      <c r="D22" s="43"/>
      <c r="E22" s="55"/>
      <c r="F22" s="43"/>
      <c r="G22" s="55"/>
      <c r="H22" s="43"/>
      <c r="I22" s="55"/>
      <c r="J22" s="43"/>
      <c r="K22" s="55"/>
      <c r="L22" s="43"/>
      <c r="M22" s="55"/>
      <c r="N22" s="43"/>
      <c r="O22" s="41"/>
      <c r="P22" s="41"/>
      <c r="Q22" s="41"/>
      <c r="R22" s="41"/>
    </row>
    <row r="23" spans="1:27" ht="9" customHeight="1" x14ac:dyDescent="0.25">
      <c r="A23" s="28"/>
      <c r="B23" s="43"/>
      <c r="C23" s="44"/>
      <c r="D23" s="43"/>
      <c r="E23" s="64"/>
      <c r="F23" s="43"/>
      <c r="G23" s="64"/>
      <c r="H23" s="43"/>
      <c r="I23" s="64"/>
      <c r="J23" s="43"/>
      <c r="K23" s="64"/>
      <c r="L23" s="43"/>
      <c r="M23" s="64"/>
      <c r="N23" s="43"/>
      <c r="O23" s="41"/>
      <c r="P23" s="41"/>
      <c r="Q23" s="41"/>
      <c r="R23" s="41"/>
    </row>
    <row r="24" spans="1:27" ht="9" customHeight="1" x14ac:dyDescent="0.25">
      <c r="A24" s="28"/>
      <c r="B24" s="43"/>
      <c r="C24" s="44"/>
      <c r="D24" s="43"/>
      <c r="E24" s="64"/>
      <c r="F24" s="43"/>
      <c r="G24" s="64"/>
      <c r="H24" s="43"/>
      <c r="I24" s="64"/>
      <c r="J24" s="43"/>
      <c r="K24" s="64"/>
      <c r="L24" s="43"/>
      <c r="M24" s="64"/>
      <c r="N24" s="43"/>
      <c r="O24" s="41"/>
      <c r="P24" s="41"/>
      <c r="Q24" s="41"/>
      <c r="R24" s="41"/>
    </row>
    <row r="25" spans="1:27" ht="16.5" customHeight="1" x14ac:dyDescent="0.25">
      <c r="A25" s="28"/>
      <c r="B25" s="41"/>
      <c r="C25" s="42"/>
      <c r="D25" s="48"/>
      <c r="E25" s="48"/>
      <c r="F25" s="48"/>
      <c r="G25" s="48"/>
      <c r="H25" s="48"/>
      <c r="I25" s="48"/>
      <c r="J25" s="48"/>
      <c r="K25" s="48"/>
      <c r="L25" s="48"/>
      <c r="M25" s="41"/>
      <c r="N25" s="41"/>
      <c r="O25" s="41"/>
      <c r="P25" s="41"/>
      <c r="Q25" s="41"/>
      <c r="R25" s="41"/>
    </row>
    <row r="26" spans="1:27" ht="13.5" customHeight="1" x14ac:dyDescent="0.25">
      <c r="A26" s="28"/>
      <c r="B26" s="41"/>
      <c r="C26" s="41"/>
      <c r="D26" s="41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</row>
    <row r="27" spans="1:27" ht="6.75" customHeight="1" x14ac:dyDescent="0.25">
      <c r="A27" s="28"/>
      <c r="B27" s="41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</row>
    <row r="28" spans="1:27" ht="6" customHeight="1" x14ac:dyDescent="0.25">
      <c r="A28" s="28"/>
      <c r="B28" s="49"/>
      <c r="C28" s="49"/>
      <c r="D28" s="49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27" ht="4.5" customHeight="1" x14ac:dyDescent="0.25">
      <c r="B29" s="49"/>
      <c r="C29" s="49"/>
      <c r="D29" s="49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</row>
    <row r="30" spans="1:27" ht="6" customHeight="1" x14ac:dyDescent="0.25">
      <c r="B30" s="49"/>
      <c r="C30" s="49"/>
      <c r="D30" s="49"/>
      <c r="E30" s="50"/>
      <c r="F30" s="50"/>
      <c r="G30" s="50"/>
      <c r="H30" s="50"/>
      <c r="I30" s="50"/>
      <c r="J30" s="50"/>
      <c r="K30" s="50"/>
      <c r="L30" s="50"/>
      <c r="M30" s="50"/>
      <c r="N30" s="50"/>
      <c r="O30" s="50"/>
      <c r="P30" s="50"/>
      <c r="Q30" s="50"/>
      <c r="R30" s="50"/>
    </row>
    <row r="31" spans="1:27" ht="6.75" customHeight="1" x14ac:dyDescent="0.25"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</row>
    <row r="32" spans="1:27" ht="4.5" customHeight="1" x14ac:dyDescent="0.25">
      <c r="B32" s="41"/>
      <c r="C32" s="41"/>
      <c r="D32" s="41"/>
      <c r="E32" s="41"/>
      <c r="F32" s="41"/>
      <c r="G32" s="41"/>
      <c r="H32" s="51"/>
      <c r="I32" s="51"/>
      <c r="J32" s="51"/>
      <c r="K32" s="51"/>
      <c r="L32" s="51"/>
      <c r="M32" s="41"/>
      <c r="N32" s="41"/>
      <c r="O32" s="41"/>
      <c r="P32" s="41"/>
      <c r="Q32" s="41"/>
      <c r="R32" s="41"/>
    </row>
    <row r="33" spans="2:18" ht="18" customHeight="1" x14ac:dyDescent="0.25">
      <c r="B33" s="52"/>
      <c r="C33" s="52"/>
      <c r="D33" s="52"/>
      <c r="E33" s="52"/>
      <c r="F33" s="52"/>
      <c r="G33" s="51"/>
      <c r="H33" s="51"/>
      <c r="I33" s="51"/>
      <c r="J33" s="51"/>
      <c r="K33" s="51"/>
      <c r="L33" s="51"/>
      <c r="M33" s="41"/>
      <c r="N33" s="41"/>
      <c r="O33" s="41"/>
      <c r="P33" s="41"/>
      <c r="Q33" s="41"/>
      <c r="R33" s="41"/>
    </row>
    <row r="34" spans="2:18" x14ac:dyDescent="0.25">
      <c r="B34" s="52"/>
      <c r="C34" s="52"/>
      <c r="D34" s="52"/>
      <c r="E34" s="52"/>
      <c r="F34" s="52"/>
      <c r="G34" s="51"/>
      <c r="H34" s="51"/>
      <c r="I34" s="51"/>
      <c r="J34" s="51"/>
      <c r="K34" s="51"/>
      <c r="L34" s="51"/>
      <c r="M34" s="41"/>
      <c r="N34" s="41"/>
      <c r="O34" s="41"/>
      <c r="P34" s="41"/>
      <c r="Q34" s="41"/>
      <c r="R34" s="41"/>
    </row>
    <row r="35" spans="2:18" x14ac:dyDescent="0.25">
      <c r="B35" s="53"/>
      <c r="C35" s="53"/>
      <c r="D35" s="53"/>
      <c r="E35" s="53"/>
      <c r="F35" s="53"/>
      <c r="G35" s="54"/>
      <c r="H35" s="54"/>
      <c r="I35" s="54"/>
      <c r="J35" s="54"/>
      <c r="K35" s="54"/>
      <c r="L35" s="54"/>
    </row>
  </sheetData>
  <sheetProtection selectLockedCells="1"/>
  <mergeCells count="11">
    <mergeCell ref="S2:AA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DALYs</vt:lpstr>
      <vt:lpstr>DALYs!Druckbereich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2026-04-14T12:55:58Z</cp:lastPrinted>
  <dcterms:created xsi:type="dcterms:W3CDTF">2010-08-25T11:28:54Z</dcterms:created>
  <dcterms:modified xsi:type="dcterms:W3CDTF">2026-04-14T13:00:03Z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