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9_VERKEHR\9-3_Energieverbrauch-Kraftstoffe\"/>
    </mc:Choice>
  </mc:AlternateContent>
  <xr:revisionPtr revIDLastSave="0" documentId="13_ncr:1_{528EACAD-37EB-4820-8526-E2F74467DB47}" xr6:coauthVersionLast="47" xr6:coauthVersionMax="47" xr10:uidLastSave="{00000000-0000-0000-0000-000000000000}"/>
  <bookViews>
    <workbookView xWindow="-120" yWindow="-120" windowWidth="29040" windowHeight="15240" tabRatio="802" firstSheet="1" activeTab="2" xr2:uid="{00000000-000D-0000-FFFF-FFFF00000000}"/>
  </bookViews>
  <sheets>
    <sheet name="Berechnung1" sheetId="19" state="hidden" r:id="rId1"/>
    <sheet name="Daten" sheetId="1" r:id="rId2"/>
    <sheet name="Diagramm" sheetId="17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C">'[1]Zahlen Super'!$F$2</definedName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>OFFSET('[2]8-1_2_Abb-Daten'!#REF!,0,0,COUNTA('[2]8-1_2_Abb-Daten'!#REF!),-1)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>OFFSET('[2]8-1_2_Abb-Daten'!#REF!,0,0,COUNTA('[2]8-1_2_Abb-Daten'!#REF!),-1)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 localSheetId="2">OFFSET('[2]8-1_2_Abb-Daten'!$B$10,0,0,COUNTA('[2]8-1_2_Abb-Daten'!$B$10:$B$15),-1)</definedName>
    <definedName name="Beschriftung">OFFSET(Daten!$B$11,0,0,COUNTA(Daten!$B$11:$B$25),-1)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">#REF!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Country">[3]Cover!$G$107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>OFFSET('[2]8-3_2_Abb-Daten'!#REF!,0,0,COUNTA('[2]8-3_2_Abb-Daten'!#REF!),-1)</definedName>
    <definedName name="Daten_">OFFSET('[2]8-3_2_Abb-Daten'!#REF!,0,0,COUNTA('[2]8-3_2_Abb-Daten'!#REF!),-1)</definedName>
    <definedName name="Daten01" localSheetId="2">OFFSET('[2]8-1_2_Abb-Daten'!#REF!,0,0,COUNTA('[2]8-1_2_Abb-Daten'!$C$10:$C$15),-1)</definedName>
    <definedName name="Daten01">OFFSET(Daten!$C$11,0,0,COUNTA(Daten!$C$11:$C$25),-1)</definedName>
    <definedName name="Daten02" localSheetId="2">OFFSET('[2]8-1_2_Abb-Daten'!#REF!,0,0,COUNTA('[2]8-1_2_Abb-Daten'!#REF!),-1)</definedName>
    <definedName name="Daten02">OFFSET(Daten!$G$11,0,0,COUNTA(Daten!$G$11:$G$25),-1)</definedName>
    <definedName name="Daten03" localSheetId="2">OFFSET('[2]8-1_2_Abb-Daten'!#REF!,0,0,COUNTA('[2]8-1_2_Abb-Daten'!#REF!),-1)</definedName>
    <definedName name="Daten03">OFFSET(Daten!$H$11,0,0,COUNTA(Daten!$H$11:$H$25),-1)</definedName>
    <definedName name="Daten04" localSheetId="2">OFFSET('[2]8-1_2_Abb-Daten'!#REF!,0,0,COUNTA('[2]8-1_2_Abb-Daten'!#REF!),-1)</definedName>
    <definedName name="Daten04">OFFSET(Daten!$I$11,0,0,COUNTA(Daten!$I$11:$I$25),-1)</definedName>
    <definedName name="Daten05" localSheetId="2">OFFSET('[2]8-1_2_Abb-Daten'!#REF!,0,0,COUNTA('[2]8-1_2_Abb-Daten'!#REF!),-1)</definedName>
    <definedName name="Daten05">OFFSET(Daten!#REF!,0,0,COUNTA(Daten!#REF!),-1)</definedName>
    <definedName name="Daten06" localSheetId="2">OFFSET('[2]8-1_2_Abb-Daten'!#REF!,0,0,COUNTA('[2]8-1_2_Abb-Daten'!#REF!),-1)</definedName>
    <definedName name="Daten06">OFFSET(Daten!#REF!,0,0,COUNTA(Daten!#REF!),-1)</definedName>
    <definedName name="Daten07" localSheetId="2">OFFSET('[2]8-1_2_Abb-Daten'!#REF!,0,0,COUNTA('[2]8-1_2_Abb-Daten'!#REF!),-1)</definedName>
    <definedName name="Daten07">OFFSET(Daten!#REF!,0,0,COUNTA(Daten!#REF!),-1)</definedName>
    <definedName name="Daten08" localSheetId="2">OFFSET('[2]8-1_2_Abb-Daten'!#REF!,0,0,COUNTA('[2]8-1_2_Abb-Daten'!#REF!),-1)</definedName>
    <definedName name="Daten08">OFFSET(Daten!#REF!,0,0,COUNTA(Daten!#REF!),-1)</definedName>
    <definedName name="Daten09" localSheetId="2">OFFSET('[2]8-1_2_Abb-Daten'!#REF!,0,0,COUNTA('[2]8-1_2_Abb-Daten'!#REF!),-1)</definedName>
    <definedName name="Daten09">OFFSET(Daten!#REF!,0,0,COUNTA(Daten!#REF!),-1)</definedName>
    <definedName name="Daten10" localSheetId="2">OFFSET('[2]8-1_2_Abb-Daten'!#REF!,0,0,COUNTA('[2]8-1_2_Abb-Daten'!#REF!),-1)</definedName>
    <definedName name="Daten10">OFFSET(Daten!#REF!,0,0,COUNTA(Daten!#REF!),-1)</definedName>
    <definedName name="dddd" hidden="1">{"'Verkehr-Personen'!$A$5:$J$26"}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agramm02">OFFSET(Daten!#REF!,0,0,COUNTA(Daten!#REF!),-1)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_xlnm.Print_Area" localSheetId="2">Diagramm!$A$2:$P$23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aD86gHe">OFFSET('[2]8-1_2_Abb-Daten'!#REF!,0,0,COUNTA('[2]8-1_2_Abb-Daten'!#REF!),-1)</definedName>
    <definedName name="Edith" hidden="1">{"'Verkehr-Personen'!$A$5:$J$26"}</definedName>
    <definedName name="eeeeeeeeeee" hidden="1">{"'Verkehr-Personen'!$A$5:$J$26"}</definedName>
    <definedName name="EF_coal">#REF!</definedName>
    <definedName name="EF_district_heating">#REF!</definedName>
    <definedName name="EF_light_oil">#REF!</definedName>
    <definedName name="EF_natural_gas">#REF!</definedName>
    <definedName name="eff">'[4]costs - data'!$B$18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ng">[3]Cover!$G$111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irstColHidSheet_TS02">#REF!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>'[2]Arbeitstabelle 17-6'!$A$48:$X$57</definedName>
    <definedName name="HH_Auswahl">#REF!</definedName>
    <definedName name="HH_Bezugsdaten">#REF!</definedName>
    <definedName name="HH_Elektrogeräte_Art">#REF!</definedName>
    <definedName name="HH_Elektrogeräte_Auswahl">#REF!</definedName>
    <definedName name="HH_Endenergieverbrauch_Anwendungszweck">#REF!</definedName>
    <definedName name="HH_Endenergieverbrauch_Brennstoff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_Nein">#REF!</definedName>
    <definedName name="Jahre">#REF!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o_t_SKE_in_PJ">#REF!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toe_in_PJ">#REF!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>OFFSET('[2]8-1_2_Abb-Daten'!#REF!,0,0,COUNTA('[2]8-1_2_Abb-Daten'!#REF!),-1)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J_in_TWh">#REF!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nt_Area" localSheetId="2">Diagramm!$A$2:$N$21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ü" localSheetId="2">Diagramm!$B$2:$N$35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uellensortierung">[5]Quellensortierung!$A$1:$D$72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ktoren">#REF!</definedName>
    <definedName name="serae" hidden="1">{"'Verkehr-Personen'!$A$5:$J$26"}</definedName>
    <definedName name="sfd" hidden="1">{"'Verkehr-Personen'!$A$5:$J$26"}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zzz" hidden="1">{"'Verkehr-Personen'!$A$5:$J$26"}</definedName>
    <definedName name="zzzzzzzzzzz" hidden="1">{"'Verkehr-Personen'!$A$5:$J$26"}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1" i="1" l="1"/>
  <c r="Q41" i="1"/>
  <c r="P41" i="1"/>
  <c r="O41" i="1"/>
  <c r="N41" i="1"/>
  <c r="M41" i="1"/>
  <c r="L41" i="1"/>
  <c r="J41" i="1"/>
  <c r="I41" i="1"/>
  <c r="H41" i="1"/>
  <c r="G41" i="1"/>
  <c r="F41" i="1"/>
  <c r="E41" i="1"/>
  <c r="D41" i="1"/>
  <c r="I179" i="19"/>
  <c r="I180" i="19"/>
  <c r="I181" i="19"/>
  <c r="I182" i="19"/>
  <c r="I183" i="19"/>
  <c r="I184" i="19"/>
  <c r="I185" i="19"/>
  <c r="I186" i="19"/>
  <c r="I187" i="19"/>
  <c r="I188" i="19"/>
  <c r="I189" i="19"/>
  <c r="I190" i="19"/>
  <c r="I191" i="19"/>
  <c r="I192" i="19"/>
  <c r="I193" i="19"/>
  <c r="I194" i="19"/>
  <c r="I195" i="19"/>
  <c r="I196" i="19"/>
  <c r="I197" i="19"/>
  <c r="I198" i="19"/>
  <c r="I199" i="19"/>
  <c r="I200" i="19"/>
  <c r="I201" i="19"/>
  <c r="I202" i="19"/>
  <c r="I203" i="19"/>
  <c r="I204" i="19"/>
  <c r="I205" i="19"/>
  <c r="I206" i="19"/>
  <c r="I207" i="19"/>
  <c r="J40" i="1" s="1"/>
  <c r="I178" i="19"/>
  <c r="H143" i="19"/>
  <c r="F40" i="1" s="1"/>
  <c r="H32" i="19"/>
  <c r="I40" i="1" s="1"/>
  <c r="H47" i="19"/>
  <c r="D40" i="1" s="1"/>
  <c r="H79" i="19"/>
  <c r="H40" i="1" s="1"/>
  <c r="H111" i="19"/>
  <c r="E40" i="1" s="1"/>
  <c r="H175" i="19"/>
  <c r="G40" i="1" s="1"/>
  <c r="J39" i="1"/>
  <c r="H174" i="19"/>
  <c r="G39" i="1" s="1"/>
  <c r="H142" i="19"/>
  <c r="F39" i="1" s="1"/>
  <c r="H110" i="19"/>
  <c r="E39" i="1" s="1"/>
  <c r="H78" i="19"/>
  <c r="H39" i="1" s="1"/>
  <c r="H46" i="19"/>
  <c r="D39" i="1" s="1"/>
  <c r="H31" i="19"/>
  <c r="I39" i="1" s="1"/>
  <c r="J38" i="1" l="1"/>
  <c r="H173" i="19"/>
  <c r="G38" i="1" s="1"/>
  <c r="H141" i="19"/>
  <c r="F38" i="1" s="1"/>
  <c r="H109" i="19"/>
  <c r="E38" i="1" s="1"/>
  <c r="H77" i="19"/>
  <c r="H38" i="1" s="1"/>
  <c r="H45" i="19"/>
  <c r="D38" i="1" s="1"/>
  <c r="H30" i="19"/>
  <c r="I38" i="1" s="1"/>
  <c r="J37" i="1" l="1"/>
  <c r="H172" i="19"/>
  <c r="G37" i="1" s="1"/>
  <c r="H140" i="19"/>
  <c r="F37" i="1" s="1"/>
  <c r="H108" i="19"/>
  <c r="E37" i="1" s="1"/>
  <c r="H76" i="19"/>
  <c r="H37" i="1" s="1"/>
  <c r="H44" i="19"/>
  <c r="D37" i="1" s="1"/>
  <c r="H29" i="19"/>
  <c r="I37" i="1" s="1"/>
  <c r="J36" i="1" l="1"/>
  <c r="H171" i="19"/>
  <c r="G36" i="1" s="1"/>
  <c r="H139" i="19"/>
  <c r="F36" i="1" s="1"/>
  <c r="H107" i="19"/>
  <c r="E36" i="1" s="1"/>
  <c r="H75" i="19"/>
  <c r="H36" i="1" s="1"/>
  <c r="H43" i="19"/>
  <c r="D36" i="1" s="1"/>
  <c r="H27" i="19" l="1"/>
  <c r="I35" i="1" s="1"/>
  <c r="H28" i="19"/>
  <c r="I36" i="1" s="1"/>
  <c r="H147" i="19" l="1"/>
  <c r="G12" i="1" s="1"/>
  <c r="H148" i="19"/>
  <c r="G13" i="1" s="1"/>
  <c r="H149" i="19"/>
  <c r="G14" i="1" s="1"/>
  <c r="H150" i="19"/>
  <c r="G15" i="1" s="1"/>
  <c r="H151" i="19"/>
  <c r="H152" i="19"/>
  <c r="G17" i="1" s="1"/>
  <c r="H153" i="19"/>
  <c r="G18" i="1" s="1"/>
  <c r="H154" i="19"/>
  <c r="G19" i="1" s="1"/>
  <c r="H155" i="19"/>
  <c r="G20" i="1" s="1"/>
  <c r="H156" i="19"/>
  <c r="H157" i="19"/>
  <c r="G22" i="1" s="1"/>
  <c r="H158" i="19"/>
  <c r="G23" i="1" s="1"/>
  <c r="H159" i="19"/>
  <c r="G24" i="1" s="1"/>
  <c r="H160" i="19"/>
  <c r="G25" i="1" s="1"/>
  <c r="H161" i="19"/>
  <c r="H162" i="19"/>
  <c r="G27" i="1" s="1"/>
  <c r="H163" i="19"/>
  <c r="G28" i="1" s="1"/>
  <c r="H164" i="19"/>
  <c r="G29" i="1" s="1"/>
  <c r="H165" i="19"/>
  <c r="G30" i="1" s="1"/>
  <c r="H166" i="19"/>
  <c r="H167" i="19"/>
  <c r="G32" i="1" s="1"/>
  <c r="H168" i="19"/>
  <c r="G33" i="1" s="1"/>
  <c r="H169" i="19"/>
  <c r="G34" i="1" s="1"/>
  <c r="H170" i="19"/>
  <c r="G35" i="1" s="1"/>
  <c r="H146" i="19"/>
  <c r="H115" i="19"/>
  <c r="F12" i="1" s="1"/>
  <c r="H116" i="19"/>
  <c r="F13" i="1" s="1"/>
  <c r="H117" i="19"/>
  <c r="F14" i="1" s="1"/>
  <c r="H118" i="19"/>
  <c r="F15" i="1" s="1"/>
  <c r="H119" i="19"/>
  <c r="H120" i="19"/>
  <c r="F17" i="1" s="1"/>
  <c r="H121" i="19"/>
  <c r="F18" i="1" s="1"/>
  <c r="H122" i="19"/>
  <c r="F19" i="1" s="1"/>
  <c r="H123" i="19"/>
  <c r="F20" i="1" s="1"/>
  <c r="H124" i="19"/>
  <c r="H125" i="19"/>
  <c r="F22" i="1" s="1"/>
  <c r="H126" i="19"/>
  <c r="F23" i="1" s="1"/>
  <c r="H127" i="19"/>
  <c r="F24" i="1" s="1"/>
  <c r="H128" i="19"/>
  <c r="F25" i="1" s="1"/>
  <c r="H129" i="19"/>
  <c r="H130" i="19"/>
  <c r="F27" i="1" s="1"/>
  <c r="H131" i="19"/>
  <c r="F28" i="1" s="1"/>
  <c r="H132" i="19"/>
  <c r="F29" i="1" s="1"/>
  <c r="H133" i="19"/>
  <c r="F30" i="1" s="1"/>
  <c r="H134" i="19"/>
  <c r="H135" i="19"/>
  <c r="F32" i="1" s="1"/>
  <c r="H136" i="19"/>
  <c r="F33" i="1" s="1"/>
  <c r="H137" i="19"/>
  <c r="F34" i="1" s="1"/>
  <c r="H138" i="19"/>
  <c r="F35" i="1" s="1"/>
  <c r="H114" i="19"/>
  <c r="H82" i="19"/>
  <c r="F21" i="1" l="1"/>
  <c r="G26" i="1"/>
  <c r="F11" i="1"/>
  <c r="N40" i="1" s="1"/>
  <c r="G21" i="1"/>
  <c r="F31" i="1"/>
  <c r="G11" i="1"/>
  <c r="O40" i="1" s="1"/>
  <c r="G16" i="1"/>
  <c r="F26" i="1"/>
  <c r="G31" i="1"/>
  <c r="E11" i="1"/>
  <c r="M40" i="1" s="1"/>
  <c r="F16" i="1"/>
  <c r="J12" i="1"/>
  <c r="J13" i="1"/>
  <c r="J14" i="1"/>
  <c r="J15" i="1"/>
  <c r="J17" i="1"/>
  <c r="J18" i="1"/>
  <c r="J19" i="1"/>
  <c r="J20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11" i="1"/>
  <c r="R40" i="1" s="1"/>
  <c r="H83" i="19"/>
  <c r="E12" i="1" s="1"/>
  <c r="H84" i="19"/>
  <c r="E13" i="1" s="1"/>
  <c r="H85" i="19"/>
  <c r="E14" i="1" s="1"/>
  <c r="H86" i="19"/>
  <c r="E15" i="1" s="1"/>
  <c r="H87" i="19"/>
  <c r="H88" i="19"/>
  <c r="E17" i="1" s="1"/>
  <c r="H89" i="19"/>
  <c r="E18" i="1" s="1"/>
  <c r="H90" i="19"/>
  <c r="E19" i="1" s="1"/>
  <c r="H91" i="19"/>
  <c r="E20" i="1" s="1"/>
  <c r="H92" i="19"/>
  <c r="H93" i="19"/>
  <c r="E22" i="1" s="1"/>
  <c r="H94" i="19"/>
  <c r="E23" i="1" s="1"/>
  <c r="H95" i="19"/>
  <c r="E24" i="1" s="1"/>
  <c r="H96" i="19"/>
  <c r="E25" i="1" s="1"/>
  <c r="H97" i="19"/>
  <c r="H98" i="19"/>
  <c r="E27" i="1" s="1"/>
  <c r="H99" i="19"/>
  <c r="E28" i="1" s="1"/>
  <c r="H100" i="19"/>
  <c r="E29" i="1" s="1"/>
  <c r="H101" i="19"/>
  <c r="E30" i="1" s="1"/>
  <c r="H102" i="19"/>
  <c r="H103" i="19"/>
  <c r="E32" i="1" s="1"/>
  <c r="H104" i="19"/>
  <c r="E33" i="1" s="1"/>
  <c r="H105" i="19"/>
  <c r="E34" i="1" s="1"/>
  <c r="H106" i="19"/>
  <c r="E35" i="1" s="1"/>
  <c r="H51" i="19"/>
  <c r="H12" i="1" s="1"/>
  <c r="H52" i="19"/>
  <c r="H13" i="1" s="1"/>
  <c r="H53" i="19"/>
  <c r="H14" i="1" s="1"/>
  <c r="H54" i="19"/>
  <c r="H15" i="1" s="1"/>
  <c r="H55" i="19"/>
  <c r="H56" i="19"/>
  <c r="H17" i="1" s="1"/>
  <c r="H57" i="19"/>
  <c r="H18" i="1" s="1"/>
  <c r="H58" i="19"/>
  <c r="H19" i="1" s="1"/>
  <c r="H59" i="19"/>
  <c r="H20" i="1" s="1"/>
  <c r="H60" i="19"/>
  <c r="H61" i="19"/>
  <c r="H22" i="1" s="1"/>
  <c r="H62" i="19"/>
  <c r="H23" i="1" s="1"/>
  <c r="H63" i="19"/>
  <c r="H24" i="1" s="1"/>
  <c r="H64" i="19"/>
  <c r="H25" i="1" s="1"/>
  <c r="H65" i="19"/>
  <c r="H66" i="19"/>
  <c r="H27" i="1" s="1"/>
  <c r="H67" i="19"/>
  <c r="H28" i="1" s="1"/>
  <c r="H68" i="19"/>
  <c r="H29" i="1" s="1"/>
  <c r="H69" i="19"/>
  <c r="H30" i="1" s="1"/>
  <c r="H70" i="19"/>
  <c r="H71" i="19"/>
  <c r="H32" i="1" s="1"/>
  <c r="H72" i="19"/>
  <c r="H33" i="1" s="1"/>
  <c r="H73" i="19"/>
  <c r="H34" i="1" s="1"/>
  <c r="H74" i="19"/>
  <c r="H35" i="1" s="1"/>
  <c r="H50" i="19"/>
  <c r="H36" i="19"/>
  <c r="D29" i="1" s="1"/>
  <c r="H37" i="19"/>
  <c r="D30" i="1" s="1"/>
  <c r="H38" i="19"/>
  <c r="D31" i="1" s="1"/>
  <c r="H39" i="19"/>
  <c r="D32" i="1" s="1"/>
  <c r="H40" i="19"/>
  <c r="D33" i="1" s="1"/>
  <c r="H41" i="19"/>
  <c r="D34" i="1" s="1"/>
  <c r="H42" i="19"/>
  <c r="D35" i="1" s="1"/>
  <c r="H35" i="19"/>
  <c r="D28" i="1" s="1"/>
  <c r="H4" i="19"/>
  <c r="I12" i="1" s="1"/>
  <c r="H5" i="19"/>
  <c r="I13" i="1" s="1"/>
  <c r="H6" i="19"/>
  <c r="I14" i="1" s="1"/>
  <c r="H7" i="19"/>
  <c r="I15" i="1" s="1"/>
  <c r="H8" i="19"/>
  <c r="H9" i="19"/>
  <c r="I17" i="1" s="1"/>
  <c r="H10" i="19"/>
  <c r="I18" i="1" s="1"/>
  <c r="H11" i="19"/>
  <c r="I19" i="1" s="1"/>
  <c r="H12" i="19"/>
  <c r="I20" i="1" s="1"/>
  <c r="H13" i="19"/>
  <c r="H14" i="19"/>
  <c r="I22" i="1" s="1"/>
  <c r="H15" i="19"/>
  <c r="I23" i="1" s="1"/>
  <c r="H16" i="19"/>
  <c r="I24" i="1" s="1"/>
  <c r="H17" i="19"/>
  <c r="I25" i="1" s="1"/>
  <c r="H18" i="19"/>
  <c r="H19" i="19"/>
  <c r="I27" i="1" s="1"/>
  <c r="H20" i="19"/>
  <c r="I28" i="1" s="1"/>
  <c r="H21" i="19"/>
  <c r="I29" i="1" s="1"/>
  <c r="H22" i="19"/>
  <c r="I30" i="1" s="1"/>
  <c r="H23" i="19"/>
  <c r="H24" i="19"/>
  <c r="I32" i="1" s="1"/>
  <c r="H25" i="19"/>
  <c r="I33" i="1" s="1"/>
  <c r="H26" i="19"/>
  <c r="I34" i="1" s="1"/>
  <c r="H3" i="19"/>
  <c r="L39" i="1" l="1"/>
  <c r="L40" i="1"/>
  <c r="N38" i="1"/>
  <c r="N39" i="1"/>
  <c r="M39" i="1"/>
  <c r="M38" i="1"/>
  <c r="O38" i="1"/>
  <c r="O39" i="1"/>
  <c r="R38" i="1"/>
  <c r="R39" i="1"/>
  <c r="N36" i="1"/>
  <c r="O36" i="1"/>
  <c r="M36" i="1"/>
  <c r="O37" i="1"/>
  <c r="E21" i="1"/>
  <c r="L35" i="1"/>
  <c r="L34" i="1"/>
  <c r="L30" i="1"/>
  <c r="L33" i="1"/>
  <c r="L29" i="1"/>
  <c r="H21" i="1"/>
  <c r="E26" i="1"/>
  <c r="M37" i="1"/>
  <c r="N37" i="1"/>
  <c r="L38" i="1"/>
  <c r="L37" i="1"/>
  <c r="L36" i="1"/>
  <c r="L31" i="1"/>
  <c r="H31" i="1"/>
  <c r="E16" i="1"/>
  <c r="L32" i="1"/>
  <c r="H16" i="1"/>
  <c r="H26" i="1"/>
  <c r="E31" i="1"/>
  <c r="I26" i="1"/>
  <c r="I31" i="1"/>
  <c r="R36" i="1"/>
  <c r="R37" i="1"/>
  <c r="H11" i="1"/>
  <c r="P40" i="1" s="1"/>
  <c r="I11" i="1"/>
  <c r="Q40" i="1" s="1"/>
  <c r="I21" i="1"/>
  <c r="I16" i="1"/>
  <c r="J21" i="1"/>
  <c r="J26" i="1"/>
  <c r="J16" i="1"/>
  <c r="R35" i="1"/>
  <c r="M35" i="1"/>
  <c r="N35" i="1"/>
  <c r="O35" i="1"/>
  <c r="M34" i="1"/>
  <c r="P38" i="1" l="1"/>
  <c r="P39" i="1"/>
  <c r="Q38" i="1"/>
  <c r="Q39" i="1"/>
  <c r="P36" i="1"/>
  <c r="P37" i="1"/>
  <c r="Q36" i="1"/>
  <c r="Q37" i="1"/>
  <c r="Q12" i="1"/>
  <c r="P35" i="1"/>
  <c r="Q35" i="1"/>
  <c r="Q13" i="1" l="1"/>
  <c r="Q33" i="1"/>
  <c r="Q29" i="1"/>
  <c r="Q25" i="1"/>
  <c r="Q21" i="1"/>
  <c r="Q17" i="1"/>
  <c r="Q32" i="1"/>
  <c r="Q30" i="1"/>
  <c r="Q28" i="1"/>
  <c r="Q26" i="1"/>
  <c r="Q24" i="1"/>
  <c r="Q22" i="1"/>
  <c r="Q20" i="1"/>
  <c r="Q18" i="1"/>
  <c r="Q16" i="1"/>
  <c r="Q14" i="1"/>
  <c r="Q31" i="1"/>
  <c r="Q27" i="1"/>
  <c r="Q23" i="1"/>
  <c r="Q19" i="1"/>
  <c r="Q15" i="1"/>
  <c r="N33" i="1"/>
  <c r="N31" i="1"/>
  <c r="N29" i="1"/>
  <c r="N27" i="1"/>
  <c r="N25" i="1"/>
  <c r="N23" i="1"/>
  <c r="N21" i="1"/>
  <c r="N19" i="1"/>
  <c r="N17" i="1"/>
  <c r="N15" i="1"/>
  <c r="N13" i="1"/>
  <c r="M33" i="1"/>
  <c r="M31" i="1"/>
  <c r="M29" i="1"/>
  <c r="M27" i="1"/>
  <c r="M25" i="1"/>
  <c r="M23" i="1"/>
  <c r="M21" i="1"/>
  <c r="M19" i="1"/>
  <c r="M17" i="1"/>
  <c r="M15" i="1"/>
  <c r="M13" i="1"/>
  <c r="O33" i="1"/>
  <c r="R33" i="1"/>
  <c r="R31" i="1"/>
  <c r="R29" i="1"/>
  <c r="R27" i="1"/>
  <c r="R25" i="1"/>
  <c r="R23" i="1"/>
  <c r="R21" i="1"/>
  <c r="R19" i="1"/>
  <c r="R17" i="1"/>
  <c r="R15" i="1"/>
  <c r="R13" i="1"/>
  <c r="Q34" i="1"/>
  <c r="P14" i="1"/>
  <c r="P18" i="1"/>
  <c r="P22" i="1"/>
  <c r="P26" i="1"/>
  <c r="P30" i="1"/>
  <c r="P33" i="1"/>
  <c r="P31" i="1"/>
  <c r="P29" i="1"/>
  <c r="P27" i="1"/>
  <c r="P25" i="1"/>
  <c r="P23" i="1"/>
  <c r="P21" i="1"/>
  <c r="P19" i="1"/>
  <c r="P17" i="1"/>
  <c r="P15" i="1"/>
  <c r="P13" i="1"/>
  <c r="O31" i="1"/>
  <c r="O29" i="1"/>
  <c r="O27" i="1"/>
  <c r="O25" i="1"/>
  <c r="O23" i="1"/>
  <c r="O21" i="1"/>
  <c r="O17" i="1"/>
  <c r="O15" i="1"/>
  <c r="O13" i="1"/>
  <c r="P32" i="1"/>
  <c r="P28" i="1"/>
  <c r="P24" i="1"/>
  <c r="P20" i="1"/>
  <c r="P16" i="1"/>
  <c r="N32" i="1"/>
  <c r="N30" i="1"/>
  <c r="N28" i="1"/>
  <c r="N26" i="1"/>
  <c r="N24" i="1"/>
  <c r="N22" i="1"/>
  <c r="N20" i="1"/>
  <c r="N18" i="1"/>
  <c r="N16" i="1"/>
  <c r="N14" i="1"/>
  <c r="N12" i="1"/>
  <c r="M32" i="1"/>
  <c r="M30" i="1"/>
  <c r="M28" i="1"/>
  <c r="M26" i="1"/>
  <c r="M24" i="1"/>
  <c r="M22" i="1"/>
  <c r="M20" i="1"/>
  <c r="M18" i="1"/>
  <c r="M16" i="1"/>
  <c r="M14" i="1"/>
  <c r="M12" i="1"/>
  <c r="O34" i="1"/>
  <c r="O32" i="1"/>
  <c r="O30" i="1"/>
  <c r="O28" i="1"/>
  <c r="O26" i="1"/>
  <c r="O24" i="1"/>
  <c r="O22" i="1"/>
  <c r="O20" i="1"/>
  <c r="O18" i="1"/>
  <c r="O16" i="1"/>
  <c r="O14" i="1"/>
  <c r="O12" i="1"/>
  <c r="R34" i="1"/>
  <c r="R32" i="1"/>
  <c r="R30" i="1"/>
  <c r="R28" i="1"/>
  <c r="R26" i="1"/>
  <c r="R24" i="1"/>
  <c r="R22" i="1"/>
  <c r="R20" i="1"/>
  <c r="R18" i="1"/>
  <c r="R16" i="1"/>
  <c r="R14" i="1"/>
  <c r="R12" i="1"/>
  <c r="P34" i="1"/>
  <c r="P12" i="1"/>
  <c r="N34" i="1"/>
  <c r="O19" i="1"/>
  <c r="Y3" i="1" l="1"/>
</calcChain>
</file>

<file path=xl/sharedStrings.xml><?xml version="1.0" encoding="utf-8"?>
<sst xmlns="http://schemas.openxmlformats.org/spreadsheetml/2006/main" count="891" uniqueCount="55">
  <si>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</si>
  <si>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</si>
  <si>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</si>
  <si>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</si>
  <si>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</si>
  <si>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</si>
  <si>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</si>
  <si>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</si>
  <si>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</si>
  <si>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</si>
  <si>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Linienbus</t>
  </si>
  <si>
    <t>Pkw</t>
  </si>
  <si>
    <t xml:space="preserve">Veränderung in Prozent zu 1995 Index = 100 % </t>
  </si>
  <si>
    <t>Fernlinienbus</t>
  </si>
  <si>
    <t>Flugzeug, Inland</t>
  </si>
  <si>
    <t>YearRef</t>
  </si>
  <si>
    <t>Vehicle Group</t>
  </si>
  <si>
    <t>PKW</t>
  </si>
  <si>
    <t>Passenger-km</t>
  </si>
  <si>
    <t>E_total_(MJ)</t>
  </si>
  <si>
    <t>MJ/Pkm</t>
  </si>
  <si>
    <t>LBus</t>
  </si>
  <si>
    <t>FLBus</t>
  </si>
  <si>
    <t>PNV</t>
  </si>
  <si>
    <t>Eisenbahn, Nahverkehr</t>
  </si>
  <si>
    <t>PFV</t>
  </si>
  <si>
    <t>Eisenbahn, Fernverkehr</t>
  </si>
  <si>
    <t>Straßen-, Stadt- und U-Bahn</t>
  </si>
  <si>
    <t>SSU</t>
  </si>
  <si>
    <t>K</t>
  </si>
  <si>
    <t>Transport Sector</t>
  </si>
  <si>
    <t>Energy</t>
  </si>
  <si>
    <t>Road Group</t>
  </si>
  <si>
    <t>Energy Correction</t>
  </si>
  <si>
    <t>PV</t>
  </si>
  <si>
    <t>Alle</t>
  </si>
  <si>
    <t>AB+AO+IO</t>
  </si>
  <si>
    <t>Inland</t>
  </si>
  <si>
    <t>Train Group</t>
  </si>
  <si>
    <t>Operation Group</t>
  </si>
  <si>
    <t>Plane Group</t>
  </si>
  <si>
    <t>Relation Group</t>
  </si>
  <si>
    <t>Commercial flights selected airports</t>
  </si>
  <si>
    <t>national</t>
  </si>
  <si>
    <t>Abgehender Verk</t>
  </si>
  <si>
    <t>Megajoule pro Personenkilometer (MJ/Pkm)</t>
  </si>
  <si>
    <t>Entwicklung des spezifischen Energieverbrauchs im Personenverkehr * (inkl. Vorkette)</t>
  </si>
  <si>
    <t>Fernlinienbus**</t>
  </si>
  <si>
    <t>Linienbus**</t>
  </si>
  <si>
    <t>Pkw**</t>
  </si>
  <si>
    <t>Flugzeug, Inland***</t>
  </si>
  <si>
    <t xml:space="preserve">*inkl. Emissionen aus Bereitstellung &amp; Umwandlung der Energieträger in Strom, Benzin, Diesel, Flüssig- &amp; Erdgas sowie Kerosin                                                                                                                                   </t>
  </si>
  <si>
    <t xml:space="preserve">**ab 2019 Methodenwechsel in der Vorkettenmodellierung, Werte ab 2019 daher nur eingeschränkt mit den Vorjahren vergleichbar
***ausgewählte Flughäfen in Deutschland, nur Kerosin                                                                                                                                                                        </t>
  </si>
  <si>
    <t>Umweltbundesamt, Daten und Rechenmodell TREMOD, Version 6.71B</t>
  </si>
  <si>
    <t>TREMOD 6.71B (11/2025)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</si>
</sst>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164" formatCode="_-* #,##0.00\ _€_-;\-* #,##0.00\ _€_-;_-* &quot;-&quot;??\ _€_-;_-@_-"/>
    <numFmt numFmtId="165" formatCode="&quot;Quelle:&quot;\ @"/>
    <numFmt numFmtId="166" formatCode="#,##0.0"/>
    <numFmt numFmtId="167" formatCode="@\ *."/>
    <numFmt numFmtId="168" formatCode="\ \ \ \ \ \ \ \ \ \ @\ *."/>
    <numFmt numFmtId="169" formatCode="\ \ \ \ \ \ \ \ \ \ \ \ @\ *."/>
    <numFmt numFmtId="170" formatCode="\ \ \ \ \ \ \ \ \ \ \ \ @"/>
    <numFmt numFmtId="171" formatCode="\ \ \ \ \ \ \ \ \ \ \ \ \ @\ *."/>
    <numFmt numFmtId="172" formatCode="\ @\ *."/>
    <numFmt numFmtId="173" formatCode="\ @"/>
    <numFmt numFmtId="174" formatCode="\ \ @\ *."/>
    <numFmt numFmtId="175" formatCode="\ \ @"/>
    <numFmt numFmtId="176" formatCode="\ \ \ @\ *."/>
    <numFmt numFmtId="177" formatCode="\ \ \ @"/>
    <numFmt numFmtId="178" formatCode="\ \ \ \ @\ *."/>
    <numFmt numFmtId="179" formatCode="\ \ \ \ @"/>
    <numFmt numFmtId="180" formatCode="\ \ \ \ \ \ @\ *."/>
    <numFmt numFmtId="181" formatCode="\ \ \ \ \ \ @"/>
    <numFmt numFmtId="182" formatCode="\ \ \ \ \ \ \ @\ *."/>
    <numFmt numFmtId="183" formatCode="\ \ \ \ \ \ \ \ \ @\ *."/>
    <numFmt numFmtId="184" formatCode="\ \ \ \ \ \ \ \ \ @"/>
    <numFmt numFmtId="185" formatCode="#,##0.00\ &quot;Gg&quot;"/>
    <numFmt numFmtId="186" formatCode="#,##0.00\ &quot;kg&quot;"/>
    <numFmt numFmtId="187" formatCode="#,##0.00\ &quot;kt&quot;"/>
    <numFmt numFmtId="188" formatCode="#,##0.00\ &quot;Stck&quot;"/>
    <numFmt numFmtId="189" formatCode="#,##0.00\ &quot;Stk&quot;"/>
    <numFmt numFmtId="190" formatCode="#,##0.00\ &quot;T.Stk&quot;"/>
    <numFmt numFmtId="191" formatCode="#,##0.00\ &quot;TJ&quot;"/>
    <numFmt numFmtId="192" formatCode="#,##0.00\ &quot;TStk&quot;"/>
    <numFmt numFmtId="193" formatCode="yyyy"/>
    <numFmt numFmtId="194" formatCode="_(* #,##0_);_(* \(#,##0\);_(* &quot;-&quot;_);_(@_)"/>
    <numFmt numFmtId="195" formatCode="_(* #,##0.00_);_(* \(#,##0.00\);_(* &quot;-&quot;??_);_(@_)"/>
    <numFmt numFmtId="196" formatCode="_(&quot;$&quot;* #,##0_);_(&quot;$&quot;* \(#,##0\);_(&quot;$&quot;* &quot;-&quot;_);_(@_)"/>
    <numFmt numFmtId="197" formatCode="dd/mm/yy\,\ hh:mm"/>
    <numFmt numFmtId="198" formatCode="_([$€]* #,##0.00_);_([$€]* \(#,##0.00\);_([$€]* &quot;-&quot;??_);_(@_)"/>
    <numFmt numFmtId="199" formatCode="_-* #,##0.00\ [$€]_-;\-* #,##0.00\ [$€]_-;_-* &quot;-&quot;??\ [$€]_-;_-@_-"/>
    <numFmt numFmtId="200" formatCode="#,##0.0000"/>
    <numFmt numFmtId="201" formatCode="h:mm:ss"/>
  </numFmts>
  <fonts count="6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rgb="FFFFFFFF"/>
      <name val="Cambria"/>
      <family val="1"/>
    </font>
    <font>
      <sz val="7"/>
      <name val="Letter Gothic CE"/>
      <family val="3"/>
      <charset val="238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name val="MS Sans Serif"/>
      <family val="2"/>
    </font>
    <font>
      <sz val="10"/>
      <name val="Helv"/>
    </font>
    <font>
      <sz val="10"/>
      <color indexed="8"/>
      <name val="Arial"/>
      <family val="2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Helvetica"/>
    </font>
    <font>
      <sz val="14"/>
      <name val="Arial"/>
      <family val="2"/>
    </font>
    <font>
      <sz val="9"/>
      <name val="Arial"/>
      <family val="2"/>
    </font>
    <font>
      <b/>
      <sz val="12"/>
      <name val="NewCenturySchlbk"/>
    </font>
    <font>
      <b/>
      <sz val="12"/>
      <name val="NewCenturySchlbk"/>
      <family val="1"/>
    </font>
    <font>
      <sz val="10"/>
      <name val="Helvetica"/>
      <family val="2"/>
    </font>
    <font>
      <b/>
      <sz val="12"/>
      <color indexed="10"/>
      <name val="Arial"/>
      <family val="2"/>
    </font>
    <font>
      <sz val="10"/>
      <name val="Cambria"/>
      <family val="1"/>
    </font>
    <font>
      <b/>
      <sz val="10"/>
      <name val="Cambria"/>
      <family val="1"/>
      <scheme val="major"/>
    </font>
    <font>
      <b/>
      <sz val="9"/>
      <color theme="0"/>
      <name val="Cambria"/>
      <family val="1"/>
    </font>
    <font>
      <b/>
      <sz val="9"/>
      <color theme="0"/>
      <name val="Meta Offc"/>
      <family val="2"/>
    </font>
    <font>
      <sz val="7"/>
      <color rgb="FFFF0000"/>
      <name val="Meta Offc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Meta Offc"/>
      <family val="2"/>
    </font>
    <font>
      <sz val="10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darkTrellis"/>
    </fill>
    <fill>
      <patternFill patternType="solid">
        <fgColor theme="1"/>
        <bgColor indexed="64"/>
      </patternFill>
    </fill>
    <fill>
      <patternFill patternType="solid">
        <fgColor indexed="22"/>
        <bgColor indexed="0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theme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3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7" fontId="19" fillId="0" borderId="0"/>
    <xf numFmtId="49" fontId="19" fillId="0" borderId="0"/>
    <xf numFmtId="168" fontId="19" fillId="0" borderId="0">
      <alignment horizontal="center"/>
    </xf>
    <xf numFmtId="169" fontId="19" fillId="0" borderId="0"/>
    <xf numFmtId="170" fontId="19" fillId="0" borderId="0"/>
    <xf numFmtId="171" fontId="19" fillId="0" borderId="0"/>
    <xf numFmtId="172" fontId="19" fillId="0" borderId="0"/>
    <xf numFmtId="173" fontId="29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0" fillId="29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4" fontId="31" fillId="0" borderId="0"/>
    <xf numFmtId="175" fontId="29" fillId="0" borderId="0"/>
    <xf numFmtId="0" fontId="1" fillId="0" borderId="0" applyNumberFormat="0" applyFont="0" applyFill="0" applyBorder="0" applyProtection="0">
      <alignment horizontal="left" vertical="center" indent="2"/>
    </xf>
    <xf numFmtId="0" fontId="1" fillId="0" borderId="0" applyNumberFormat="0" applyFont="0" applyFill="0" applyBorder="0" applyProtection="0">
      <alignment horizontal="left" vertical="center" indent="2"/>
    </xf>
    <xf numFmtId="49" fontId="32" fillId="0" borderId="10" applyNumberFormat="0" applyFont="0" applyFill="0" applyBorder="0" applyProtection="0">
      <alignment horizontal="left" vertical="center" indent="2"/>
    </xf>
    <xf numFmtId="176" fontId="19" fillId="0" borderId="0"/>
    <xf numFmtId="177" fontId="19" fillId="0" borderId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8" fontId="19" fillId="0" borderId="0"/>
    <xf numFmtId="179" fontId="29" fillId="0" borderId="0"/>
    <xf numFmtId="49" fontId="32" fillId="0" borderId="26" applyNumberFormat="0" applyFont="0" applyFill="0" applyBorder="0" applyProtection="0">
      <alignment horizontal="left" vertical="center" indent="5"/>
    </xf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9" fillId="0" borderId="0">
      <alignment horizont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5" fontId="1" fillId="0" borderId="27" applyFont="0" applyFill="0" applyBorder="0" applyAlignment="0" applyProtection="0">
      <alignment horizontal="left"/>
    </xf>
    <xf numFmtId="186" fontId="1" fillId="0" borderId="27" applyFont="0" applyFill="0" applyBorder="0" applyAlignment="0" applyProtection="0">
      <alignment horizontal="left"/>
    </xf>
    <xf numFmtId="187" fontId="1" fillId="0" borderId="27" applyFont="0" applyFill="0" applyBorder="0" applyAlignment="0" applyProtection="0">
      <alignment horizontal="left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0" fontId="1" fillId="0" borderId="0" applyFont="0" applyFill="0" applyBorder="0" applyAlignment="0" applyProtection="0">
      <alignment horizontal="left"/>
    </xf>
    <xf numFmtId="188" fontId="1" fillId="0" borderId="27" applyFont="0" applyFill="0" applyBorder="0" applyAlignment="0" applyProtection="0">
      <alignment horizontal="left"/>
    </xf>
    <xf numFmtId="189" fontId="1" fillId="0" borderId="27" applyFont="0" applyFill="0" applyBorder="0" applyAlignment="0" applyProtection="0">
      <alignment horizontal="left"/>
    </xf>
    <xf numFmtId="190" fontId="1" fillId="0" borderId="27" applyFont="0" applyFill="0" applyBorder="0" applyAlignment="0" applyProtection="0">
      <alignment horizontal="left"/>
    </xf>
    <xf numFmtId="191" fontId="1" fillId="0" borderId="27" applyFont="0" applyFill="0" applyBorder="0" applyAlignment="0" applyProtection="0">
      <alignment horizontal="left"/>
    </xf>
    <xf numFmtId="192" fontId="1" fillId="0" borderId="27" applyFont="0" applyFill="0" applyBorder="0" applyAlignment="0" applyProtection="0">
      <alignment horizontal="left"/>
    </xf>
    <xf numFmtId="193" fontId="1" fillId="0" borderId="27" applyFont="0" applyFill="0" applyBorder="0" applyAlignment="0" applyProtection="0">
      <alignment horizontal="left"/>
    </xf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4" fontId="33" fillId="30" borderId="10">
      <alignment horizontal="right" vertical="center"/>
    </xf>
    <xf numFmtId="4" fontId="33" fillId="30" borderId="10">
      <alignment horizontal="right" vertical="center"/>
    </xf>
    <xf numFmtId="0" fontId="11" fillId="3" borderId="0" applyNumberFormat="0" applyBorder="0" applyAlignment="0" applyProtection="0"/>
    <xf numFmtId="4" fontId="34" fillId="0" borderId="0" applyFill="0" applyBorder="0" applyProtection="0">
      <alignment horizontal="right" vertical="center"/>
    </xf>
    <xf numFmtId="4" fontId="34" fillId="0" borderId="15" applyFill="0" applyBorder="0" applyProtection="0">
      <alignment horizontal="right" vertical="center"/>
    </xf>
    <xf numFmtId="0" fontId="5" fillId="20" borderId="2" applyNumberFormat="0" applyAlignment="0" applyProtection="0"/>
    <xf numFmtId="0" fontId="18" fillId="23" borderId="9" applyNumberFormat="0" applyAlignment="0" applyProtection="0"/>
    <xf numFmtId="194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31" borderId="0" applyNumberFormat="0" applyBorder="0" applyAlignment="0">
      <protection hidden="1"/>
    </xf>
    <xf numFmtId="0" fontId="1" fillId="31" borderId="0" applyNumberFormat="0" applyBorder="0" applyAlignment="0">
      <protection hidden="1"/>
    </xf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32" fillId="0" borderId="28">
      <alignment horizontal="left" vertical="center" wrapText="1" indent="2"/>
    </xf>
    <xf numFmtId="0" fontId="32" fillId="32" borderId="26">
      <alignment horizontal="left" vertical="center"/>
    </xf>
    <xf numFmtId="14" fontId="1" fillId="0" borderId="0">
      <alignment horizontal="center"/>
    </xf>
    <xf numFmtId="14" fontId="1" fillId="0" borderId="0">
      <alignment horizontal="center"/>
    </xf>
    <xf numFmtId="197" fontId="1" fillId="0" borderId="0">
      <alignment horizontal="center"/>
    </xf>
    <xf numFmtId="197" fontId="1" fillId="0" borderId="0">
      <alignment horizontal="center"/>
    </xf>
    <xf numFmtId="14" fontId="1" fillId="0" borderId="0">
      <alignment horizontal="center"/>
    </xf>
    <xf numFmtId="164" fontId="1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6" fillId="7" borderId="2" applyNumberFormat="0" applyAlignment="0" applyProtection="0"/>
    <xf numFmtId="4" fontId="32" fillId="0" borderId="0" applyBorder="0">
      <alignment horizontal="right" vertical="center"/>
    </xf>
    <xf numFmtId="3" fontId="41" fillId="0" borderId="0"/>
    <xf numFmtId="164" fontId="1" fillId="0" borderId="0" applyFont="0" applyFill="0" applyBorder="0" applyAlignment="0" applyProtection="0"/>
    <xf numFmtId="0" fontId="16" fillId="0" borderId="8" applyNumberFormat="0" applyFill="0" applyAlignment="0" applyProtection="0"/>
    <xf numFmtId="0" fontId="1" fillId="30" borderId="0" applyNumberFormat="0" applyFont="0" applyBorder="0" applyAlignment="0"/>
    <xf numFmtId="0" fontId="1" fillId="30" borderId="0" applyNumberFormat="0" applyFont="0" applyBorder="0" applyAlignment="0"/>
    <xf numFmtId="167" fontId="29" fillId="0" borderId="0"/>
    <xf numFmtId="4" fontId="32" fillId="0" borderId="10" applyFill="0" applyBorder="0" applyProtection="0">
      <alignment horizontal="right" vertical="center"/>
    </xf>
    <xf numFmtId="0" fontId="34" fillId="0" borderId="0" applyNumberFormat="0" applyFill="0" applyBorder="0" applyProtection="0">
      <alignment horizontal="left" vertical="center"/>
    </xf>
    <xf numFmtId="49" fontId="34" fillId="0" borderId="10" applyNumberFormat="0" applyFill="0" applyBorder="0" applyProtection="0">
      <alignment horizontal="left" vertical="center"/>
    </xf>
    <xf numFmtId="0" fontId="32" fillId="0" borderId="10" applyNumberFormat="0" applyFill="0" applyAlignment="0" applyProtection="0"/>
    <xf numFmtId="0" fontId="1" fillId="33" borderId="0" applyNumberFormat="0" applyFont="0" applyBorder="0" applyAlignment="0" applyProtection="0"/>
    <xf numFmtId="0" fontId="1" fillId="33" borderId="0" applyNumberFormat="0" applyFont="0" applyBorder="0" applyAlignment="0" applyProtection="0"/>
    <xf numFmtId="0" fontId="42" fillId="34" borderId="0" applyNumberFormat="0" applyFont="0" applyBorder="0" applyAlignment="0" applyProtection="0"/>
    <xf numFmtId="0" fontId="35" fillId="0" borderId="0"/>
    <xf numFmtId="0" fontId="1" fillId="22" borderId="4" applyNumberFormat="0" applyFont="0" applyAlignment="0" applyProtection="0"/>
    <xf numFmtId="0" fontId="1" fillId="22" borderId="4" applyNumberFormat="0" applyFont="0" applyAlignment="0" applyProtection="0"/>
    <xf numFmtId="0" fontId="1" fillId="35" borderId="29" applyNumberFormat="0" applyFont="0" applyAlignment="0" applyProtection="0"/>
    <xf numFmtId="0" fontId="1" fillId="35" borderId="29" applyNumberFormat="0" applyFont="0" applyAlignment="0" applyProtection="0"/>
    <xf numFmtId="0" fontId="1" fillId="35" borderId="29" applyNumberFormat="0" applyFont="0" applyAlignment="0" applyProtection="0"/>
    <xf numFmtId="49" fontId="43" fillId="0" borderId="10">
      <alignment horizontal="right" vertical="center"/>
    </xf>
    <xf numFmtId="49" fontId="29" fillId="0" borderId="0"/>
    <xf numFmtId="0" fontId="4" fillId="20" borderId="1" applyNumberFormat="0" applyAlignment="0" applyProtection="0"/>
    <xf numFmtId="200" fontId="32" fillId="36" borderId="10" applyNumberFormat="0" applyFont="0" applyBorder="0" applyAlignment="0" applyProtection="0">
      <alignment horizontal="righ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6" fillId="0" borderId="0"/>
    <xf numFmtId="0" fontId="30" fillId="0" borderId="0"/>
    <xf numFmtId="3" fontId="1" fillId="0" borderId="0"/>
    <xf numFmtId="3" fontId="1" fillId="0" borderId="0"/>
    <xf numFmtId="3" fontId="1" fillId="0" borderId="0"/>
    <xf numFmtId="0" fontId="1" fillId="0" borderId="0"/>
    <xf numFmtId="0" fontId="2" fillId="0" borderId="0"/>
    <xf numFmtId="3" fontId="1" fillId="0" borderId="0"/>
    <xf numFmtId="3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47" fillId="0" borderId="0"/>
    <xf numFmtId="0" fontId="44" fillId="0" borderId="0"/>
    <xf numFmtId="0" fontId="44" fillId="0" borderId="0"/>
    <xf numFmtId="0" fontId="1" fillId="0" borderId="0"/>
    <xf numFmtId="49" fontId="43" fillId="0" borderId="10">
      <alignment horizontal="right" vertical="center"/>
    </xf>
    <xf numFmtId="0" fontId="12" fillId="0" borderId="0" applyNumberFormat="0" applyFill="0" applyBorder="0" applyAlignment="0" applyProtection="0"/>
    <xf numFmtId="0" fontId="7" fillId="0" borderId="3" applyNumberFormat="0" applyFill="0" applyAlignment="0" applyProtection="0"/>
    <xf numFmtId="201" fontId="1" fillId="0" borderId="0">
      <alignment horizontal="center"/>
    </xf>
    <xf numFmtId="201" fontId="1" fillId="0" borderId="0">
      <alignment horizontal="center"/>
    </xf>
    <xf numFmtId="0" fontId="17" fillId="0" borderId="0" applyNumberFormat="0" applyFill="0" applyBorder="0" applyAlignment="0" applyProtection="0"/>
    <xf numFmtId="0" fontId="48" fillId="0" borderId="30">
      <alignment horizontal="center"/>
      <protection hidden="1"/>
    </xf>
    <xf numFmtId="0" fontId="32" fillId="0" borderId="0"/>
    <xf numFmtId="0" fontId="37" fillId="0" borderId="0"/>
    <xf numFmtId="0" fontId="55" fillId="0" borderId="0"/>
    <xf numFmtId="0" fontId="57" fillId="0" borderId="0"/>
    <xf numFmtId="0" fontId="59" fillId="0" borderId="0"/>
  </cellStyleXfs>
  <cellXfs count="112">
    <xf numFmtId="0" fontId="0" fillId="0" borderId="0" xfId="0"/>
    <xf numFmtId="0" fontId="23" fillId="24" borderId="0" xfId="0" applyFont="1" applyFill="1" applyBorder="1" applyProtection="1">
      <protection locked="0"/>
    </xf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2" fillId="24" borderId="25" xfId="0" applyFont="1" applyFill="1" applyBorder="1" applyAlignment="1">
      <alignment horizontal="left" vertical="center" wrapText="1"/>
    </xf>
    <xf numFmtId="0" fontId="22" fillId="25" borderId="25" xfId="0" applyFont="1" applyFill="1" applyBorder="1" applyAlignment="1">
      <alignment horizontal="left" vertical="center" wrapText="1"/>
    </xf>
    <xf numFmtId="0" fontId="1" fillId="0" borderId="23" xfId="42" applyBorder="1"/>
    <xf numFmtId="0" fontId="1" fillId="0" borderId="24" xfId="42" applyBorder="1"/>
    <xf numFmtId="0" fontId="1" fillId="0" borderId="0" xfId="42" applyBorder="1"/>
    <xf numFmtId="0" fontId="1" fillId="0" borderId="0" xfId="42"/>
    <xf numFmtId="0" fontId="21" fillId="0" borderId="0" xfId="42" applyFont="1" applyBorder="1" applyAlignment="1"/>
    <xf numFmtId="0" fontId="1" fillId="0" borderId="16" xfId="42" applyBorder="1"/>
    <xf numFmtId="0" fontId="24" fillId="0" borderId="0" xfId="42" applyFont="1" applyBorder="1" applyAlignment="1"/>
    <xf numFmtId="0" fontId="1" fillId="27" borderId="11" xfId="42" applyFill="1" applyBorder="1" applyProtection="1"/>
    <xf numFmtId="0" fontId="1" fillId="27" borderId="0" xfId="42" applyFill="1" applyBorder="1" applyProtection="1"/>
    <xf numFmtId="0" fontId="21" fillId="27" borderId="0" xfId="42" applyFont="1" applyFill="1" applyBorder="1" applyProtection="1"/>
    <xf numFmtId="0" fontId="1" fillId="27" borderId="16" xfId="42" applyFill="1" applyBorder="1" applyProtection="1"/>
    <xf numFmtId="0" fontId="22" fillId="0" borderId="0" xfId="42" applyFont="1" applyBorder="1" applyAlignment="1"/>
    <xf numFmtId="0" fontId="1" fillId="27" borderId="11" xfId="42" applyFill="1" applyBorder="1"/>
    <xf numFmtId="0" fontId="1" fillId="27" borderId="0" xfId="42" applyFill="1" applyBorder="1"/>
    <xf numFmtId="0" fontId="1" fillId="27" borderId="16" xfId="42" applyFill="1" applyBorder="1"/>
    <xf numFmtId="0" fontId="21" fillId="0" borderId="0" xfId="42" applyFont="1" applyBorder="1" applyAlignment="1">
      <alignment horizontal="right" indent="1"/>
    </xf>
    <xf numFmtId="0" fontId="21" fillId="27" borderId="0" xfId="42" applyFont="1" applyFill="1" applyBorder="1"/>
    <xf numFmtId="0" fontId="1" fillId="28" borderId="0" xfId="42" applyFill="1" applyBorder="1"/>
    <xf numFmtId="0" fontId="21" fillId="28" borderId="0" xfId="42" applyFont="1" applyFill="1" applyBorder="1" applyAlignment="1">
      <alignment horizontal="right" indent="1"/>
    </xf>
    <xf numFmtId="0" fontId="1" fillId="28" borderId="16" xfId="42" applyFill="1" applyBorder="1"/>
    <xf numFmtId="0" fontId="1" fillId="28" borderId="17" xfId="42" applyFill="1" applyBorder="1" applyProtection="1"/>
    <xf numFmtId="0" fontId="21" fillId="28" borderId="17" xfId="42" applyFont="1" applyFill="1" applyBorder="1" applyAlignment="1" applyProtection="1">
      <alignment horizontal="right" indent="1"/>
    </xf>
    <xf numFmtId="0" fontId="1" fillId="27" borderId="12" xfId="42" applyFill="1" applyBorder="1"/>
    <xf numFmtId="0" fontId="1" fillId="27" borderId="17" xfId="42" applyFill="1" applyBorder="1"/>
    <xf numFmtId="0" fontId="1" fillId="27" borderId="18" xfId="42" applyFill="1" applyBorder="1"/>
    <xf numFmtId="0" fontId="1" fillId="28" borderId="0" xfId="42" applyFill="1" applyBorder="1" applyProtection="1"/>
    <xf numFmtId="0" fontId="21" fillId="28" borderId="0" xfId="42" applyFont="1" applyFill="1" applyBorder="1" applyAlignment="1" applyProtection="1">
      <alignment horizontal="right" indent="1"/>
    </xf>
    <xf numFmtId="0" fontId="27" fillId="28" borderId="0" xfId="42" applyFont="1" applyFill="1" applyBorder="1" applyAlignment="1" applyProtection="1">
      <alignment horizontal="left" vertical="top" wrapText="1"/>
    </xf>
    <xf numFmtId="0" fontId="21" fillId="28" borderId="0" xfId="42" applyFont="1" applyFill="1" applyBorder="1"/>
    <xf numFmtId="0" fontId="1" fillId="28" borderId="0" xfId="42" applyFill="1" applyBorder="1" applyAlignment="1">
      <alignment vertical="center"/>
    </xf>
    <xf numFmtId="0" fontId="27" fillId="28" borderId="0" xfId="42" applyFont="1" applyFill="1" applyBorder="1" applyAlignment="1">
      <alignment vertical="center"/>
    </xf>
    <xf numFmtId="165" fontId="26" fillId="28" borderId="0" xfId="42" applyNumberFormat="1" applyFont="1" applyFill="1" applyBorder="1" applyAlignment="1">
      <alignment vertical="top" wrapText="1"/>
    </xf>
    <xf numFmtId="0" fontId="25" fillId="28" borderId="0" xfId="42" applyFont="1" applyFill="1" applyBorder="1" applyAlignment="1">
      <alignment vertical="top"/>
    </xf>
    <xf numFmtId="0" fontId="25" fillId="0" borderId="0" xfId="42" applyFont="1" applyBorder="1" applyAlignment="1">
      <alignment vertical="top"/>
    </xf>
    <xf numFmtId="165" fontId="26" fillId="0" borderId="0" xfId="42" applyNumberFormat="1" applyFont="1" applyBorder="1" applyAlignment="1">
      <alignment vertical="top" wrapText="1"/>
    </xf>
    <xf numFmtId="0" fontId="1" fillId="24" borderId="0" xfId="0" applyFont="1" applyFill="1"/>
    <xf numFmtId="0" fontId="1" fillId="28" borderId="18" xfId="42" applyFill="1" applyBorder="1"/>
    <xf numFmtId="0" fontId="50" fillId="24" borderId="0" xfId="0" applyFont="1" applyFill="1" applyProtection="1"/>
    <xf numFmtId="2" fontId="0" fillId="0" borderId="0" xfId="0" applyNumberFormat="1" applyAlignment="1">
      <alignment horizontal="center"/>
    </xf>
    <xf numFmtId="0" fontId="0" fillId="24" borderId="0" xfId="0" applyFont="1" applyFill="1" applyProtection="1"/>
    <xf numFmtId="0" fontId="0" fillId="24" borderId="0" xfId="0" applyFont="1" applyFill="1"/>
    <xf numFmtId="4" fontId="21" fillId="24" borderId="25" xfId="0" applyNumberFormat="1" applyFont="1" applyFill="1" applyBorder="1" applyAlignment="1">
      <alignment horizontal="center" vertical="center" wrapText="1"/>
    </xf>
    <xf numFmtId="4" fontId="21" fillId="25" borderId="25" xfId="0" applyNumberFormat="1" applyFont="1" applyFill="1" applyBorder="1" applyAlignment="1">
      <alignment horizontal="center" vertical="center" wrapText="1"/>
    </xf>
    <xf numFmtId="0" fontId="51" fillId="26" borderId="14" xfId="0" applyFont="1" applyFill="1" applyBorder="1" applyAlignment="1">
      <alignment horizontal="right" vertical="center"/>
    </xf>
    <xf numFmtId="0" fontId="51" fillId="26" borderId="15" xfId="0" applyFont="1" applyFill="1" applyBorder="1" applyAlignment="1">
      <alignment horizontal="right" vertical="center"/>
    </xf>
    <xf numFmtId="0" fontId="52" fillId="37" borderId="21" xfId="0" applyFont="1" applyFill="1" applyBorder="1" applyAlignment="1">
      <alignment horizontal="left" vertical="center" wrapText="1"/>
    </xf>
    <xf numFmtId="0" fontId="52" fillId="37" borderId="21" xfId="0" applyFont="1" applyFill="1" applyBorder="1" applyAlignment="1">
      <alignment horizontal="center" vertical="center" wrapText="1"/>
    </xf>
    <xf numFmtId="0" fontId="37" fillId="38" borderId="32" xfId="232" applyFont="1" applyFill="1" applyBorder="1" applyAlignment="1">
      <alignment horizontal="center"/>
    </xf>
    <xf numFmtId="0" fontId="37" fillId="0" borderId="4" xfId="232" applyFont="1" applyFill="1" applyBorder="1" applyAlignment="1">
      <alignment wrapText="1"/>
    </xf>
    <xf numFmtId="0" fontId="37" fillId="0" borderId="4" xfId="232" applyFont="1" applyFill="1" applyBorder="1" applyAlignment="1">
      <alignment horizontal="right" wrapText="1"/>
    </xf>
    <xf numFmtId="4" fontId="37" fillId="0" borderId="4" xfId="232" applyNumberFormat="1" applyFont="1" applyFill="1" applyBorder="1" applyAlignment="1">
      <alignment horizontal="right" wrapText="1"/>
    </xf>
    <xf numFmtId="0" fontId="37" fillId="38" borderId="33" xfId="232" applyFont="1" applyFill="1" applyBorder="1" applyAlignment="1">
      <alignment horizontal="center"/>
    </xf>
    <xf numFmtId="0" fontId="1" fillId="24" borderId="0" xfId="0" applyFont="1" applyFill="1" applyProtection="1"/>
    <xf numFmtId="166" fontId="21" fillId="24" borderId="25" xfId="0" applyNumberFormat="1" applyFont="1" applyFill="1" applyBorder="1" applyAlignment="1">
      <alignment horizontal="center" vertical="center" wrapText="1"/>
    </xf>
    <xf numFmtId="166" fontId="21" fillId="24" borderId="31" xfId="0" applyNumberFormat="1" applyFont="1" applyFill="1" applyBorder="1" applyAlignment="1">
      <alignment horizontal="center" vertical="center" wrapText="1"/>
    </xf>
    <xf numFmtId="2" fontId="21" fillId="25" borderId="25" xfId="0" applyNumberFormat="1" applyFont="1" applyFill="1" applyBorder="1" applyAlignment="1">
      <alignment horizontal="center" vertical="center" wrapText="1"/>
    </xf>
    <xf numFmtId="166" fontId="21" fillId="25" borderId="25" xfId="0" applyNumberFormat="1" applyFont="1" applyFill="1" applyBorder="1" applyAlignment="1">
      <alignment horizontal="center" vertical="center" wrapText="1"/>
    </xf>
    <xf numFmtId="0" fontId="54" fillId="0" borderId="0" xfId="0" applyFont="1"/>
    <xf numFmtId="2" fontId="54" fillId="0" borderId="0" xfId="0" applyNumberFormat="1" applyFont="1" applyAlignment="1">
      <alignment horizontal="center"/>
    </xf>
    <xf numFmtId="4" fontId="55" fillId="0" borderId="4" xfId="233" applyNumberFormat="1" applyFont="1" applyFill="1" applyBorder="1" applyAlignment="1">
      <alignment horizontal="right" wrapText="1"/>
    </xf>
    <xf numFmtId="0" fontId="54" fillId="28" borderId="0" xfId="42" applyFont="1" applyFill="1" applyBorder="1"/>
    <xf numFmtId="0" fontId="1" fillId="0" borderId="22" xfId="42" applyFill="1" applyBorder="1"/>
    <xf numFmtId="0" fontId="1" fillId="0" borderId="11" xfId="42" applyFill="1" applyBorder="1"/>
    <xf numFmtId="0" fontId="1" fillId="0" borderId="12" xfId="42" applyFill="1" applyBorder="1"/>
    <xf numFmtId="0" fontId="1" fillId="0" borderId="0" xfId="42" applyFill="1"/>
    <xf numFmtId="0" fontId="22" fillId="0" borderId="25" xfId="0" applyFont="1" applyFill="1" applyBorder="1" applyAlignment="1">
      <alignment horizontal="left" vertical="center" wrapText="1"/>
    </xf>
    <xf numFmtId="166" fontId="21" fillId="0" borderId="25" xfId="0" applyNumberFormat="1" applyFont="1" applyFill="1" applyBorder="1" applyAlignment="1">
      <alignment horizontal="center" vertical="center" wrapText="1"/>
    </xf>
    <xf numFmtId="0" fontId="37" fillId="0" borderId="0" xfId="232" applyFont="1" applyFill="1" applyBorder="1" applyAlignment="1">
      <alignment horizontal="right" wrapText="1"/>
    </xf>
    <xf numFmtId="4" fontId="55" fillId="0" borderId="0" xfId="233" applyNumberFormat="1" applyFont="1" applyFill="1" applyBorder="1" applyAlignment="1">
      <alignment horizontal="right" wrapText="1"/>
    </xf>
    <xf numFmtId="0" fontId="54" fillId="0" borderId="0" xfId="232" applyFont="1" applyFill="1" applyBorder="1" applyAlignment="1">
      <alignment horizontal="right" wrapText="1"/>
    </xf>
    <xf numFmtId="0" fontId="54" fillId="0" borderId="0" xfId="232" applyFont="1" applyFill="1" applyBorder="1" applyAlignment="1">
      <alignment wrapText="1"/>
    </xf>
    <xf numFmtId="2" fontId="20" fillId="24" borderId="0" xfId="0" applyNumberFormat="1" applyFont="1" applyFill="1" applyBorder="1" applyProtection="1"/>
    <xf numFmtId="4" fontId="54" fillId="0" borderId="4" xfId="232" applyNumberFormat="1" applyFont="1" applyFill="1" applyBorder="1" applyAlignment="1">
      <alignment horizontal="right" wrapText="1"/>
    </xf>
    <xf numFmtId="0" fontId="56" fillId="0" borderId="4" xfId="232" applyFont="1" applyFill="1" applyBorder="1" applyAlignment="1">
      <alignment horizontal="right" wrapText="1"/>
    </xf>
    <xf numFmtId="0" fontId="56" fillId="0" borderId="4" xfId="232" applyFont="1" applyFill="1" applyBorder="1" applyAlignment="1">
      <alignment wrapText="1"/>
    </xf>
    <xf numFmtId="4" fontId="56" fillId="0" borderId="4" xfId="233" applyNumberFormat="1" applyFont="1" applyFill="1" applyBorder="1" applyAlignment="1">
      <alignment horizontal="right" wrapText="1"/>
    </xf>
    <xf numFmtId="2" fontId="56" fillId="0" borderId="0" xfId="0" applyNumberFormat="1" applyFont="1" applyAlignment="1">
      <alignment horizontal="center"/>
    </xf>
    <xf numFmtId="2" fontId="21" fillId="0" borderId="25" xfId="0" applyNumberFormat="1" applyFont="1" applyFill="1" applyBorder="1" applyAlignment="1">
      <alignment horizontal="center" vertical="center" wrapText="1"/>
    </xf>
    <xf numFmtId="4" fontId="56" fillId="0" borderId="4" xfId="234" applyNumberFormat="1" applyFont="1" applyFill="1" applyBorder="1" applyAlignment="1">
      <alignment horizontal="right" wrapText="1"/>
    </xf>
    <xf numFmtId="4" fontId="56" fillId="0" borderId="4" xfId="232" applyNumberFormat="1" applyFont="1" applyFill="1" applyBorder="1" applyAlignment="1">
      <alignment horizontal="right" wrapText="1"/>
    </xf>
    <xf numFmtId="4" fontId="58" fillId="24" borderId="25" xfId="0" applyNumberFormat="1" applyFont="1" applyFill="1" applyBorder="1" applyAlignment="1">
      <alignment horizontal="center" vertical="center" wrapText="1"/>
    </xf>
    <xf numFmtId="2" fontId="58" fillId="25" borderId="25" xfId="0" applyNumberFormat="1" applyFont="1" applyFill="1" applyBorder="1" applyAlignment="1">
      <alignment horizontal="center" vertical="center" wrapText="1"/>
    </xf>
    <xf numFmtId="2" fontId="58" fillId="24" borderId="25" xfId="0" applyNumberFormat="1" applyFont="1" applyFill="1" applyBorder="1" applyAlignment="1">
      <alignment horizontal="center" vertical="center" wrapText="1"/>
    </xf>
    <xf numFmtId="0" fontId="56" fillId="0" borderId="0" xfId="232" applyFont="1" applyFill="1" applyBorder="1" applyAlignment="1">
      <alignment horizontal="right" wrapText="1"/>
    </xf>
    <xf numFmtId="4" fontId="56" fillId="0" borderId="0" xfId="233" applyNumberFormat="1" applyFont="1" applyFill="1" applyBorder="1" applyAlignment="1">
      <alignment horizontal="right" wrapText="1"/>
    </xf>
    <xf numFmtId="2" fontId="21" fillId="24" borderId="25" xfId="0" applyNumberFormat="1" applyFont="1" applyFill="1" applyBorder="1" applyAlignment="1">
      <alignment horizontal="center" vertical="center" wrapText="1"/>
    </xf>
    <xf numFmtId="4" fontId="21" fillId="0" borderId="25" xfId="0" applyNumberFormat="1" applyFont="1" applyFill="1" applyBorder="1" applyAlignment="1">
      <alignment horizontal="center" vertical="center" wrapText="1"/>
    </xf>
    <xf numFmtId="4" fontId="59" fillId="0" borderId="4" xfId="235" applyNumberFormat="1" applyFont="1" applyFill="1" applyBorder="1" applyAlignment="1">
      <alignment horizontal="right" wrapText="1"/>
    </xf>
    <xf numFmtId="4" fontId="54" fillId="0" borderId="4" xfId="235" applyNumberFormat="1" applyFont="1" applyFill="1" applyBorder="1" applyAlignment="1">
      <alignment horizontal="right" wrapText="1"/>
    </xf>
    <xf numFmtId="166" fontId="21" fillId="25" borderId="31" xfId="0" applyNumberFormat="1" applyFont="1" applyFill="1" applyBorder="1" applyAlignment="1">
      <alignment horizontal="center" vertical="center" wrapText="1"/>
    </xf>
    <xf numFmtId="166" fontId="21" fillId="0" borderId="31" xfId="0" applyNumberFormat="1" applyFont="1" applyFill="1" applyBorder="1" applyAlignment="1">
      <alignment horizontal="center" vertical="center" wrapText="1"/>
    </xf>
    <xf numFmtId="0" fontId="49" fillId="28" borderId="19" xfId="0" applyFont="1" applyFill="1" applyBorder="1" applyAlignment="1" applyProtection="1">
      <alignment horizontal="left" vertical="top" wrapText="1"/>
      <protection locked="0"/>
    </xf>
    <xf numFmtId="0" fontId="49" fillId="28" borderId="20" xfId="0" applyFont="1" applyFill="1" applyBorder="1" applyAlignment="1" applyProtection="1">
      <alignment horizontal="left" vertical="top"/>
      <protection locked="0"/>
    </xf>
    <xf numFmtId="0" fontId="49" fillId="28" borderId="13" xfId="0" applyFont="1" applyFill="1" applyBorder="1" applyAlignment="1" applyProtection="1">
      <alignment horizontal="left" vertical="center"/>
      <protection locked="0"/>
    </xf>
    <xf numFmtId="0" fontId="49" fillId="28" borderId="10" xfId="0" applyFont="1" applyFill="1" applyBorder="1" applyAlignment="1" applyProtection="1">
      <alignment horizontal="left" vertical="center"/>
      <protection locked="0"/>
    </xf>
    <xf numFmtId="0" fontId="49" fillId="28" borderId="13" xfId="0" applyFont="1" applyFill="1" applyBorder="1" applyAlignment="1" applyProtection="1">
      <alignment horizontal="left"/>
      <protection locked="0"/>
    </xf>
    <xf numFmtId="0" fontId="49" fillId="28" borderId="10" xfId="0" applyFont="1" applyFill="1" applyBorder="1" applyAlignment="1" applyProtection="1">
      <alignment horizontal="left"/>
      <protection locked="0"/>
    </xf>
    <xf numFmtId="49" fontId="49" fillId="28" borderId="13" xfId="0" applyNumberFormat="1" applyFont="1" applyFill="1" applyBorder="1" applyAlignment="1" applyProtection="1">
      <alignment horizontal="left" vertical="center" wrapText="1"/>
      <protection locked="0"/>
    </xf>
    <xf numFmtId="49" fontId="49" fillId="28" borderId="10" xfId="0" applyNumberFormat="1" applyFont="1" applyFill="1" applyBorder="1" applyAlignment="1" applyProtection="1">
      <alignment horizontal="left" vertical="center"/>
      <protection locked="0"/>
    </xf>
    <xf numFmtId="0" fontId="49" fillId="28" borderId="13" xfId="0" applyFont="1" applyFill="1" applyBorder="1" applyAlignment="1" applyProtection="1">
      <alignment horizontal="left" vertical="top" wrapText="1"/>
      <protection locked="0"/>
    </xf>
    <xf numFmtId="0" fontId="49" fillId="28" borderId="10" xfId="0" applyFont="1" applyFill="1" applyBorder="1" applyAlignment="1" applyProtection="1">
      <alignment horizontal="left" vertical="top"/>
      <protection locked="0"/>
    </xf>
    <xf numFmtId="0" fontId="28" fillId="26" borderId="19" xfId="42" applyFont="1" applyFill="1" applyBorder="1" applyAlignment="1">
      <alignment horizontal="center" vertical="center"/>
    </xf>
    <xf numFmtId="0" fontId="28" fillId="26" borderId="20" xfId="42" applyFont="1" applyFill="1" applyBorder="1" applyAlignment="1">
      <alignment horizontal="center" vertical="center"/>
    </xf>
    <xf numFmtId="0" fontId="28" fillId="26" borderId="13" xfId="42" applyFont="1" applyFill="1" applyBorder="1" applyAlignment="1">
      <alignment horizontal="center" vertical="center"/>
    </xf>
    <xf numFmtId="0" fontId="27" fillId="28" borderId="0" xfId="42" applyFont="1" applyFill="1" applyBorder="1" applyAlignment="1" applyProtection="1">
      <alignment horizontal="left" vertical="top" wrapText="1"/>
    </xf>
    <xf numFmtId="0" fontId="53" fillId="28" borderId="0" xfId="42" applyFont="1" applyFill="1" applyBorder="1" applyAlignment="1" applyProtection="1">
      <alignment horizontal="left" vertical="top" wrapText="1"/>
    </xf>
  </cellXfs>
  <cellStyles count="236">
    <cellStyle name="0mitP" xfId="43" xr:uid="{00000000-0005-0000-0000-000000000000}"/>
    <cellStyle name="0ohneP" xfId="44" xr:uid="{00000000-0005-0000-0000-000001000000}"/>
    <cellStyle name="10mitP" xfId="45" xr:uid="{00000000-0005-0000-0000-000002000000}"/>
    <cellStyle name="12mitP" xfId="46" xr:uid="{00000000-0005-0000-0000-000003000000}"/>
    <cellStyle name="12ohneP" xfId="47" xr:uid="{00000000-0005-0000-0000-000004000000}"/>
    <cellStyle name="13mitP" xfId="48" xr:uid="{00000000-0005-0000-0000-000005000000}"/>
    <cellStyle name="1mitP" xfId="49" xr:uid="{00000000-0005-0000-0000-000006000000}"/>
    <cellStyle name="1ohneP" xfId="50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51" xr:uid="{00000000-0005-0000-0000-00000E000000}"/>
    <cellStyle name="20% - Accent2" xfId="52" xr:uid="{00000000-0005-0000-0000-00000F000000}"/>
    <cellStyle name="20% - Accent3" xfId="53" xr:uid="{00000000-0005-0000-0000-000010000000}"/>
    <cellStyle name="20% - Accent4" xfId="54" xr:uid="{00000000-0005-0000-0000-000011000000}"/>
    <cellStyle name="20% - Accent5" xfId="55" xr:uid="{00000000-0005-0000-0000-000012000000}"/>
    <cellStyle name="20% - Accent6" xfId="56" xr:uid="{00000000-0005-0000-0000-000013000000}"/>
    <cellStyle name="20% - Akzent1 2" xfId="57" xr:uid="{00000000-0005-0000-0000-000014000000}"/>
    <cellStyle name="20% - Akzent1 3" xfId="58" xr:uid="{00000000-0005-0000-0000-000015000000}"/>
    <cellStyle name="20% - Akzent2 2" xfId="59" xr:uid="{00000000-0005-0000-0000-000016000000}"/>
    <cellStyle name="20% - Akzent3 2" xfId="60" xr:uid="{00000000-0005-0000-0000-000017000000}"/>
    <cellStyle name="20% - Akzent4 2" xfId="61" xr:uid="{00000000-0005-0000-0000-000018000000}"/>
    <cellStyle name="20% - Akzent5 2" xfId="62" xr:uid="{00000000-0005-0000-0000-000019000000}"/>
    <cellStyle name="20% - Akzent6 2" xfId="63" xr:uid="{00000000-0005-0000-0000-00001A000000}"/>
    <cellStyle name="2mitP" xfId="64" xr:uid="{00000000-0005-0000-0000-00001B000000}"/>
    <cellStyle name="2ohneP" xfId="65" xr:uid="{00000000-0005-0000-0000-00001C000000}"/>
    <cellStyle name="2x indented GHG Textfiels" xfId="66" xr:uid="{00000000-0005-0000-0000-00001D000000}"/>
    <cellStyle name="2x indented GHG Textfiels 2" xfId="67" xr:uid="{00000000-0005-0000-0000-00001E000000}"/>
    <cellStyle name="2x indented GHG Textfiels 3" xfId="68" xr:uid="{00000000-0005-0000-0000-00001F000000}"/>
    <cellStyle name="3mitP" xfId="69" xr:uid="{00000000-0005-0000-0000-000020000000}"/>
    <cellStyle name="3ohneP" xfId="70" xr:uid="{00000000-0005-0000-0000-00002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ccent1" xfId="71" xr:uid="{00000000-0005-0000-0000-000028000000}"/>
    <cellStyle name="40% - Accent2" xfId="72" xr:uid="{00000000-0005-0000-0000-000029000000}"/>
    <cellStyle name="40% - Accent3" xfId="73" xr:uid="{00000000-0005-0000-0000-00002A000000}"/>
    <cellStyle name="40% - Accent4" xfId="74" xr:uid="{00000000-0005-0000-0000-00002B000000}"/>
    <cellStyle name="40% - Accent5" xfId="75" xr:uid="{00000000-0005-0000-0000-00002C000000}"/>
    <cellStyle name="40% - Accent6" xfId="76" xr:uid="{00000000-0005-0000-0000-00002D000000}"/>
    <cellStyle name="40% - Akzent1 2" xfId="77" xr:uid="{00000000-0005-0000-0000-00002E000000}"/>
    <cellStyle name="40% - Akzent2 2" xfId="78" xr:uid="{00000000-0005-0000-0000-00002F000000}"/>
    <cellStyle name="40% - Akzent3 2" xfId="79" xr:uid="{00000000-0005-0000-0000-000030000000}"/>
    <cellStyle name="40% - Akzent4 2" xfId="80" xr:uid="{00000000-0005-0000-0000-000031000000}"/>
    <cellStyle name="40% - Akzent5 2" xfId="81" xr:uid="{00000000-0005-0000-0000-000032000000}"/>
    <cellStyle name="40% - Akzent6 2" xfId="82" xr:uid="{00000000-0005-0000-0000-000033000000}"/>
    <cellStyle name="4mitP" xfId="83" xr:uid="{00000000-0005-0000-0000-000034000000}"/>
    <cellStyle name="4ohneP" xfId="84" xr:uid="{00000000-0005-0000-0000-000035000000}"/>
    <cellStyle name="5x indented GHG Textfiels" xfId="85" xr:uid="{00000000-0005-0000-0000-000036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ccent1" xfId="86" xr:uid="{00000000-0005-0000-0000-00003D000000}"/>
    <cellStyle name="60% - Accent2" xfId="87" xr:uid="{00000000-0005-0000-0000-00003E000000}"/>
    <cellStyle name="60% - Accent3" xfId="88" xr:uid="{00000000-0005-0000-0000-00003F000000}"/>
    <cellStyle name="60% - Accent4" xfId="89" xr:uid="{00000000-0005-0000-0000-000040000000}"/>
    <cellStyle name="60% - Accent5" xfId="90" xr:uid="{00000000-0005-0000-0000-000041000000}"/>
    <cellStyle name="60% - Accent6" xfId="91" xr:uid="{00000000-0005-0000-0000-000042000000}"/>
    <cellStyle name="60% - Akzent1 2" xfId="92" xr:uid="{00000000-0005-0000-0000-000043000000}"/>
    <cellStyle name="60% - Akzent2 2" xfId="93" xr:uid="{00000000-0005-0000-0000-000044000000}"/>
    <cellStyle name="60% - Akzent3 2" xfId="94" xr:uid="{00000000-0005-0000-0000-000045000000}"/>
    <cellStyle name="60% - Akzent4 2" xfId="95" xr:uid="{00000000-0005-0000-0000-000046000000}"/>
    <cellStyle name="60% - Akzent5 2" xfId="96" xr:uid="{00000000-0005-0000-0000-000047000000}"/>
    <cellStyle name="60% - Akzent6 2" xfId="97" xr:uid="{00000000-0005-0000-0000-000048000000}"/>
    <cellStyle name="6mitP" xfId="98" xr:uid="{00000000-0005-0000-0000-000049000000}"/>
    <cellStyle name="6ohneP" xfId="99" xr:uid="{00000000-0005-0000-0000-00004A000000}"/>
    <cellStyle name="7mitP" xfId="100" xr:uid="{00000000-0005-0000-0000-00004B000000}"/>
    <cellStyle name="9mitP" xfId="101" xr:uid="{00000000-0005-0000-0000-00004C000000}"/>
    <cellStyle name="9ohneP" xfId="102" xr:uid="{00000000-0005-0000-0000-00004D000000}"/>
    <cellStyle name="A4 Auto Format" xfId="103" xr:uid="{00000000-0005-0000-0000-00004E000000}"/>
    <cellStyle name="A4 Auto Format 2" xfId="104" xr:uid="{00000000-0005-0000-0000-00004F000000}"/>
    <cellStyle name="A4 Gg" xfId="105" xr:uid="{00000000-0005-0000-0000-000050000000}"/>
    <cellStyle name="A4 kg" xfId="106" xr:uid="{00000000-0005-0000-0000-000051000000}"/>
    <cellStyle name="A4 kt" xfId="107" xr:uid="{00000000-0005-0000-0000-000052000000}"/>
    <cellStyle name="A4 No Format" xfId="108" xr:uid="{00000000-0005-0000-0000-000053000000}"/>
    <cellStyle name="A4 No Format 2" xfId="109" xr:uid="{00000000-0005-0000-0000-000054000000}"/>
    <cellStyle name="A4 Normal" xfId="110" xr:uid="{00000000-0005-0000-0000-000055000000}"/>
    <cellStyle name="A4 Normal 2" xfId="111" xr:uid="{00000000-0005-0000-0000-000056000000}"/>
    <cellStyle name="A4 Stck" xfId="112" xr:uid="{00000000-0005-0000-0000-000057000000}"/>
    <cellStyle name="A4 Stk" xfId="113" xr:uid="{00000000-0005-0000-0000-000058000000}"/>
    <cellStyle name="A4 T.Stk" xfId="114" xr:uid="{00000000-0005-0000-0000-000059000000}"/>
    <cellStyle name="A4 TJ" xfId="115" xr:uid="{00000000-0005-0000-0000-00005A000000}"/>
    <cellStyle name="A4 TStk" xfId="116" xr:uid="{00000000-0005-0000-0000-00005B000000}"/>
    <cellStyle name="A4 Year" xfId="117" xr:uid="{00000000-0005-0000-0000-00005C000000}"/>
    <cellStyle name="Accent1" xfId="118" xr:uid="{00000000-0005-0000-0000-00005D000000}"/>
    <cellStyle name="Accent2" xfId="119" xr:uid="{00000000-0005-0000-0000-00005E000000}"/>
    <cellStyle name="Accent3" xfId="120" xr:uid="{00000000-0005-0000-0000-00005F000000}"/>
    <cellStyle name="Accent4" xfId="121" xr:uid="{00000000-0005-0000-0000-000060000000}"/>
    <cellStyle name="Accent5" xfId="122" xr:uid="{00000000-0005-0000-0000-000061000000}"/>
    <cellStyle name="Accent6" xfId="123" xr:uid="{00000000-0005-0000-0000-000062000000}"/>
    <cellStyle name="AggOrange_CRFReport-template" xfId="124" xr:uid="{00000000-0005-0000-0000-000063000000}"/>
    <cellStyle name="AggOrange9_CRFReport-template" xfId="125" xr:uid="{00000000-0005-0000-0000-00006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ad" xfId="126" xr:uid="{00000000-0005-0000-0000-00006C000000}"/>
    <cellStyle name="Berechnung" xfId="26" builtinId="22" customBuiltin="1"/>
    <cellStyle name="Bold GHG Numbers (0.00)" xfId="127" xr:uid="{00000000-0005-0000-0000-00006E000000}"/>
    <cellStyle name="Bold GHG Numbers (0.00) 2" xfId="128" xr:uid="{00000000-0005-0000-0000-00006F000000}"/>
    <cellStyle name="Calculation" xfId="129" xr:uid="{00000000-0005-0000-0000-000070000000}"/>
    <cellStyle name="Check Cell" xfId="130" xr:uid="{00000000-0005-0000-0000-000071000000}"/>
    <cellStyle name="Comma [0]" xfId="131" xr:uid="{00000000-0005-0000-0000-000072000000}"/>
    <cellStyle name="Comma [0] 2" xfId="132" xr:uid="{00000000-0005-0000-0000-000073000000}"/>
    <cellStyle name="Comma 2" xfId="133" xr:uid="{00000000-0005-0000-0000-000074000000}"/>
    <cellStyle name="Cover" xfId="134" xr:uid="{00000000-0005-0000-0000-000075000000}"/>
    <cellStyle name="Cover 2" xfId="135" xr:uid="{00000000-0005-0000-0000-000076000000}"/>
    <cellStyle name="Currency [0]" xfId="136" xr:uid="{00000000-0005-0000-0000-000077000000}"/>
    <cellStyle name="Currency [0] 2" xfId="137" xr:uid="{00000000-0005-0000-0000-000078000000}"/>
    <cellStyle name="CustomizationCells" xfId="138" xr:uid="{00000000-0005-0000-0000-000079000000}"/>
    <cellStyle name="CustomizationGreenCells" xfId="139" xr:uid="{00000000-0005-0000-0000-00007A000000}"/>
    <cellStyle name="Datum" xfId="140" xr:uid="{00000000-0005-0000-0000-00007B000000}"/>
    <cellStyle name="Datum 2" xfId="141" xr:uid="{00000000-0005-0000-0000-00007C000000}"/>
    <cellStyle name="Datum, Uhrzeit" xfId="142" xr:uid="{00000000-0005-0000-0000-00007D000000}"/>
    <cellStyle name="Datum, Uhrzeit 2" xfId="143" xr:uid="{00000000-0005-0000-0000-00007E000000}"/>
    <cellStyle name="Datum_Datenbank - Template-02 sg29gp15 vg1_Nele" xfId="144" xr:uid="{00000000-0005-0000-0000-00007F000000}"/>
    <cellStyle name="Dezimal 2" xfId="145" xr:uid="{00000000-0005-0000-0000-000080000000}"/>
    <cellStyle name="Dezimal 3" xfId="146" xr:uid="{00000000-0005-0000-0000-000081000000}"/>
    <cellStyle name="Dezimal 3 2" xfId="147" xr:uid="{00000000-0005-0000-0000-000082000000}"/>
    <cellStyle name="Dezimal 4" xfId="148" xr:uid="{00000000-0005-0000-0000-000083000000}"/>
    <cellStyle name="Dezimal 5" xfId="149" xr:uid="{00000000-0005-0000-0000-000084000000}"/>
    <cellStyle name="Dezimal 6" xfId="150" xr:uid="{00000000-0005-0000-0000-000085000000}"/>
    <cellStyle name="Dezimal 7" xfId="151" xr:uid="{00000000-0005-0000-0000-000086000000}"/>
    <cellStyle name="Eingabe" xfId="27" builtinId="20" customBuiltin="1"/>
    <cellStyle name="Ergebnis" xfId="28" builtinId="25" customBuiltin="1"/>
    <cellStyle name="Erklärender Text" xfId="29" builtinId="53" customBuiltin="1"/>
    <cellStyle name="Euro" xfId="152" xr:uid="{00000000-0005-0000-0000-00008A000000}"/>
    <cellStyle name="Euro 2" xfId="153" xr:uid="{00000000-0005-0000-0000-00008B000000}"/>
    <cellStyle name="Euro 3" xfId="154" xr:uid="{00000000-0005-0000-0000-00008C000000}"/>
    <cellStyle name="Explanatory Text" xfId="155" xr:uid="{00000000-0005-0000-0000-00008D000000}"/>
    <cellStyle name="Good" xfId="156" xr:uid="{00000000-0005-0000-0000-00008E000000}"/>
    <cellStyle name="Gut" xfId="30" builtinId="26" customBuiltin="1"/>
    <cellStyle name="Heading 1" xfId="157" xr:uid="{00000000-0005-0000-0000-000090000000}"/>
    <cellStyle name="Heading 2" xfId="158" xr:uid="{00000000-0005-0000-0000-000091000000}"/>
    <cellStyle name="Heading 3" xfId="159" xr:uid="{00000000-0005-0000-0000-000092000000}"/>
    <cellStyle name="Heading 4" xfId="160" xr:uid="{00000000-0005-0000-0000-000093000000}"/>
    <cellStyle name="Headline" xfId="161" xr:uid="{00000000-0005-0000-0000-000094000000}"/>
    <cellStyle name="Hyperlink 2" xfId="162" xr:uid="{00000000-0005-0000-0000-000095000000}"/>
    <cellStyle name="Hyperlink 3" xfId="163" xr:uid="{00000000-0005-0000-0000-000096000000}"/>
    <cellStyle name="Hyperlink_Abb_Entwicklung_Brutto_BrennstoffausnutzungsgradeFossilerKraftwerke_2010_09_20" xfId="164" xr:uid="{00000000-0005-0000-0000-000097000000}"/>
    <cellStyle name="Input" xfId="165" xr:uid="{00000000-0005-0000-0000-000098000000}"/>
    <cellStyle name="InputCells" xfId="166" xr:uid="{00000000-0005-0000-0000-000099000000}"/>
    <cellStyle name="interpoliert" xfId="167" xr:uid="{00000000-0005-0000-0000-00009A000000}"/>
    <cellStyle name="Komma 2" xfId="168" xr:uid="{00000000-0005-0000-0000-00009B000000}"/>
    <cellStyle name="Linked Cell" xfId="169" xr:uid="{00000000-0005-0000-0000-00009C000000}"/>
    <cellStyle name="Menu" xfId="170" xr:uid="{00000000-0005-0000-0000-00009D000000}"/>
    <cellStyle name="Menu 2" xfId="171" xr:uid="{00000000-0005-0000-0000-00009E000000}"/>
    <cellStyle name="mitP" xfId="172" xr:uid="{00000000-0005-0000-0000-00009F000000}"/>
    <cellStyle name="Neutral" xfId="31" builtinId="28" customBuiltin="1"/>
    <cellStyle name="Normal GHG Numbers (0.00)" xfId="173" xr:uid="{00000000-0005-0000-0000-0000A1000000}"/>
    <cellStyle name="Normal GHG Textfiels Bold" xfId="174" xr:uid="{00000000-0005-0000-0000-0000A2000000}"/>
    <cellStyle name="Normal GHG Textfiels Bold 2" xfId="175" xr:uid="{00000000-0005-0000-0000-0000A3000000}"/>
    <cellStyle name="Normal GHG whole table" xfId="176" xr:uid="{00000000-0005-0000-0000-0000A4000000}"/>
    <cellStyle name="Normal GHG-Shade" xfId="177" xr:uid="{00000000-0005-0000-0000-0000A5000000}"/>
    <cellStyle name="Normal GHG-Shade 2" xfId="178" xr:uid="{00000000-0005-0000-0000-0000A6000000}"/>
    <cellStyle name="Normal GHG-Shade 3" xfId="179" xr:uid="{00000000-0005-0000-0000-0000A7000000}"/>
    <cellStyle name="Normal_Compilation_Final" xfId="180" xr:uid="{00000000-0005-0000-0000-0000A8000000}"/>
    <cellStyle name="Note" xfId="181" xr:uid="{00000000-0005-0000-0000-0000A9000000}"/>
    <cellStyle name="Note 2" xfId="182" xr:uid="{00000000-0005-0000-0000-0000AA000000}"/>
    <cellStyle name="Notiz" xfId="32" builtinId="10" customBuiltin="1"/>
    <cellStyle name="Notiz 2" xfId="183" xr:uid="{00000000-0005-0000-0000-0000AC000000}"/>
    <cellStyle name="Notiz 2 2" xfId="184" xr:uid="{00000000-0005-0000-0000-0000AD000000}"/>
    <cellStyle name="Notiz 3" xfId="185" xr:uid="{00000000-0005-0000-0000-0000AE000000}"/>
    <cellStyle name="Null" xfId="186" xr:uid="{00000000-0005-0000-0000-0000AF000000}"/>
    <cellStyle name="ohneP" xfId="187" xr:uid="{00000000-0005-0000-0000-0000B0000000}"/>
    <cellStyle name="Output" xfId="188" xr:uid="{00000000-0005-0000-0000-0000B1000000}"/>
    <cellStyle name="Pattern" xfId="189" xr:uid="{00000000-0005-0000-0000-0000B2000000}"/>
    <cellStyle name="Prozent 2" xfId="190" xr:uid="{00000000-0005-0000-0000-0000B3000000}"/>
    <cellStyle name="Prozent 2 2" xfId="191" xr:uid="{00000000-0005-0000-0000-0000B4000000}"/>
    <cellStyle name="Prozent 3" xfId="192" xr:uid="{00000000-0005-0000-0000-0000B5000000}"/>
    <cellStyle name="Prozent 3 2" xfId="193" xr:uid="{00000000-0005-0000-0000-0000B6000000}"/>
    <cellStyle name="Prozent 4" xfId="194" xr:uid="{00000000-0005-0000-0000-0000B7000000}"/>
    <cellStyle name="Prozent 4 2" xfId="195" xr:uid="{00000000-0005-0000-0000-0000B8000000}"/>
    <cellStyle name="Prozent 5" xfId="196" xr:uid="{00000000-0005-0000-0000-0000B9000000}"/>
    <cellStyle name="Prozent 5 2" xfId="197" xr:uid="{00000000-0005-0000-0000-0000BA000000}"/>
    <cellStyle name="Prozent 6" xfId="198" xr:uid="{00000000-0005-0000-0000-0000BB000000}"/>
    <cellStyle name="Prozent 7" xfId="199" xr:uid="{00000000-0005-0000-0000-0000BC000000}"/>
    <cellStyle name="Schlecht" xfId="33" builtinId="27" customBuiltin="1"/>
    <cellStyle name="Standard" xfId="0" builtinId="0"/>
    <cellStyle name="Standard 10" xfId="200" xr:uid="{00000000-0005-0000-0000-0000BF000000}"/>
    <cellStyle name="Standard 11" xfId="201" xr:uid="{00000000-0005-0000-0000-0000C0000000}"/>
    <cellStyle name="Standard 12" xfId="202" xr:uid="{00000000-0005-0000-0000-0000C1000000}"/>
    <cellStyle name="Standard 13" xfId="203" xr:uid="{00000000-0005-0000-0000-0000C2000000}"/>
    <cellStyle name="Standard 14" xfId="204" xr:uid="{00000000-0005-0000-0000-0000C3000000}"/>
    <cellStyle name="Standard 2" xfId="42" xr:uid="{00000000-0005-0000-0000-0000C4000000}"/>
    <cellStyle name="Standard 2 2" xfId="205" xr:uid="{00000000-0005-0000-0000-0000C5000000}"/>
    <cellStyle name="Standard 2 3" xfId="206" xr:uid="{00000000-0005-0000-0000-0000C6000000}"/>
    <cellStyle name="Standard 3" xfId="207" xr:uid="{00000000-0005-0000-0000-0000C7000000}"/>
    <cellStyle name="Standard 3 2" xfId="208" xr:uid="{00000000-0005-0000-0000-0000C8000000}"/>
    <cellStyle name="Standard 3 2 2" xfId="209" xr:uid="{00000000-0005-0000-0000-0000C9000000}"/>
    <cellStyle name="Standard 3 3" xfId="210" xr:uid="{00000000-0005-0000-0000-0000CA000000}"/>
    <cellStyle name="Standard 3 4" xfId="211" xr:uid="{00000000-0005-0000-0000-0000CB000000}"/>
    <cellStyle name="Standard 4" xfId="212" xr:uid="{00000000-0005-0000-0000-0000CC000000}"/>
    <cellStyle name="Standard 4 2" xfId="213" xr:uid="{00000000-0005-0000-0000-0000CD000000}"/>
    <cellStyle name="Standard 4 2 2" xfId="214" xr:uid="{00000000-0005-0000-0000-0000CE000000}"/>
    <cellStyle name="Standard 4 3" xfId="215" xr:uid="{00000000-0005-0000-0000-0000CF000000}"/>
    <cellStyle name="Standard 5" xfId="216" xr:uid="{00000000-0005-0000-0000-0000D0000000}"/>
    <cellStyle name="Standard 5 2" xfId="217" xr:uid="{00000000-0005-0000-0000-0000D1000000}"/>
    <cellStyle name="Standard 6" xfId="218" xr:uid="{00000000-0005-0000-0000-0000D2000000}"/>
    <cellStyle name="Standard 6 2" xfId="219" xr:uid="{00000000-0005-0000-0000-0000D3000000}"/>
    <cellStyle name="Standard 7" xfId="220" xr:uid="{00000000-0005-0000-0000-0000D4000000}"/>
    <cellStyle name="Standard 8" xfId="221" xr:uid="{00000000-0005-0000-0000-0000D5000000}"/>
    <cellStyle name="Standard 8 2" xfId="222" xr:uid="{00000000-0005-0000-0000-0000D6000000}"/>
    <cellStyle name="Standard 9" xfId="223" xr:uid="{00000000-0005-0000-0000-0000D7000000}"/>
    <cellStyle name="Standard_Berechnung1" xfId="232" xr:uid="{CA05B5E9-3A93-4ED0-9651-F16EE754A037}"/>
    <cellStyle name="Standard_Berechnung1_1" xfId="233" xr:uid="{3A575832-B962-4B5E-BD02-CC8F10E6D584}"/>
    <cellStyle name="Standard_Berechnung1_2" xfId="234" xr:uid="{EE547572-121E-4500-BFC0-E291598B1F2E}"/>
    <cellStyle name="Standard_Berechnung1_3" xfId="235" xr:uid="{302C9D02-954D-4641-8D7B-56AD7757A3A3}"/>
    <cellStyle name="Standard1" xfId="224" xr:uid="{00000000-0005-0000-0000-0000D8000000}"/>
    <cellStyle name="Title" xfId="225" xr:uid="{00000000-0005-0000-0000-0000D9000000}"/>
    <cellStyle name="Total" xfId="226" xr:uid="{00000000-0005-0000-0000-0000DA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Uhrzeit" xfId="227" xr:uid="{00000000-0005-0000-0000-0000E0000000}"/>
    <cellStyle name="Uhrzeit 2" xfId="228" xr:uid="{00000000-0005-0000-0000-0000E1000000}"/>
    <cellStyle name="Verknüpfte Zelle" xfId="39" builtinId="24" customBuiltin="1"/>
    <cellStyle name="Warnender Text" xfId="40" builtinId="11" customBuiltin="1"/>
    <cellStyle name="Warning Text" xfId="229" xr:uid="{00000000-0005-0000-0000-0000E4000000}"/>
    <cellStyle name="Year" xfId="230" xr:uid="{00000000-0005-0000-0000-0000E5000000}"/>
    <cellStyle name="Zelle überprüfen" xfId="41" builtinId="23" customBuiltin="1"/>
    <cellStyle name="Обычный_2++" xfId="231" xr:uid="{00000000-0005-0000-0000-0000E7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37C0C3"/>
      <color rgb="FF5EAD35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095564027315753E-2"/>
          <c:y val="0.1017886327680661"/>
          <c:w val="0.85484402184836517"/>
          <c:h val="0.72234281467725214"/>
        </c:manualLayout>
      </c:layout>
      <c:lineChart>
        <c:grouping val="standard"/>
        <c:varyColors val="0"/>
        <c:ser>
          <c:idx val="4"/>
          <c:order val="0"/>
          <c:tx>
            <c:strRef>
              <c:f>Daten!$D$10</c:f>
              <c:strCache>
                <c:ptCount val="1"/>
                <c:pt idx="0">
                  <c:v>Fernlinienbus**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8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Daten!$C$11:$C$41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Daten!$D$11:$D$41</c:f>
              <c:numCache>
                <c:formatCode>#,##0.00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0.46590228299832759</c:v>
                </c:pt>
                <c:pt idx="18">
                  <c:v>0.44315799883008783</c:v>
                </c:pt>
                <c:pt idx="19">
                  <c:v>0.48830715140940972</c:v>
                </c:pt>
                <c:pt idx="20">
                  <c:v>0.44163444622459164</c:v>
                </c:pt>
                <c:pt idx="21">
                  <c:v>0.48092822532523916</c:v>
                </c:pt>
                <c:pt idx="22">
                  <c:v>0.41893407611814215</c:v>
                </c:pt>
                <c:pt idx="23">
                  <c:v>0.42286164579919516</c:v>
                </c:pt>
                <c:pt idx="24">
                  <c:v>0.43000566455831052</c:v>
                </c:pt>
                <c:pt idx="25">
                  <c:v>0.52957493612416551</c:v>
                </c:pt>
                <c:pt idx="26">
                  <c:v>0.56834877627784519</c:v>
                </c:pt>
                <c:pt idx="27">
                  <c:v>0.42460085664580494</c:v>
                </c:pt>
                <c:pt idx="28">
                  <c:v>0.41284433041252006</c:v>
                </c:pt>
                <c:pt idx="29">
                  <c:v>0.41239531702695381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5-4136-B6C5-21EB38D82599}"/>
            </c:ext>
          </c:extLst>
        </c:ser>
        <c:ser>
          <c:idx val="3"/>
          <c:order val="1"/>
          <c:tx>
            <c:strRef>
              <c:f>Daten!$E$10</c:f>
              <c:strCache>
                <c:ptCount val="1"/>
                <c:pt idx="0">
                  <c:v>Eisenbahn, Fernverkehr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diamond"/>
            <c:size val="8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Daten!$C$11:$C$41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Daten!$E$11:$E$41</c:f>
              <c:numCache>
                <c:formatCode>0.00</c:formatCode>
                <c:ptCount val="31"/>
                <c:pt idx="0" formatCode="#,##0.00">
                  <c:v>0.87442919856061108</c:v>
                </c:pt>
                <c:pt idx="1">
                  <c:v>0.95836482866769357</c:v>
                </c:pt>
                <c:pt idx="2" formatCode="#,##0.00">
                  <c:v>0.95876051552514008</c:v>
                </c:pt>
                <c:pt idx="3">
                  <c:v>1.0501038117176058</c:v>
                </c:pt>
                <c:pt idx="4" formatCode="#,##0.00">
                  <c:v>0.96939883553712047</c:v>
                </c:pt>
                <c:pt idx="5">
                  <c:v>0.88199043001362454</c:v>
                </c:pt>
                <c:pt idx="6" formatCode="#,##0.00">
                  <c:v>0.86047444167821174</c:v>
                </c:pt>
                <c:pt idx="7">
                  <c:v>0.90365906325611867</c:v>
                </c:pt>
                <c:pt idx="8" formatCode="#,##0.00">
                  <c:v>0.96834814677980285</c:v>
                </c:pt>
                <c:pt idx="9">
                  <c:v>0.92176987644619834</c:v>
                </c:pt>
                <c:pt idx="10" formatCode="#,##0.00">
                  <c:v>0.90941802342607747</c:v>
                </c:pt>
                <c:pt idx="11">
                  <c:v>0.90138669811566885</c:v>
                </c:pt>
                <c:pt idx="12" formatCode="#,##0.00">
                  <c:v>0.898265912438314</c:v>
                </c:pt>
                <c:pt idx="13">
                  <c:v>0.82102584890732211</c:v>
                </c:pt>
                <c:pt idx="14" formatCode="#,##0.00">
                  <c:v>0.80917909984982295</c:v>
                </c:pt>
                <c:pt idx="15">
                  <c:v>0.74495674988990779</c:v>
                </c:pt>
                <c:pt idx="16" formatCode="#,##0.00">
                  <c:v>0.73382021244913131</c:v>
                </c:pt>
                <c:pt idx="17">
                  <c:v>0.68373295152453617</c:v>
                </c:pt>
                <c:pt idx="18" formatCode="#,##0.00">
                  <c:v>0.6221239914992136</c:v>
                </c:pt>
                <c:pt idx="19">
                  <c:v>0.58828740757546694</c:v>
                </c:pt>
                <c:pt idx="20" formatCode="#,##0.00">
                  <c:v>0.54760581144916676</c:v>
                </c:pt>
                <c:pt idx="21">
                  <c:v>0.55504473074423688</c:v>
                </c:pt>
                <c:pt idx="22" formatCode="#,##0.00">
                  <c:v>0.51024932443662518</c:v>
                </c:pt>
                <c:pt idx="23">
                  <c:v>0.48655181179585522</c:v>
                </c:pt>
                <c:pt idx="24" formatCode="#,##0.00">
                  <c:v>0.44018951495162745</c:v>
                </c:pt>
                <c:pt idx="25">
                  <c:v>0.72876978861428454</c:v>
                </c:pt>
                <c:pt idx="26">
                  <c:v>0.75155319712403734</c:v>
                </c:pt>
                <c:pt idx="27">
                  <c:v>0.50971307047627101</c:v>
                </c:pt>
                <c:pt idx="28">
                  <c:v>0.43929644869674284</c:v>
                </c:pt>
                <c:pt idx="29">
                  <c:v>0.4276883247703927</c:v>
                </c:pt>
                <c:pt idx="30" formatCode="#,##0.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5-4136-B6C5-21EB38D82599}"/>
            </c:ext>
          </c:extLst>
        </c:ser>
        <c:ser>
          <c:idx val="2"/>
          <c:order val="2"/>
          <c:tx>
            <c:strRef>
              <c:f>Daten!$F$10</c:f>
              <c:strCache>
                <c:ptCount val="1"/>
                <c:pt idx="0">
                  <c:v>Eisenbahn, Nahverkehr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square"/>
            <c:size val="8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Daten!$C$11:$C$41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Daten!$F$11:$F$41</c:f>
              <c:numCache>
                <c:formatCode>0.00</c:formatCode>
                <c:ptCount val="31"/>
                <c:pt idx="0" formatCode="#,##0.00">
                  <c:v>2.020207209793361</c:v>
                </c:pt>
                <c:pt idx="1">
                  <c:v>2.0398777353466557</c:v>
                </c:pt>
                <c:pt idx="2" formatCode="#,##0.00">
                  <c:v>1.7882111288112752</c:v>
                </c:pt>
                <c:pt idx="3">
                  <c:v>1.7790161005174496</c:v>
                </c:pt>
                <c:pt idx="4" formatCode="#,##0.00">
                  <c:v>1.7704421413232716</c:v>
                </c:pt>
                <c:pt idx="5">
                  <c:v>1.868764460612969</c:v>
                </c:pt>
                <c:pt idx="6" formatCode="#,##0.00">
                  <c:v>1.7248824745725166</c:v>
                </c:pt>
                <c:pt idx="7">
                  <c:v>1.74647879934855</c:v>
                </c:pt>
                <c:pt idx="8" formatCode="#,##0.00">
                  <c:v>1.8248835589890009</c:v>
                </c:pt>
                <c:pt idx="9">
                  <c:v>1.6447010056289713</c:v>
                </c:pt>
                <c:pt idx="10" formatCode="#,##0.00">
                  <c:v>1.5729618344281358</c:v>
                </c:pt>
                <c:pt idx="11">
                  <c:v>1.4608843128076172</c:v>
                </c:pt>
                <c:pt idx="12" formatCode="#,##0.00">
                  <c:v>1.3769198860989293</c:v>
                </c:pt>
                <c:pt idx="13">
                  <c:v>1.3191651880379205</c:v>
                </c:pt>
                <c:pt idx="14" formatCode="#,##0.00">
                  <c:v>1.295293719080536</c:v>
                </c:pt>
                <c:pt idx="15">
                  <c:v>1.2735427381895128</c:v>
                </c:pt>
                <c:pt idx="16" formatCode="#,##0.00">
                  <c:v>1.1827007900962463</c:v>
                </c:pt>
                <c:pt idx="17">
                  <c:v>1.1364179298022306</c:v>
                </c:pt>
                <c:pt idx="18" formatCode="#,##0.00">
                  <c:v>1.0570532758399678</c:v>
                </c:pt>
                <c:pt idx="19">
                  <c:v>0.95730977918164994</c:v>
                </c:pt>
                <c:pt idx="20" formatCode="#,##0.00">
                  <c:v>0.94718426380805887</c:v>
                </c:pt>
                <c:pt idx="21">
                  <c:v>0.92912651715086103</c:v>
                </c:pt>
                <c:pt idx="22" formatCode="#,##0.00">
                  <c:v>0.86860105108347807</c:v>
                </c:pt>
                <c:pt idx="23">
                  <c:v>0.86019631394137208</c:v>
                </c:pt>
                <c:pt idx="24" formatCode="#,##0.00">
                  <c:v>0.81489811512560617</c:v>
                </c:pt>
                <c:pt idx="25">
                  <c:v>1.2761951304868007</c:v>
                </c:pt>
                <c:pt idx="26">
                  <c:v>1.4519655844804302</c:v>
                </c:pt>
                <c:pt idx="27">
                  <c:v>0.89322834150544439</c:v>
                </c:pt>
                <c:pt idx="28">
                  <c:v>0.78685873929827299</c:v>
                </c:pt>
                <c:pt idx="29">
                  <c:v>0.67797888456303057</c:v>
                </c:pt>
                <c:pt idx="30" formatCode="#,##0.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95-4136-B6C5-21EB38D82599}"/>
            </c:ext>
          </c:extLst>
        </c:ser>
        <c:ser>
          <c:idx val="0"/>
          <c:order val="3"/>
          <c:tx>
            <c:strRef>
              <c:f>Daten!$G$10</c:f>
              <c:strCache>
                <c:ptCount val="1"/>
                <c:pt idx="0">
                  <c:v>Straßen-, Stadt- und U-Bahn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triangle"/>
            <c:size val="8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Daten!$C$11:$C$41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Daten!$G$11:$G$41</c:f>
              <c:numCache>
                <c:formatCode>0.00</c:formatCode>
                <c:ptCount val="31"/>
                <c:pt idx="0" formatCode="#,##0.00">
                  <c:v>1.5035657879714872</c:v>
                </c:pt>
                <c:pt idx="1">
                  <c:v>1.5513601039975686</c:v>
                </c:pt>
                <c:pt idx="2" formatCode="#,##0.00">
                  <c:v>1.4948382889599388</c:v>
                </c:pt>
                <c:pt idx="3">
                  <c:v>1.4783097406733177</c:v>
                </c:pt>
                <c:pt idx="4" formatCode="#,##0.00">
                  <c:v>1.4655096899373159</c:v>
                </c:pt>
                <c:pt idx="5">
                  <c:v>1.4787470447207967</c:v>
                </c:pt>
                <c:pt idx="6" formatCode="#,##0.00">
                  <c:v>1.4774737732557035</c:v>
                </c:pt>
                <c:pt idx="7">
                  <c:v>1.4437897206513322</c:v>
                </c:pt>
                <c:pt idx="8" formatCode="#,##0.00">
                  <c:v>1.4493949349287216</c:v>
                </c:pt>
                <c:pt idx="9">
                  <c:v>1.4084888138828608</c:v>
                </c:pt>
                <c:pt idx="10" formatCode="#,##0.00">
                  <c:v>1.4000624510119077</c:v>
                </c:pt>
                <c:pt idx="11">
                  <c:v>1.3696806086850506</c:v>
                </c:pt>
                <c:pt idx="12" formatCode="#,##0.00">
                  <c:v>1.3352960118327499</c:v>
                </c:pt>
                <c:pt idx="13">
                  <c:v>1.2862561537887363</c:v>
                </c:pt>
                <c:pt idx="14" formatCode="#,##0.00">
                  <c:v>1.2447208458057584</c:v>
                </c:pt>
                <c:pt idx="15">
                  <c:v>1.2235147532119575</c:v>
                </c:pt>
                <c:pt idx="16" formatCode="#,##0.00">
                  <c:v>1.208978143169422</c:v>
                </c:pt>
                <c:pt idx="17">
                  <c:v>1.1625310038392305</c:v>
                </c:pt>
                <c:pt idx="18" formatCode="#,##0.00">
                  <c:v>1.0662780255850224</c:v>
                </c:pt>
                <c:pt idx="19">
                  <c:v>1.0209388726980329</c:v>
                </c:pt>
                <c:pt idx="20" formatCode="#,##0.00">
                  <c:v>0.97793243597908408</c:v>
                </c:pt>
                <c:pt idx="21">
                  <c:v>0.95799742525680609</c:v>
                </c:pt>
                <c:pt idx="22" formatCode="#,##0.00">
                  <c:v>0.89881462329032125</c:v>
                </c:pt>
                <c:pt idx="23">
                  <c:v>0.87736948671678883</c:v>
                </c:pt>
                <c:pt idx="24" formatCode="#,##0.00">
                  <c:v>0.81526009599026505</c:v>
                </c:pt>
                <c:pt idx="25">
                  <c:v>1.1900852253349699</c:v>
                </c:pt>
                <c:pt idx="26">
                  <c:v>1.3309651028929788</c:v>
                </c:pt>
                <c:pt idx="27">
                  <c:v>1.0606948082145218</c:v>
                </c:pt>
                <c:pt idx="28">
                  <c:v>0.8631407155833527</c:v>
                </c:pt>
                <c:pt idx="29">
                  <c:v>0.68948530069090042</c:v>
                </c:pt>
                <c:pt idx="30" formatCode="#,##0.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95-4136-B6C5-21EB38D82599}"/>
            </c:ext>
          </c:extLst>
        </c:ser>
        <c:ser>
          <c:idx val="1"/>
          <c:order val="4"/>
          <c:tx>
            <c:strRef>
              <c:f>Daten!$H$10</c:f>
              <c:strCache>
                <c:ptCount val="1"/>
                <c:pt idx="0">
                  <c:v>Linienbus**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Daten!$C$11:$C$41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Daten!$H$11:$H$41</c:f>
              <c:numCache>
                <c:formatCode>0.00</c:formatCode>
                <c:ptCount val="31"/>
                <c:pt idx="0" formatCode="#,##0.00">
                  <c:v>0.98870602127357632</c:v>
                </c:pt>
                <c:pt idx="1">
                  <c:v>0.98026072653439977</c:v>
                </c:pt>
                <c:pt idx="2" formatCode="#,##0.00">
                  <c:v>0.96799027071597321</c:v>
                </c:pt>
                <c:pt idx="3">
                  <c:v>0.95671982064883554</c:v>
                </c:pt>
                <c:pt idx="4" formatCode="#,##0.00">
                  <c:v>0.95124983503498839</c:v>
                </c:pt>
                <c:pt idx="5">
                  <c:v>0.94835595046502374</c:v>
                </c:pt>
                <c:pt idx="6" formatCode="#,##0.00">
                  <c:v>0.94752905062775006</c:v>
                </c:pt>
                <c:pt idx="7">
                  <c:v>0.94798169056640458</c:v>
                </c:pt>
                <c:pt idx="8" formatCode="#,##0.00">
                  <c:v>0.95430569696584344</c:v>
                </c:pt>
                <c:pt idx="9">
                  <c:v>1.0379468433358168</c:v>
                </c:pt>
                <c:pt idx="10" formatCode="#,##0.00">
                  <c:v>1.0115062615215451</c:v>
                </c:pt>
                <c:pt idx="11">
                  <c:v>1.0263938241776294</c:v>
                </c:pt>
                <c:pt idx="12" formatCode="#,##0.00">
                  <c:v>1.0316492411773368</c:v>
                </c:pt>
                <c:pt idx="13">
                  <c:v>1.0553059464394492</c:v>
                </c:pt>
                <c:pt idx="14" formatCode="#,##0.00">
                  <c:v>1.0605593921295002</c:v>
                </c:pt>
                <c:pt idx="15">
                  <c:v>1.1192708090698602</c:v>
                </c:pt>
                <c:pt idx="16" formatCode="#,##0.00">
                  <c:v>1.0968270993722624</c:v>
                </c:pt>
                <c:pt idx="17">
                  <c:v>1.095657928211718</c:v>
                </c:pt>
                <c:pt idx="18" formatCode="#,##0.00">
                  <c:v>1.0891594286873651</c:v>
                </c:pt>
                <c:pt idx="19">
                  <c:v>1.1064565655421899</c:v>
                </c:pt>
                <c:pt idx="20" formatCode="#,##0.00">
                  <c:v>1.1170384779756113</c:v>
                </c:pt>
                <c:pt idx="21">
                  <c:v>1.1104007288594262</c:v>
                </c:pt>
                <c:pt idx="22" formatCode="#,##0.00">
                  <c:v>1.1081368952104289</c:v>
                </c:pt>
                <c:pt idx="23">
                  <c:v>1.0966482025979232</c:v>
                </c:pt>
                <c:pt idx="24" formatCode="#,##0.00">
                  <c:v>1.2135505486898965</c:v>
                </c:pt>
                <c:pt idx="25">
                  <c:v>1.4945235148727245</c:v>
                </c:pt>
                <c:pt idx="26">
                  <c:v>1.5325543425324759</c:v>
                </c:pt>
                <c:pt idx="27">
                  <c:v>1.31267100510483</c:v>
                </c:pt>
                <c:pt idx="28">
                  <c:v>1.2660134390523783</c:v>
                </c:pt>
                <c:pt idx="29">
                  <c:v>1.2587382066093933</c:v>
                </c:pt>
                <c:pt idx="30" formatCode="#,##0.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95-4136-B6C5-21EB38D82599}"/>
            </c:ext>
          </c:extLst>
        </c:ser>
        <c:ser>
          <c:idx val="5"/>
          <c:order val="5"/>
          <c:tx>
            <c:strRef>
              <c:f>Daten!$I$10</c:f>
              <c:strCache>
                <c:ptCount val="1"/>
                <c:pt idx="0">
                  <c:v>Pkw**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Daten!$C$11:$C$41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Daten!$I$11:$I$41</c:f>
              <c:numCache>
                <c:formatCode>0.00</c:formatCode>
                <c:ptCount val="31"/>
                <c:pt idx="0" formatCode="#,##0.00">
                  <c:v>2.1372273147688392</c:v>
                </c:pt>
                <c:pt idx="1">
                  <c:v>2.1491450509538521</c:v>
                </c:pt>
                <c:pt idx="2" formatCode="#,##0.00">
                  <c:v>2.1439755997759131</c:v>
                </c:pt>
                <c:pt idx="3">
                  <c:v>2.1430819308128384</c:v>
                </c:pt>
                <c:pt idx="4" formatCode="#,##0.00">
                  <c:v>2.1391746376420921</c:v>
                </c:pt>
                <c:pt idx="5">
                  <c:v>2.1811773809289083</c:v>
                </c:pt>
                <c:pt idx="6" formatCode="#,##0.00">
                  <c:v>2.1576775651152724</c:v>
                </c:pt>
                <c:pt idx="7">
                  <c:v>2.1570583180111726</c:v>
                </c:pt>
                <c:pt idx="8" formatCode="#,##0.00">
                  <c:v>2.1376066576720465</c:v>
                </c:pt>
                <c:pt idx="9">
                  <c:v>2.1500701934916222</c:v>
                </c:pt>
                <c:pt idx="10">
                  <c:v>2.1367978124407734</c:v>
                </c:pt>
                <c:pt idx="11">
                  <c:v>2.1520640585320652</c:v>
                </c:pt>
                <c:pt idx="12">
                  <c:v>2.1606112318644652</c:v>
                </c:pt>
                <c:pt idx="13">
                  <c:v>2.1147856486382874</c:v>
                </c:pt>
                <c:pt idx="14">
                  <c:v>2.1283937207492811</c:v>
                </c:pt>
                <c:pt idx="15">
                  <c:v>2.1572621721399701</c:v>
                </c:pt>
                <c:pt idx="16">
                  <c:v>2.167494154218979</c:v>
                </c:pt>
                <c:pt idx="17">
                  <c:v>2.1430916447586834</c:v>
                </c:pt>
                <c:pt idx="18">
                  <c:v>2.1318901711861686</c:v>
                </c:pt>
                <c:pt idx="19">
                  <c:v>2.1515906349662424</c:v>
                </c:pt>
                <c:pt idx="20">
                  <c:v>2.1535562283242129</c:v>
                </c:pt>
                <c:pt idx="21">
                  <c:v>2.1583925007777238</c:v>
                </c:pt>
                <c:pt idx="22">
                  <c:v>2.1718786335000448</c:v>
                </c:pt>
                <c:pt idx="23">
                  <c:v>2.1664748566690428</c:v>
                </c:pt>
                <c:pt idx="24">
                  <c:v>2.2778803256082143</c:v>
                </c:pt>
                <c:pt idx="25">
                  <c:v>2.2493519970977944</c:v>
                </c:pt>
                <c:pt idx="26">
                  <c:v>2.2637219994856403</c:v>
                </c:pt>
                <c:pt idx="27">
                  <c:v>2.2534755614091737</c:v>
                </c:pt>
                <c:pt idx="28">
                  <c:v>2.2649419904377299</c:v>
                </c:pt>
                <c:pt idx="29">
                  <c:v>2.2035567104194489</c:v>
                </c:pt>
                <c:pt idx="30" formatCode="#,##0.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95-4136-B6C5-21EB38D82599}"/>
            </c:ext>
          </c:extLst>
        </c:ser>
        <c:ser>
          <c:idx val="6"/>
          <c:order val="6"/>
          <c:tx>
            <c:strRef>
              <c:f>Daten!$J$10</c:f>
              <c:strCache>
                <c:ptCount val="1"/>
                <c:pt idx="0">
                  <c:v>Flugzeug, Inland***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diamond"/>
            <c:size val="9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Daten!$C$11:$C$41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Daten!$J$11:$J$41</c:f>
              <c:numCache>
                <c:formatCode>0.00</c:formatCode>
                <c:ptCount val="31"/>
                <c:pt idx="0" formatCode="#,##0.00">
                  <c:v>3.9866681900449064</c:v>
                </c:pt>
                <c:pt idx="1">
                  <c:v>3.8621192009315686</c:v>
                </c:pt>
                <c:pt idx="2" formatCode="#,##0.00">
                  <c:v>3.7928608353059743</c:v>
                </c:pt>
                <c:pt idx="3">
                  <c:v>3.399497332069632</c:v>
                </c:pt>
                <c:pt idx="4" formatCode="#,##0.00">
                  <c:v>3.2755966773120231</c:v>
                </c:pt>
                <c:pt idx="5">
                  <c:v>3.2601479178200479</c:v>
                </c:pt>
                <c:pt idx="6" formatCode="#,##0.00">
                  <c:v>3.3417664332511303</c:v>
                </c:pt>
                <c:pt idx="7">
                  <c:v>3.4198111104777147</c:v>
                </c:pt>
                <c:pt idx="8" formatCode="#,##0.00">
                  <c:v>3.2785410842594125</c:v>
                </c:pt>
                <c:pt idx="9">
                  <c:v>3.2602313645039027</c:v>
                </c:pt>
                <c:pt idx="10" formatCode="#,##0.00">
                  <c:v>3.263914940183664</c:v>
                </c:pt>
                <c:pt idx="11">
                  <c:v>3.2217068763045575</c:v>
                </c:pt>
                <c:pt idx="12" formatCode="#,##0.00">
                  <c:v>3.0914311002050212</c:v>
                </c:pt>
                <c:pt idx="13">
                  <c:v>2.9990500302880969</c:v>
                </c:pt>
                <c:pt idx="14" formatCode="#,##0.00">
                  <c:v>2.940297271864404</c:v>
                </c:pt>
                <c:pt idx="15">
                  <c:v>3.0305636773266822</c:v>
                </c:pt>
                <c:pt idx="16" formatCode="#,##0.00">
                  <c:v>3.0561798470880972</c:v>
                </c:pt>
                <c:pt idx="17">
                  <c:v>2.9933575738223981</c:v>
                </c:pt>
                <c:pt idx="18" formatCode="#,##0.00">
                  <c:v>2.7817437117679615</c:v>
                </c:pt>
                <c:pt idx="19">
                  <c:v>2.7667882058760775</c:v>
                </c:pt>
                <c:pt idx="20" formatCode="#,##0.00">
                  <c:v>2.8285535596949094</c:v>
                </c:pt>
                <c:pt idx="21">
                  <c:v>2.862674220728918</c:v>
                </c:pt>
                <c:pt idx="22" formatCode="#,##0.00">
                  <c:v>2.7568036535485914</c:v>
                </c:pt>
                <c:pt idx="23">
                  <c:v>2.7169434416497737</c:v>
                </c:pt>
                <c:pt idx="24">
                  <c:v>2.7567945856956695</c:v>
                </c:pt>
                <c:pt idx="25">
                  <c:v>3.6068015713144725</c:v>
                </c:pt>
                <c:pt idx="26">
                  <c:v>3.5353602403342284</c:v>
                </c:pt>
                <c:pt idx="27">
                  <c:v>3.0722462402022312</c:v>
                </c:pt>
                <c:pt idx="28">
                  <c:v>2.8294321680448768</c:v>
                </c:pt>
                <c:pt idx="29">
                  <c:v>2.7235741844204173</c:v>
                </c:pt>
                <c:pt idx="30" formatCode="#,##0.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95-4136-B6C5-21EB38D82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323272"/>
        <c:axId val="561319744"/>
      </c:lineChart>
      <c:catAx>
        <c:axId val="561323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/>
            </a:pPr>
            <a:endParaRPr lang="de-DE"/>
          </a:p>
        </c:txPr>
        <c:crossAx val="561319744"/>
        <c:crosses val="autoZero"/>
        <c:auto val="1"/>
        <c:lblAlgn val="ctr"/>
        <c:lblOffset val="100"/>
        <c:noMultiLvlLbl val="0"/>
      </c:catAx>
      <c:valAx>
        <c:axId val="561319744"/>
        <c:scaling>
          <c:orientation val="minMax"/>
          <c:max val="4.5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de-DE"/>
          </a:p>
        </c:txPr>
        <c:crossAx val="561323272"/>
        <c:crosses val="autoZero"/>
        <c:crossBetween val="between"/>
        <c:majorUnit val="0.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5622060302153848E-2"/>
          <c:y val="0.9419947613247126"/>
          <c:w val="0.81192402349261639"/>
          <c:h val="5.8005238675287361E-2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700">
          <a:latin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95" footer="0.314960629921269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41</xdr:row>
      <xdr:rowOff>38100</xdr:rowOff>
    </xdr:from>
    <xdr:to>
      <xdr:col>18</xdr:col>
      <xdr:colOff>38100</xdr:colOff>
      <xdr:row>41</xdr:row>
      <xdr:rowOff>38100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DE01B22-504A-46E1-A63C-2B3F97C7CA09}"/>
            </a:ext>
          </a:extLst>
        </xdr:cNvPr>
        <xdr:cNvCxnSpPr/>
      </xdr:nvCxnSpPr>
      <xdr:spPr>
        <a:xfrm>
          <a:off x="2305050" y="9448800"/>
          <a:ext cx="1443037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13</xdr:col>
      <xdr:colOff>0</xdr:colOff>
      <xdr:row>4</xdr:row>
      <xdr:rowOff>57150</xdr:rowOff>
    </xdr:to>
    <xdr:sp macro="" textlink="'[2]12-11_3-Abb-Daten'!B2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12</xdr:row>
      <xdr:rowOff>24840</xdr:rowOff>
    </xdr:from>
    <xdr:to>
      <xdr:col>23</xdr:col>
      <xdr:colOff>1143013</xdr:colOff>
      <xdr:row>12</xdr:row>
      <xdr:rowOff>24840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1980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34962</xdr:colOff>
      <xdr:row>14</xdr:row>
      <xdr:rowOff>28162</xdr:rowOff>
    </xdr:from>
    <xdr:to>
      <xdr:col>23</xdr:col>
      <xdr:colOff>1142999</xdr:colOff>
      <xdr:row>14</xdr:row>
      <xdr:rowOff>28162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91980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4</xdr:row>
      <xdr:rowOff>140825</xdr:rowOff>
    </xdr:from>
    <xdr:to>
      <xdr:col>19</xdr:col>
      <xdr:colOff>745397</xdr:colOff>
      <xdr:row>20</xdr:row>
      <xdr:rowOff>1019694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4705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4</xdr:row>
      <xdr:rowOff>140837</xdr:rowOff>
    </xdr:from>
    <xdr:to>
      <xdr:col>20</xdr:col>
      <xdr:colOff>215311</xdr:colOff>
      <xdr:row>20</xdr:row>
      <xdr:rowOff>1019706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17215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4</xdr:row>
      <xdr:rowOff>139565</xdr:rowOff>
    </xdr:from>
    <xdr:ext cx="1048364" cy="330004"/>
    <xdr:sp macro="" textlink="" fLocksText="0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12</xdr:row>
      <xdr:rowOff>24840</xdr:rowOff>
    </xdr:from>
    <xdr:to>
      <xdr:col>23</xdr:col>
      <xdr:colOff>1143013</xdr:colOff>
      <xdr:row>12</xdr:row>
      <xdr:rowOff>24840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1980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14</xdr:row>
      <xdr:rowOff>28162</xdr:rowOff>
    </xdr:from>
    <xdr:to>
      <xdr:col>23</xdr:col>
      <xdr:colOff>1142999</xdr:colOff>
      <xdr:row>14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91980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4</xdr:row>
      <xdr:rowOff>140825</xdr:rowOff>
    </xdr:from>
    <xdr:to>
      <xdr:col>19</xdr:col>
      <xdr:colOff>745397</xdr:colOff>
      <xdr:row>20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14705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4</xdr:row>
      <xdr:rowOff>140837</xdr:rowOff>
    </xdr:from>
    <xdr:to>
      <xdr:col>20</xdr:col>
      <xdr:colOff>215311</xdr:colOff>
      <xdr:row>20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17215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4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197827</xdr:colOff>
      <xdr:row>1</xdr:row>
      <xdr:rowOff>179208</xdr:rowOff>
    </xdr:from>
    <xdr:to>
      <xdr:col>14</xdr:col>
      <xdr:colOff>285750</xdr:colOff>
      <xdr:row>20</xdr:row>
      <xdr:rowOff>652097</xdr:rowOff>
    </xdr:to>
    <xdr:graphicFrame macro="">
      <xdr:nvGraphicFramePr>
        <xdr:cNvPr id="15" name="Diagramm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424963</xdr:colOff>
      <xdr:row>20</xdr:row>
      <xdr:rowOff>765023</xdr:rowOff>
    </xdr:from>
    <xdr:to>
      <xdr:col>13</xdr:col>
      <xdr:colOff>1283315</xdr:colOff>
      <xdr:row>20</xdr:row>
      <xdr:rowOff>1028060</xdr:rowOff>
    </xdr:to>
    <xdr:sp macro="" textlink="Daten!Y3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619751" y="5051273"/>
          <a:ext cx="1788872" cy="2630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ED85851-5B86-456D-AD10-2A353E1C32B0}" type="TxLink">
            <a:rPr lang="en-US" sz="600" b="0" i="0" u="none" strike="noStrike">
              <a:solidFill>
                <a:srgbClr val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Daten und Rechenmodell TREMOD, Version 6.71B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176711</xdr:colOff>
      <xdr:row>1</xdr:row>
      <xdr:rowOff>0</xdr:rowOff>
    </xdr:from>
    <xdr:to>
      <xdr:col>14</xdr:col>
      <xdr:colOff>159700</xdr:colOff>
      <xdr:row>2</xdr:row>
      <xdr:rowOff>168296</xdr:rowOff>
    </xdr:to>
    <xdr:sp macro="" textlink="Daten!B1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76711" y="183173"/>
          <a:ext cx="7786162" cy="42473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27D1E4A-7495-485E-9B40-A43C7D39BCE1}" type="TxLink">
            <a:rPr lang="en-US" sz="12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Entwicklung des spezifischen Energieverbrauchs im Personenverkehr * (inkl. Vorkette)</a:t>
          </a:fld>
          <a:endParaRPr lang="de-DE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219164</xdr:colOff>
      <xdr:row>1</xdr:row>
      <xdr:rowOff>10021</xdr:rowOff>
    </xdr:from>
    <xdr:to>
      <xdr:col>13</xdr:col>
      <xdr:colOff>1293856</xdr:colOff>
      <xdr:row>1</xdr:row>
      <xdr:rowOff>10021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219164" y="19319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327210</xdr:colOff>
      <xdr:row>2</xdr:row>
      <xdr:rowOff>174515</xdr:rowOff>
    </xdr:from>
    <xdr:to>
      <xdr:col>6</xdr:col>
      <xdr:colOff>901375</xdr:colOff>
      <xdr:row>3</xdr:row>
      <xdr:rowOff>194258</xdr:rowOff>
    </xdr:to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49460" y="611078"/>
          <a:ext cx="2399790" cy="273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9D63A1B-7F46-4D01-ABAA-16E28EE19B66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Megajoule pro Personenkilometer (MJ/Pkm)</a:t>
          </a:fld>
          <a:endParaRPr lang="de-DE" sz="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219164</xdr:colOff>
      <xdr:row>20</xdr:row>
      <xdr:rowOff>754006</xdr:rowOff>
    </xdr:from>
    <xdr:to>
      <xdr:col>13</xdr:col>
      <xdr:colOff>1293856</xdr:colOff>
      <xdr:row>20</xdr:row>
      <xdr:rowOff>754006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19164" y="5040256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7325</xdr:colOff>
      <xdr:row>20</xdr:row>
      <xdr:rowOff>768661</xdr:rowOff>
    </xdr:from>
    <xdr:to>
      <xdr:col>10</xdr:col>
      <xdr:colOff>420298</xdr:colOff>
      <xdr:row>20</xdr:row>
      <xdr:rowOff>952500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27133" y="5054911"/>
          <a:ext cx="4340203" cy="18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E745A75-BC19-45D4-BB99-CFB19FCDFE48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*inkl. Emissionen aus Bereitstellung &amp; Umwandlung der Energieträger in Strom, Benzin, Diesel, Flüssig- &amp; Erdgas sowie Kerosin                                                                                                                                  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7325</xdr:colOff>
      <xdr:row>20</xdr:row>
      <xdr:rowOff>879230</xdr:rowOff>
    </xdr:from>
    <xdr:to>
      <xdr:col>10</xdr:col>
      <xdr:colOff>608134</xdr:colOff>
      <xdr:row>21</xdr:row>
      <xdr:rowOff>36635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925DE89-C0B1-408E-AF06-DF68EC2116D8}"/>
            </a:ext>
          </a:extLst>
        </xdr:cNvPr>
        <xdr:cNvSpPr txBox="1"/>
      </xdr:nvSpPr>
      <xdr:spPr>
        <a:xfrm>
          <a:off x="227133" y="5165480"/>
          <a:ext cx="4528039" cy="307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14A35F6-F39D-4A99-BC73-26DA256896B8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**ab 2019 Methodenwechsel in der Vorkettenmodellierung, Werte ab 2019 daher nur eingeschränkt mit den Vorjahren vergleichbar
***ausgewählte Flughäfen in Deutschland, nur Kerosin                                                                             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219164</xdr:colOff>
      <xdr:row>20</xdr:row>
      <xdr:rowOff>307732</xdr:rowOff>
    </xdr:from>
    <xdr:to>
      <xdr:col>13</xdr:col>
      <xdr:colOff>1293856</xdr:colOff>
      <xdr:row>20</xdr:row>
      <xdr:rowOff>307732</xdr:rowOff>
    </xdr:to>
    <xdr:cxnSp macro="">
      <xdr:nvCxnSpPr>
        <xdr:cNvPr id="23" name="Gerade Verbindung 19">
          <a:extLst>
            <a:ext uri="{FF2B5EF4-FFF2-40B4-BE49-F238E27FC236}">
              <a16:creationId xmlns:a16="http://schemas.microsoft.com/office/drawing/2014/main" id="{08F5ABA3-D802-4B20-8D01-D7C6AF945282}"/>
            </a:ext>
          </a:extLst>
        </xdr:cNvPr>
        <xdr:cNvCxnSpPr/>
      </xdr:nvCxnSpPr>
      <xdr:spPr>
        <a:xfrm>
          <a:off x="219164" y="4593982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igene%20Dateien\TS-Preise-Marg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t/DATEN-ZUR-UMWELT/_DzU-ONLINE_BEITRAEGE/12_Energiebereitstellung/DzU-Energie_NE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IEA/A_Frageboegen%202006/letzte%20Meldung/GERMANY_REN%202006%20Stand%2029_01_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e%20und%20Einstellungen\Gustav%20Resch\Eigene%20Dateien\green-x\database%20Green-X\data%20RES-E\elgreen\wav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Users/wilkes/AppData/Local/Microsoft/Windows/Temporary%20Internet%20Files/Content.Outlook/WAJMS6EE/Boxplots_Ralph_5%20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hlen Super"/>
    </sheetNames>
    <sheetDataSet>
      <sheetData sheetId="0" refreshError="1">
        <row r="2">
          <cell r="F2">
            <v>1.1599999999999999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_PEGew "/>
      <sheetName val="3_PEV"/>
      <sheetName val="4_EEV_ET"/>
      <sheetName val="4.1_Industrie"/>
      <sheetName val="4.2.1_HH"/>
      <sheetName val="4.2.2_GHD (einschl. Militär)"/>
      <sheetName val="4.3_Verkehr"/>
      <sheetName val="5_ Brennstoff_Strom"/>
      <sheetName val="Strerz"/>
      <sheetName val="EB 2011"/>
      <sheetName val="EB 2012 vorl."/>
      <sheetName val="Trendtabellen"/>
      <sheetName val="KIS_08.B-Daten"/>
      <sheetName val="KIS_08.B"/>
      <sheetName val="8-1_2_Abb-Daten"/>
      <sheetName val="8-1_2_Abb"/>
      <sheetName val="8-1_3_Abb-Daten"/>
      <sheetName val="8-1_3_Abb"/>
      <sheetName val="Arbeitstabelle_8-2"/>
      <sheetName val="8-2_2_Tab"/>
      <sheetName val="8-2_3_Tab"/>
      <sheetName val="8-3_2_Abb-Daten"/>
      <sheetName val="Arbeitstabelle_8-3"/>
      <sheetName val="8-3_2_Abb"/>
      <sheetName val="8-4_2_Tab"/>
      <sheetName val="8-5_2_Abb-Daten"/>
      <sheetName val="8-5_2_Abb"/>
      <sheetName val="8-5_3_Abb-Daten"/>
      <sheetName val="8-5_3_Abb"/>
      <sheetName val="KIS_12.C-Daten"/>
      <sheetName val="KIS_12.C_Abb"/>
      <sheetName val="12-2_2_Abb-Daten"/>
      <sheetName val="12-2_2_Abb"/>
      <sheetName val="12-3_2_Abb-Daten"/>
      <sheetName val="12-3_2_Abb"/>
      <sheetName val="12-3_3_Abb-Daten"/>
      <sheetName val="12-3_3_Abb"/>
      <sheetName val="Arbeitstabelle_12_3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Arbeitstabelle_12-7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Arbeitstabelle 12-10"/>
      <sheetName val="12-10_1_Tab"/>
      <sheetName val="12-10_2_Tab"/>
      <sheetName val="12-10_2_Abb"/>
      <sheetName val="12-10_3_Tab"/>
      <sheetName val="12-10_3_Abb"/>
      <sheetName val="12-10_4_Tab"/>
      <sheetName val="12-10_4_Abb"/>
      <sheetName val="12-10_5_Tab"/>
      <sheetName val="12-10_6_Tab"/>
      <sheetName val="12-10_7_Tab"/>
      <sheetName val="12-10_7_Abb"/>
      <sheetName val="12-10_8_Tab"/>
      <sheetName val="12-10_8_Abb"/>
      <sheetName val="12-10_9 Tab."/>
      <sheetName val="Arbeitstabelle_12-11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Arbeitstabelle 17-6"/>
      <sheetName val="17-6_2_Abb+KIS-17.B-Daten"/>
      <sheetName val="17-6_2_Abb+KIS-17.B"/>
      <sheetName val="17-6_3_Abb-Daten"/>
      <sheetName val="17-6_3-Abb"/>
      <sheetName val="17-6_4_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 t="str">
            <v xml:space="preserve">Steinkohlen </v>
          </cell>
          <cell r="C10">
            <v>2306.172</v>
          </cell>
        </row>
        <row r="11">
          <cell r="B11" t="str">
            <v xml:space="preserve">Braunkohlen </v>
          </cell>
          <cell r="C11">
            <v>3200.7150000000001</v>
          </cell>
        </row>
        <row r="12">
          <cell r="B12" t="str">
            <v>Mineralöle</v>
          </cell>
          <cell r="C12">
            <v>5216.9229999999998</v>
          </cell>
        </row>
        <row r="13">
          <cell r="B13" t="str">
            <v>Erdgas</v>
          </cell>
          <cell r="C13">
            <v>2292.7800000000002</v>
          </cell>
        </row>
        <row r="14">
          <cell r="B14" t="str">
            <v>Kernenergie</v>
          </cell>
          <cell r="C14">
            <v>1667.5440000000001</v>
          </cell>
        </row>
        <row r="15">
          <cell r="B15" t="str">
            <v>Erneuerbare Energien und sonstige Energieträger</v>
          </cell>
          <cell r="C15">
            <v>221.09955200000002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8">
          <cell r="A48" t="str">
            <v>Steinkohle</v>
          </cell>
          <cell r="B48">
            <v>10.555555555555555</v>
          </cell>
          <cell r="C48">
            <v>13.055555555555555</v>
          </cell>
          <cell r="D48">
            <v>10.833333333333334</v>
          </cell>
          <cell r="E48">
            <v>10.555555555555555</v>
          </cell>
          <cell r="F48">
            <v>10.277777777777777</v>
          </cell>
          <cell r="G48">
            <v>10.544166666666667</v>
          </cell>
          <cell r="H48">
            <v>9.9869444444444451</v>
          </cell>
          <cell r="I48">
            <v>8.8580555555555556</v>
          </cell>
          <cell r="J48">
            <v>6.565555555555556</v>
          </cell>
          <cell r="K48">
            <v>7.08</v>
          </cell>
          <cell r="L48">
            <v>7.847777777777778</v>
          </cell>
          <cell r="M48">
            <v>8.1419444444444444</v>
          </cell>
          <cell r="N48">
            <v>8.0261111111111099</v>
          </cell>
          <cell r="O48">
            <v>4.8727777777777774</v>
          </cell>
          <cell r="P48">
            <v>3.9839216666666668</v>
          </cell>
          <cell r="Q48">
            <v>4.2798474999999998</v>
          </cell>
          <cell r="R48">
            <v>5.4663177777777783</v>
          </cell>
          <cell r="S48">
            <v>7.212814166666667</v>
          </cell>
          <cell r="T48">
            <v>6.9674699999999987</v>
          </cell>
          <cell r="U48">
            <v>4.8025108333333328</v>
          </cell>
          <cell r="V48">
            <v>8.6111111111111107</v>
          </cell>
          <cell r="W48">
            <v>10.764444444444443</v>
          </cell>
          <cell r="X48">
            <v>9.2305555555555561</v>
          </cell>
        </row>
        <row r="49">
          <cell r="A49" t="str">
            <v>Braunkohlenbriketts</v>
          </cell>
          <cell r="B49">
            <v>90.277777777777771</v>
          </cell>
          <cell r="C49">
            <v>57.777777777777779</v>
          </cell>
          <cell r="D49">
            <v>38.055555555555557</v>
          </cell>
          <cell r="E49">
            <v>34.166666666666664</v>
          </cell>
          <cell r="F49">
            <v>28.611111111111111</v>
          </cell>
          <cell r="G49">
            <v>18.234444444444446</v>
          </cell>
          <cell r="H49">
            <v>19.307777777777776</v>
          </cell>
          <cell r="I49">
            <v>10.135</v>
          </cell>
          <cell r="J49">
            <v>8.0502777777777776</v>
          </cell>
          <cell r="K49">
            <v>7.3208333333333329</v>
          </cell>
          <cell r="L49">
            <v>5.5794444444444435</v>
          </cell>
          <cell r="M49">
            <v>6.2055555555555557</v>
          </cell>
          <cell r="N49">
            <v>4.5672222222222221</v>
          </cell>
          <cell r="O49">
            <v>5.3547222222222226</v>
          </cell>
          <cell r="P49">
            <v>4.6255877777777785</v>
          </cell>
          <cell r="Q49">
            <v>4.7136861111111115</v>
          </cell>
          <cell r="R49">
            <v>5.5034850000000004</v>
          </cell>
          <cell r="S49">
            <v>3.7365747222222216</v>
          </cell>
          <cell r="T49">
            <v>5.4509416666666679</v>
          </cell>
          <cell r="U49">
            <v>5.7401000000000009</v>
          </cell>
          <cell r="V49">
            <v>6.3216666666666663</v>
          </cell>
          <cell r="W49">
            <v>5.3566666666666665</v>
          </cell>
          <cell r="X49">
            <v>5.2919444444444439</v>
          </cell>
        </row>
        <row r="50">
          <cell r="A50" t="str">
            <v>Erneuerbare Wärme</v>
          </cell>
          <cell r="B50">
            <v>10.739722222222222</v>
          </cell>
          <cell r="C50">
            <v>10.826388888888889</v>
          </cell>
          <cell r="D50">
            <v>10.541666666666668</v>
          </cell>
          <cell r="E50">
            <v>10.867222222222223</v>
          </cell>
          <cell r="F50">
            <v>15.033333333333331</v>
          </cell>
          <cell r="G50">
            <v>25.447777777777777</v>
          </cell>
          <cell r="H50">
            <v>25.447777777777777</v>
          </cell>
          <cell r="I50">
            <v>42.406388888888891</v>
          </cell>
          <cell r="J50">
            <v>44.369166666666672</v>
          </cell>
          <cell r="K50">
            <v>45.590277777777779</v>
          </cell>
          <cell r="L50">
            <v>45.834444444444443</v>
          </cell>
          <cell r="M50">
            <v>52.306666666666665</v>
          </cell>
          <cell r="N50">
            <v>50.963333333333331</v>
          </cell>
          <cell r="O50">
            <v>52.876388888888883</v>
          </cell>
          <cell r="P50">
            <v>51.61472222222222</v>
          </cell>
          <cell r="Q50">
            <v>51.248333333333335</v>
          </cell>
          <cell r="R50">
            <v>53.487222222222222</v>
          </cell>
          <cell r="S50">
            <v>51.248333333333335</v>
          </cell>
          <cell r="T50">
            <v>56.757222222222218</v>
          </cell>
          <cell r="U50">
            <v>62.011388888888888</v>
          </cell>
          <cell r="V50">
            <v>79.435000000000002</v>
          </cell>
          <cell r="W50">
            <v>67.511388888888888</v>
          </cell>
          <cell r="X50">
            <v>73.900000000000006</v>
          </cell>
        </row>
        <row r="51">
          <cell r="A51" t="str">
            <v>Nicht erneuerbare Wärme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Sonst. Erneuerb. Energien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1.2599999999999998</v>
          </cell>
          <cell r="H52">
            <v>1.3477777777777777</v>
          </cell>
          <cell r="I52">
            <v>1.4080555555555556</v>
          </cell>
          <cell r="J52">
            <v>1.5369444444444444</v>
          </cell>
          <cell r="K52">
            <v>1.5444444444444443</v>
          </cell>
          <cell r="L52">
            <v>1.7258333333333333</v>
          </cell>
          <cell r="M52">
            <v>2.1161111111111111</v>
          </cell>
          <cell r="N52">
            <v>2.3347222222222221</v>
          </cell>
          <cell r="O52">
            <v>2.6234805555555551</v>
          </cell>
          <cell r="P52">
            <v>2.7602777777777776</v>
          </cell>
          <cell r="Q52">
            <v>3.1074555555555556</v>
          </cell>
          <cell r="R52">
            <v>3.5397222222222222</v>
          </cell>
          <cell r="S52">
            <v>3.9152777777777779</v>
          </cell>
          <cell r="T52">
            <v>6.9422222222222221</v>
          </cell>
          <cell r="U52">
            <v>7.5822027777777778</v>
          </cell>
          <cell r="V52">
            <v>8.5219444444444434</v>
          </cell>
          <cell r="W52">
            <v>9.4455555555555542</v>
          </cell>
          <cell r="X52">
            <v>10.455</v>
          </cell>
        </row>
        <row r="53">
          <cell r="A53" t="str">
            <v>Übrige feste Brennstoffe</v>
          </cell>
          <cell r="B53">
            <v>7.3158333333333339</v>
          </cell>
          <cell r="C53">
            <v>0.28472222222222182</v>
          </cell>
          <cell r="D53">
            <v>0.56944444444444364</v>
          </cell>
          <cell r="E53">
            <v>-5.5555555555623448E-4</v>
          </cell>
          <cell r="F53">
            <v>0</v>
          </cell>
          <cell r="G53">
            <v>7.7777777777798818E-3</v>
          </cell>
          <cell r="H53">
            <v>8.333333333334636E-3</v>
          </cell>
          <cell r="I53">
            <v>0</v>
          </cell>
          <cell r="J53">
            <v>7.7777777777717398E-3</v>
          </cell>
          <cell r="K53">
            <v>1.1944444444446953E-2</v>
          </cell>
          <cell r="L53">
            <v>7.7777777777816087E-3</v>
          </cell>
          <cell r="M53">
            <v>7.7777777777739603E-3</v>
          </cell>
          <cell r="N53">
            <v>0</v>
          </cell>
          <cell r="O53">
            <v>3.6111111111111109E-3</v>
          </cell>
          <cell r="P53">
            <v>3.9541666666666666E-3</v>
          </cell>
          <cell r="Q53">
            <v>7.9083333333333332E-3</v>
          </cell>
          <cell r="R53">
            <v>8.1522222222222222E-3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Heizöl</v>
          </cell>
          <cell r="B54">
            <v>205.55555555555554</v>
          </cell>
          <cell r="C54">
            <v>242.22222222222223</v>
          </cell>
          <cell r="D54">
            <v>238.05555555555554</v>
          </cell>
          <cell r="E54">
            <v>263.33333333333331</v>
          </cell>
          <cell r="F54">
            <v>254.16666666666666</v>
          </cell>
          <cell r="G54">
            <v>250.63583333333332</v>
          </cell>
          <cell r="H54">
            <v>265.50083333333333</v>
          </cell>
          <cell r="I54">
            <v>282.24555555555554</v>
          </cell>
          <cell r="J54">
            <v>262.85861111111114</v>
          </cell>
          <cell r="K54">
            <v>221.91777777777776</v>
          </cell>
          <cell r="L54">
            <v>216.41027777777776</v>
          </cell>
          <cell r="M54">
            <v>248.98361111111112</v>
          </cell>
          <cell r="N54">
            <v>219.41833333333332</v>
          </cell>
          <cell r="O54">
            <v>216.04611111111109</v>
          </cell>
          <cell r="P54">
            <v>192.245</v>
          </cell>
          <cell r="Q54">
            <v>191.36805555555557</v>
          </cell>
          <cell r="R54">
            <v>202.71333333333334</v>
          </cell>
          <cell r="S54">
            <v>122.53</v>
          </cell>
          <cell r="T54">
            <v>180.31305555555554</v>
          </cell>
          <cell r="U54">
            <v>154.97722222222222</v>
          </cell>
          <cell r="V54">
            <v>156.315</v>
          </cell>
          <cell r="W54">
            <v>131.47305555555556</v>
          </cell>
          <cell r="X54">
            <v>139.55305555555555</v>
          </cell>
        </row>
        <row r="55">
          <cell r="A55" t="str">
            <v>Gase</v>
          </cell>
          <cell r="B55">
            <v>175.83333333333334</v>
          </cell>
          <cell r="C55">
            <v>206.38888888888889</v>
          </cell>
          <cell r="D55">
            <v>210.27777777777777</v>
          </cell>
          <cell r="E55">
            <v>236.66666666666666</v>
          </cell>
          <cell r="F55">
            <v>232.22222222222223</v>
          </cell>
          <cell r="G55">
            <v>256.85777777777776</v>
          </cell>
          <cell r="H55">
            <v>301.91361111111109</v>
          </cell>
          <cell r="I55">
            <v>277.9013888888889</v>
          </cell>
          <cell r="J55">
            <v>279.97916666666663</v>
          </cell>
          <cell r="K55">
            <v>274.65750000000003</v>
          </cell>
          <cell r="L55">
            <v>273.43472222222221</v>
          </cell>
          <cell r="M55">
            <v>294.92388888888894</v>
          </cell>
          <cell r="N55">
            <v>287.67138888888888</v>
          </cell>
          <cell r="O55">
            <v>299.51638888888891</v>
          </cell>
          <cell r="P55">
            <v>290.3438888888889</v>
          </cell>
          <cell r="Q55">
            <v>280.94427541305453</v>
          </cell>
          <cell r="R55">
            <v>274.15510456509571</v>
          </cell>
          <cell r="S55">
            <v>255.40068261739506</v>
          </cell>
          <cell r="T55">
            <v>269.09477883580973</v>
          </cell>
          <cell r="U55">
            <v>264.93033876661394</v>
          </cell>
          <cell r="V55">
            <v>289.71972222222223</v>
          </cell>
          <cell r="W55">
            <v>241.3761111111111</v>
          </cell>
          <cell r="X55">
            <v>251.96444444444444</v>
          </cell>
        </row>
        <row r="56">
          <cell r="A56" t="str">
            <v>Strom</v>
          </cell>
          <cell r="B56">
            <v>117.22222222222221</v>
          </cell>
          <cell r="C56">
            <v>122.22222222222221</v>
          </cell>
          <cell r="D56">
            <v>122.77777777777777</v>
          </cell>
          <cell r="E56">
            <v>125.83333333333333</v>
          </cell>
          <cell r="F56">
            <v>124.44444444444444</v>
          </cell>
          <cell r="G56">
            <v>127.17611111111111</v>
          </cell>
          <cell r="H56">
            <v>134.15111111111111</v>
          </cell>
          <cell r="I56">
            <v>130.81194444444444</v>
          </cell>
          <cell r="J56">
            <v>130.47611111111109</v>
          </cell>
          <cell r="K56">
            <v>131.2811111111111</v>
          </cell>
          <cell r="L56">
            <v>130.5</v>
          </cell>
          <cell r="M56">
            <v>134.39999999999998</v>
          </cell>
          <cell r="N56">
            <v>136.5</v>
          </cell>
          <cell r="O56">
            <v>139.1</v>
          </cell>
          <cell r="P56">
            <v>140.4</v>
          </cell>
          <cell r="Q56">
            <v>141.30000000000001</v>
          </cell>
          <cell r="R56">
            <v>141.5</v>
          </cell>
          <cell r="S56">
            <v>140.20000000000002</v>
          </cell>
          <cell r="T56">
            <v>139.5</v>
          </cell>
          <cell r="U56">
            <v>139.19999999999999</v>
          </cell>
          <cell r="V56">
            <v>141.69999999999999</v>
          </cell>
          <cell r="W56">
            <v>136.6</v>
          </cell>
          <cell r="X56">
            <v>137</v>
          </cell>
        </row>
        <row r="57">
          <cell r="A57" t="str">
            <v>Fernwärme</v>
          </cell>
          <cell r="B57">
            <v>44.444444444444443</v>
          </cell>
          <cell r="C57">
            <v>46.111111111111107</v>
          </cell>
          <cell r="D57">
            <v>45.555555555555557</v>
          </cell>
          <cell r="E57">
            <v>45.555555555555557</v>
          </cell>
          <cell r="F57">
            <v>45.833333333333336</v>
          </cell>
          <cell r="G57">
            <v>47.467777777777776</v>
          </cell>
          <cell r="H57">
            <v>45.363888888888887</v>
          </cell>
          <cell r="I57">
            <v>39.027777777777779</v>
          </cell>
          <cell r="J57">
            <v>39.027777777777779</v>
          </cell>
          <cell r="K57">
            <v>36.416666666666664</v>
          </cell>
          <cell r="L57">
            <v>36.5</v>
          </cell>
          <cell r="M57">
            <v>36.713888888888881</v>
          </cell>
          <cell r="N57">
            <v>37.376111111111108</v>
          </cell>
          <cell r="O57">
            <v>43.400833333333331</v>
          </cell>
          <cell r="P57">
            <v>45.731111111111112</v>
          </cell>
          <cell r="Q57">
            <v>42.685277777777777</v>
          </cell>
          <cell r="R57">
            <v>42.015555555555558</v>
          </cell>
          <cell r="S57">
            <v>43.135833333333331</v>
          </cell>
          <cell r="T57">
            <v>45.56944444444445</v>
          </cell>
          <cell r="U57">
            <v>49.011388888888888</v>
          </cell>
          <cell r="V57">
            <v>52.615555555555552</v>
          </cell>
          <cell r="W57">
            <v>45.651944444444446</v>
          </cell>
          <cell r="X57">
            <v>48</v>
          </cell>
        </row>
      </sheetData>
      <sheetData sheetId="118"/>
      <sheetData sheetId="119"/>
      <sheetData sheetId="120"/>
      <sheetData sheetId="121"/>
      <sheetData sheetId="1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ELE"/>
      <sheetName val="HEAT"/>
      <sheetName val="GEOTHERM"/>
      <sheetName val="SOLARTH"/>
      <sheetName val="INDWASTE"/>
      <sheetName val="MUNWASTE"/>
      <sheetName val="MUNWASTER"/>
      <sheetName val="MUNWASTEN"/>
      <sheetName val="WOODVEG"/>
      <sheetName val="CHARCOAL"/>
      <sheetName val="GBIOMASS"/>
      <sheetName val="LANDFILL"/>
      <sheetName val="SLUDGEGS"/>
      <sheetName val="OBIOGAS"/>
      <sheetName val="BIOGASOL"/>
      <sheetName val="BIODIESEL"/>
      <sheetName val="OBIOLIQ"/>
      <sheetName val="TOTCAP"/>
      <sheetName val="SBIOMASS"/>
      <sheetName val="GEOTHERM EFF"/>
      <sheetName val="INDWASTE EFF"/>
      <sheetName val="MUNWASTER EFF"/>
      <sheetName val="MUNWASTEN EFF"/>
      <sheetName val="WOODVEG EFF"/>
      <sheetName val="LANDFILL EFF"/>
      <sheetName val="SLUDGEGS EFF"/>
      <sheetName val="OBIOGAS EFF"/>
      <sheetName val="OBIOLIQ EFF"/>
      <sheetName val="Remarks"/>
    </sheetNames>
    <sheetDataSet>
      <sheetData sheetId="0"/>
      <sheetData sheetId="1">
        <row r="107">
          <cell r="G107" t="str">
            <v>Germany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c - figures"/>
      <sheetName val="costs - data"/>
      <sheetName val="potentials &amp; flh &amp; cost - data"/>
      <sheetName val="cc FI, GR, IRL, PT"/>
      <sheetName val="cc BE, DK, IRL, LUX, NL"/>
      <sheetName val="cc F, DE, I, E, UK"/>
      <sheetName val="cc AT, NL, PT,  S"/>
      <sheetName val="Austria D"/>
      <sheetName val="Austria"/>
      <sheetName val="Belgium D"/>
      <sheetName val="Belgium"/>
      <sheetName val="Denmark D"/>
      <sheetName val="Denmark"/>
      <sheetName val="Finland D"/>
      <sheetName val="Finland"/>
      <sheetName val="France D"/>
      <sheetName val="France"/>
      <sheetName val="Germany D"/>
      <sheetName val="Germany"/>
      <sheetName val="Greece D"/>
      <sheetName val="Greece"/>
      <sheetName val="Ireland D"/>
      <sheetName val="Ireland"/>
      <sheetName val="Italy D"/>
      <sheetName val="Italy"/>
      <sheetName val="Luxembourg D"/>
      <sheetName val="Luxembourg"/>
      <sheetName val="Netherlands D"/>
      <sheetName val="Netherlands"/>
      <sheetName val="Portugal D"/>
      <sheetName val="Portugal"/>
      <sheetName val="Spain D"/>
      <sheetName val="Spain"/>
      <sheetName val="Sweden D"/>
      <sheetName val="Sweden"/>
      <sheetName val="United Kingdom D"/>
      <sheetName val="United Kingdom"/>
    </sheetNames>
    <sheetDataSet>
      <sheetData sheetId="0"/>
      <sheetData sheetId="1"/>
      <sheetData sheetId="2">
        <row r="18">
          <cell r="B18">
            <v>0.25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n - W"/>
      <sheetName val="Statistik - W"/>
      <sheetName val="D - Boxplot - W"/>
      <sheetName val="Diagramm1"/>
      <sheetName val="FW-Potenziale"/>
      <sheetName val="Daten - Q"/>
      <sheetName val="Statistik - Q"/>
      <sheetName val="D - Boxplot - Q"/>
      <sheetName val="Quellensortierung"/>
      <sheetName val="Auswertung"/>
    </sheetNames>
    <sheetDataSet>
      <sheetData sheetId="0"/>
      <sheetData sheetId="1">
        <row r="1">
          <cell r="B1">
            <v>2009</v>
          </cell>
        </row>
      </sheetData>
      <sheetData sheetId="2" refreshError="1"/>
      <sheetData sheetId="3" refreshError="1"/>
      <sheetData sheetId="4"/>
      <sheetData sheetId="5"/>
      <sheetData sheetId="6"/>
      <sheetData sheetId="7" refreshError="1"/>
      <sheetData sheetId="8">
        <row r="1">
          <cell r="A1" t="str">
            <v>Lfd. Nr. (Wdh.)</v>
          </cell>
          <cell r="B1" t="str">
            <v>Quellen unsortiert</v>
          </cell>
          <cell r="C1" t="str">
            <v>Quellen ohne doppelte</v>
          </cell>
          <cell r="D1" t="str">
            <v>Lfd. Nr.</v>
          </cell>
        </row>
        <row r="2">
          <cell r="A2">
            <v>1</v>
          </cell>
          <cell r="B2" t="str">
            <v>DIW et al. (2007)</v>
          </cell>
          <cell r="C2" t="str">
            <v>DIW et al. (2007)</v>
          </cell>
          <cell r="D2">
            <v>1</v>
          </cell>
        </row>
        <row r="3">
          <cell r="A3" t="str">
            <v/>
          </cell>
          <cell r="B3" t="str">
            <v>DIW et al. (2007)</v>
          </cell>
          <cell r="C3" t="str">
            <v/>
          </cell>
          <cell r="D3" t="str">
            <v/>
          </cell>
        </row>
        <row r="4">
          <cell r="A4" t="str">
            <v/>
          </cell>
          <cell r="B4" t="str">
            <v>DIW et al. (2007)</v>
          </cell>
          <cell r="C4" t="str">
            <v/>
          </cell>
          <cell r="D4" t="str">
            <v/>
          </cell>
        </row>
        <row r="5">
          <cell r="A5" t="str">
            <v/>
          </cell>
          <cell r="B5" t="str">
            <v>DIW et al. (2007)</v>
          </cell>
          <cell r="C5" t="str">
            <v/>
          </cell>
          <cell r="D5" t="str">
            <v/>
          </cell>
        </row>
        <row r="6">
          <cell r="A6" t="str">
            <v/>
          </cell>
          <cell r="B6" t="str">
            <v>DIW et al. (2007)</v>
          </cell>
          <cell r="C6" t="str">
            <v/>
          </cell>
          <cell r="D6" t="str">
            <v/>
          </cell>
        </row>
        <row r="7">
          <cell r="A7" t="str">
            <v/>
          </cell>
          <cell r="B7" t="str">
            <v>DIW et al. (2007)</v>
          </cell>
          <cell r="C7" t="str">
            <v/>
          </cell>
          <cell r="D7" t="str">
            <v/>
          </cell>
        </row>
        <row r="8">
          <cell r="A8" t="str">
            <v/>
          </cell>
          <cell r="B8" t="str">
            <v>DIW et al. (2007)</v>
          </cell>
          <cell r="C8" t="str">
            <v/>
          </cell>
          <cell r="D8" t="str">
            <v/>
          </cell>
        </row>
        <row r="9">
          <cell r="A9" t="str">
            <v/>
          </cell>
          <cell r="B9" t="str">
            <v>DIW et al. (2007)</v>
          </cell>
          <cell r="C9" t="str">
            <v/>
          </cell>
          <cell r="D9" t="str">
            <v/>
          </cell>
        </row>
        <row r="10">
          <cell r="A10">
            <v>2</v>
          </cell>
          <cell r="B10" t="str">
            <v>BET (2010)</v>
          </cell>
          <cell r="C10" t="str">
            <v>BET (2010)</v>
          </cell>
          <cell r="D10">
            <v>2</v>
          </cell>
        </row>
        <row r="11">
          <cell r="A11" t="str">
            <v/>
          </cell>
          <cell r="B11" t="str">
            <v>BET (2010)</v>
          </cell>
          <cell r="C11" t="str">
            <v/>
          </cell>
          <cell r="D11" t="str">
            <v/>
          </cell>
        </row>
        <row r="12">
          <cell r="A12" t="str">
            <v/>
          </cell>
          <cell r="B12" t="str">
            <v>BET (2010)</v>
          </cell>
          <cell r="C12" t="str">
            <v/>
          </cell>
          <cell r="D12" t="str">
            <v/>
          </cell>
        </row>
        <row r="13">
          <cell r="A13" t="str">
            <v/>
          </cell>
          <cell r="B13" t="str">
            <v>BET (2010)</v>
          </cell>
          <cell r="C13" t="str">
            <v/>
          </cell>
          <cell r="D13" t="str">
            <v/>
          </cell>
        </row>
        <row r="14">
          <cell r="A14" t="str">
            <v/>
          </cell>
          <cell r="B14" t="str">
            <v>BET (2010)</v>
          </cell>
          <cell r="C14" t="str">
            <v/>
          </cell>
          <cell r="D14" t="str">
            <v/>
          </cell>
        </row>
        <row r="15">
          <cell r="A15" t="str">
            <v/>
          </cell>
          <cell r="B15" t="str">
            <v>BET (2010)</v>
          </cell>
          <cell r="C15" t="str">
            <v/>
          </cell>
          <cell r="D15" t="str">
            <v/>
          </cell>
        </row>
        <row r="16">
          <cell r="A16">
            <v>3</v>
          </cell>
          <cell r="B16" t="str">
            <v>DLR et al. (2010)</v>
          </cell>
          <cell r="C16" t="str">
            <v>DLR et al. (2010)</v>
          </cell>
          <cell r="D16">
            <v>3</v>
          </cell>
        </row>
        <row r="17">
          <cell r="A17" t="str">
            <v/>
          </cell>
          <cell r="B17" t="str">
            <v>DLR et al. (2010)</v>
          </cell>
          <cell r="C17" t="str">
            <v/>
          </cell>
          <cell r="D17" t="str">
            <v/>
          </cell>
        </row>
        <row r="18">
          <cell r="A18" t="str">
            <v/>
          </cell>
          <cell r="B18" t="str">
            <v>DLR et al. (2010)</v>
          </cell>
          <cell r="C18" t="str">
            <v/>
          </cell>
          <cell r="D18" t="str">
            <v/>
          </cell>
        </row>
        <row r="19">
          <cell r="A19" t="str">
            <v/>
          </cell>
          <cell r="B19" t="str">
            <v>DLR et al. (2010)</v>
          </cell>
          <cell r="C19" t="str">
            <v/>
          </cell>
          <cell r="D19" t="str">
            <v/>
          </cell>
        </row>
        <row r="20">
          <cell r="A20">
            <v>4</v>
          </cell>
          <cell r="B20" t="str">
            <v>BEI et DLR (2005)</v>
          </cell>
          <cell r="C20" t="str">
            <v>BEI et DLR (2005)</v>
          </cell>
          <cell r="D20">
            <v>4</v>
          </cell>
        </row>
        <row r="21">
          <cell r="A21">
            <v>5</v>
          </cell>
          <cell r="B21" t="str">
            <v>Blesl (2010)</v>
          </cell>
          <cell r="C21" t="str">
            <v>Blesl (2010)</v>
          </cell>
          <cell r="D21">
            <v>5</v>
          </cell>
        </row>
        <row r="22">
          <cell r="A22" t="str">
            <v/>
          </cell>
          <cell r="B22" t="str">
            <v>Blesl (2010)</v>
          </cell>
          <cell r="C22" t="str">
            <v/>
          </cell>
          <cell r="D22" t="str">
            <v/>
          </cell>
        </row>
        <row r="23">
          <cell r="A23">
            <v>6</v>
          </cell>
          <cell r="B23" t="str">
            <v>dena (2008)</v>
          </cell>
          <cell r="C23" t="str">
            <v>dena (2008)</v>
          </cell>
          <cell r="D23">
            <v>6</v>
          </cell>
        </row>
        <row r="24">
          <cell r="A24" t="str">
            <v/>
          </cell>
          <cell r="B24" t="str">
            <v>dena (2008)</v>
          </cell>
          <cell r="C24" t="str">
            <v/>
          </cell>
          <cell r="D24" t="str">
            <v/>
          </cell>
        </row>
        <row r="25">
          <cell r="A25">
            <v>7</v>
          </cell>
          <cell r="B25" t="str">
            <v>UBA (2007)</v>
          </cell>
          <cell r="C25" t="str">
            <v>UBA (2007)</v>
          </cell>
          <cell r="D25">
            <v>7</v>
          </cell>
        </row>
        <row r="26">
          <cell r="A26">
            <v>8</v>
          </cell>
          <cell r="B26" t="str">
            <v>UBA (2007a)</v>
          </cell>
          <cell r="C26" t="str">
            <v>UBA (2007a)</v>
          </cell>
          <cell r="D26">
            <v>8</v>
          </cell>
        </row>
        <row r="27">
          <cell r="A27" t="str">
            <v/>
          </cell>
          <cell r="B27" t="str">
            <v>UBA (2007a)</v>
          </cell>
          <cell r="C27" t="str">
            <v/>
          </cell>
          <cell r="D27" t="str">
            <v/>
          </cell>
        </row>
        <row r="28">
          <cell r="A28" t="str">
            <v/>
          </cell>
          <cell r="B28" t="str">
            <v>UBA (2007a)</v>
          </cell>
          <cell r="C28" t="str">
            <v/>
          </cell>
          <cell r="D28" t="str">
            <v/>
          </cell>
        </row>
        <row r="29">
          <cell r="A29" t="str">
            <v/>
          </cell>
          <cell r="B29" t="str">
            <v>UBA (2007a)</v>
          </cell>
          <cell r="C29" t="str">
            <v/>
          </cell>
          <cell r="D29" t="str">
            <v/>
          </cell>
        </row>
        <row r="30">
          <cell r="A30">
            <v>9</v>
          </cell>
          <cell r="B30" t="str">
            <v>Greenpeace (2008)</v>
          </cell>
          <cell r="C30" t="str">
            <v>Greenpeace (2008)</v>
          </cell>
          <cell r="D30">
            <v>9</v>
          </cell>
        </row>
        <row r="31">
          <cell r="A31">
            <v>10</v>
          </cell>
          <cell r="B31" t="str">
            <v>SRU (2011)</v>
          </cell>
          <cell r="C31" t="str">
            <v>SRU (2011)</v>
          </cell>
          <cell r="D31">
            <v>10</v>
          </cell>
        </row>
        <row r="32">
          <cell r="A32" t="str">
            <v/>
          </cell>
          <cell r="B32" t="str">
            <v>SRU (2011)</v>
          </cell>
          <cell r="C32" t="str">
            <v/>
          </cell>
          <cell r="D32" t="str">
            <v/>
          </cell>
        </row>
        <row r="33">
          <cell r="A33" t="str">
            <v/>
          </cell>
          <cell r="B33" t="str">
            <v>SRU (2011)</v>
          </cell>
          <cell r="C33" t="str">
            <v/>
          </cell>
          <cell r="D33" t="str">
            <v/>
          </cell>
        </row>
        <row r="34">
          <cell r="A34" t="str">
            <v/>
          </cell>
          <cell r="B34" t="str">
            <v>SRU (2011)</v>
          </cell>
          <cell r="C34" t="str">
            <v/>
          </cell>
          <cell r="D34" t="str">
            <v/>
          </cell>
        </row>
        <row r="35">
          <cell r="A35" t="str">
            <v/>
          </cell>
          <cell r="B35" t="str">
            <v>SRU (2011)</v>
          </cell>
          <cell r="C35" t="str">
            <v/>
          </cell>
          <cell r="D35" t="str">
            <v/>
          </cell>
        </row>
        <row r="36">
          <cell r="A36" t="str">
            <v/>
          </cell>
          <cell r="B36" t="str">
            <v>SRU (2011)</v>
          </cell>
          <cell r="C36" t="str">
            <v/>
          </cell>
          <cell r="D36" t="str">
            <v/>
          </cell>
        </row>
        <row r="37">
          <cell r="A37" t="str">
            <v/>
          </cell>
          <cell r="B37" t="str">
            <v>SRU (2011)</v>
          </cell>
          <cell r="C37" t="str">
            <v/>
          </cell>
          <cell r="D37" t="str">
            <v/>
          </cell>
        </row>
        <row r="38">
          <cell r="A38" t="str">
            <v/>
          </cell>
          <cell r="B38" t="str">
            <v>SRU (2011)</v>
          </cell>
          <cell r="C38" t="str">
            <v/>
          </cell>
          <cell r="D38" t="str">
            <v/>
          </cell>
        </row>
        <row r="39">
          <cell r="A39">
            <v>11</v>
          </cell>
          <cell r="B39" t="str">
            <v>EWI et al. (2010)</v>
          </cell>
          <cell r="C39" t="str">
            <v>EWI et al. (2010)</v>
          </cell>
          <cell r="D39">
            <v>11</v>
          </cell>
        </row>
        <row r="40">
          <cell r="A40" t="str">
            <v/>
          </cell>
          <cell r="B40" t="str">
            <v>EWI et al. (2010)</v>
          </cell>
          <cell r="C40" t="str">
            <v/>
          </cell>
          <cell r="D40" t="str">
            <v/>
          </cell>
        </row>
        <row r="41">
          <cell r="A41" t="str">
            <v/>
          </cell>
          <cell r="B41" t="str">
            <v>EWI et al. (2010)</v>
          </cell>
          <cell r="C41" t="str">
            <v/>
          </cell>
          <cell r="D41" t="str">
            <v/>
          </cell>
        </row>
        <row r="42">
          <cell r="A42" t="str">
            <v/>
          </cell>
          <cell r="B42" t="str">
            <v>EWI et al. (2010)</v>
          </cell>
          <cell r="C42" t="str">
            <v/>
          </cell>
          <cell r="D42" t="str">
            <v/>
          </cell>
        </row>
        <row r="43">
          <cell r="A43" t="str">
            <v/>
          </cell>
          <cell r="B43" t="str">
            <v>EWI et al. (2010)</v>
          </cell>
          <cell r="C43" t="str">
            <v/>
          </cell>
          <cell r="D43" t="str">
            <v/>
          </cell>
        </row>
        <row r="44">
          <cell r="A44" t="str">
            <v/>
          </cell>
          <cell r="B44" t="str">
            <v>EWI et al. (2010)</v>
          </cell>
          <cell r="C44" t="str">
            <v/>
          </cell>
          <cell r="D44" t="str">
            <v/>
          </cell>
        </row>
        <row r="45">
          <cell r="A45" t="str">
            <v/>
          </cell>
          <cell r="B45" t="str">
            <v>EWI et al. (2010)</v>
          </cell>
          <cell r="C45" t="str">
            <v/>
          </cell>
          <cell r="D45" t="str">
            <v/>
          </cell>
        </row>
        <row r="46">
          <cell r="A46" t="str">
            <v/>
          </cell>
          <cell r="B46" t="str">
            <v>EWI et al. (2010)</v>
          </cell>
          <cell r="C46" t="str">
            <v/>
          </cell>
          <cell r="D46" t="str">
            <v/>
          </cell>
        </row>
        <row r="47">
          <cell r="A47" t="str">
            <v/>
          </cell>
          <cell r="B47" t="str">
            <v>EWI et al. (2010)</v>
          </cell>
          <cell r="C47" t="str">
            <v/>
          </cell>
          <cell r="D47" t="str">
            <v/>
          </cell>
        </row>
        <row r="48">
          <cell r="A48" t="str">
            <v/>
          </cell>
          <cell r="B48" t="str">
            <v>EWI et al. (2010)</v>
          </cell>
          <cell r="C48" t="str">
            <v/>
          </cell>
          <cell r="D48" t="str">
            <v/>
          </cell>
        </row>
        <row r="49">
          <cell r="A49" t="str">
            <v/>
          </cell>
          <cell r="B49" t="str">
            <v>EWI et al. (2010)</v>
          </cell>
          <cell r="C49" t="str">
            <v/>
          </cell>
          <cell r="D49" t="str">
            <v/>
          </cell>
        </row>
        <row r="50">
          <cell r="A50" t="str">
            <v/>
          </cell>
          <cell r="B50" t="str">
            <v>EWI et al. (2010)</v>
          </cell>
          <cell r="C50" t="str">
            <v/>
          </cell>
          <cell r="D50" t="str">
            <v/>
          </cell>
        </row>
        <row r="51">
          <cell r="A51" t="str">
            <v/>
          </cell>
          <cell r="B51" t="str">
            <v>EWI et al. (2010)</v>
          </cell>
          <cell r="C51" t="str">
            <v/>
          </cell>
          <cell r="D51" t="str">
            <v/>
          </cell>
        </row>
        <row r="52">
          <cell r="A52" t="str">
            <v/>
          </cell>
          <cell r="B52" t="str">
            <v>EWI et al. (2010)</v>
          </cell>
          <cell r="C52" t="str">
            <v/>
          </cell>
          <cell r="D52" t="str">
            <v/>
          </cell>
        </row>
        <row r="53">
          <cell r="A53" t="str">
            <v/>
          </cell>
          <cell r="B53" t="str">
            <v>EWI et al. (2010)</v>
          </cell>
          <cell r="C53" t="str">
            <v/>
          </cell>
          <cell r="D53" t="str">
            <v/>
          </cell>
        </row>
        <row r="54">
          <cell r="A54" t="str">
            <v/>
          </cell>
          <cell r="B54" t="str">
            <v>EWI et al. (2010)</v>
          </cell>
          <cell r="C54" t="str">
            <v/>
          </cell>
          <cell r="D54" t="str">
            <v/>
          </cell>
        </row>
        <row r="55">
          <cell r="A55" t="str">
            <v/>
          </cell>
          <cell r="B55" t="str">
            <v>EWI et al. (2010)</v>
          </cell>
          <cell r="C55" t="str">
            <v/>
          </cell>
          <cell r="D55" t="str">
            <v/>
          </cell>
        </row>
        <row r="56">
          <cell r="A56" t="str">
            <v/>
          </cell>
          <cell r="B56" t="str">
            <v>EWI et al. (2010)</v>
          </cell>
          <cell r="C56" t="str">
            <v/>
          </cell>
          <cell r="D56" t="str">
            <v/>
          </cell>
        </row>
        <row r="57">
          <cell r="A57">
            <v>12</v>
          </cell>
          <cell r="B57" t="str">
            <v>Blesl (2007)</v>
          </cell>
          <cell r="C57" t="str">
            <v>Blesl (2007)</v>
          </cell>
          <cell r="D57">
            <v>12</v>
          </cell>
        </row>
        <row r="58">
          <cell r="A58">
            <v>13</v>
          </cell>
          <cell r="B58" t="str">
            <v>Öko-Institut et al. (2009)</v>
          </cell>
          <cell r="C58" t="str">
            <v>Öko-Institut et al. (2009)</v>
          </cell>
          <cell r="D58">
            <v>13</v>
          </cell>
        </row>
        <row r="59">
          <cell r="A59" t="str">
            <v/>
          </cell>
          <cell r="B59" t="str">
            <v>Öko-Institut et al. (2009)</v>
          </cell>
          <cell r="C59" t="str">
            <v/>
          </cell>
          <cell r="D59" t="str">
            <v/>
          </cell>
        </row>
        <row r="60">
          <cell r="A60" t="str">
            <v/>
          </cell>
          <cell r="B60" t="str">
            <v>Öko-Institut et al. (2009)</v>
          </cell>
          <cell r="C60" t="str">
            <v/>
          </cell>
          <cell r="D60" t="str">
            <v/>
          </cell>
        </row>
        <row r="61">
          <cell r="A61" t="str">
            <v/>
          </cell>
          <cell r="B61" t="str">
            <v>Öko-Institut et al. (2009)</v>
          </cell>
          <cell r="C61" t="str">
            <v/>
          </cell>
          <cell r="D61" t="str">
            <v/>
          </cell>
        </row>
        <row r="62">
          <cell r="A62">
            <v>14</v>
          </cell>
          <cell r="B62" t="str">
            <v>UBA (2009)</v>
          </cell>
          <cell r="C62" t="str">
            <v>UBA (2009)</v>
          </cell>
          <cell r="D62">
            <v>14</v>
          </cell>
        </row>
        <row r="63">
          <cell r="A63" t="str">
            <v/>
          </cell>
          <cell r="B63" t="str">
            <v>UBA (2009)</v>
          </cell>
          <cell r="C63" t="str">
            <v/>
          </cell>
          <cell r="D63" t="str">
            <v/>
          </cell>
        </row>
        <row r="64">
          <cell r="A64">
            <v>15</v>
          </cell>
          <cell r="B64" t="str">
            <v>Prognos et al. (2009)</v>
          </cell>
          <cell r="C64" t="str">
            <v>Prognos et al. (2009)</v>
          </cell>
          <cell r="D64">
            <v>15</v>
          </cell>
        </row>
        <row r="65">
          <cell r="A65" t="str">
            <v/>
          </cell>
          <cell r="B65" t="str">
            <v>Prognos et al. (2009)</v>
          </cell>
          <cell r="C65" t="str">
            <v/>
          </cell>
          <cell r="D65" t="str">
            <v/>
          </cell>
        </row>
        <row r="66">
          <cell r="A66" t="str">
            <v/>
          </cell>
          <cell r="B66" t="str">
            <v>Prognos et al. (2009)</v>
          </cell>
          <cell r="C66" t="str">
            <v/>
          </cell>
          <cell r="D66" t="str">
            <v/>
          </cell>
        </row>
        <row r="67">
          <cell r="A67">
            <v>16</v>
          </cell>
          <cell r="B67" t="str">
            <v>FfE (2009)</v>
          </cell>
          <cell r="C67" t="str">
            <v>FfE (2009)</v>
          </cell>
          <cell r="D67">
            <v>16</v>
          </cell>
        </row>
        <row r="68">
          <cell r="A68" t="str">
            <v/>
          </cell>
          <cell r="B68" t="str">
            <v>FfE (2009)</v>
          </cell>
          <cell r="C68" t="str">
            <v/>
          </cell>
          <cell r="D68" t="str">
            <v/>
          </cell>
        </row>
        <row r="69">
          <cell r="A69" t="str">
            <v/>
          </cell>
          <cell r="B69" t="str">
            <v>FfE (2009)</v>
          </cell>
          <cell r="C69" t="str">
            <v/>
          </cell>
          <cell r="D69" t="str">
            <v/>
          </cell>
        </row>
        <row r="70">
          <cell r="A70" t="str">
            <v/>
          </cell>
          <cell r="B70" t="str">
            <v>FfE (2009)</v>
          </cell>
          <cell r="C70" t="str">
            <v/>
          </cell>
          <cell r="D70" t="str">
            <v/>
          </cell>
        </row>
        <row r="71">
          <cell r="A71" t="str">
            <v/>
          </cell>
          <cell r="B71" t="str">
            <v>FfE (2009)</v>
          </cell>
          <cell r="C71" t="str">
            <v/>
          </cell>
          <cell r="D71" t="str">
            <v/>
          </cell>
        </row>
        <row r="72">
          <cell r="A72" t="str">
            <v/>
          </cell>
          <cell r="B72" t="str">
            <v>FfE (2009)</v>
          </cell>
          <cell r="C72" t="str">
            <v/>
          </cell>
          <cell r="D72" t="str">
            <v/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7026-E9F1-4101-B7E5-43C67EA9DFE5}">
  <dimension ref="A1:J207"/>
  <sheetViews>
    <sheetView topLeftCell="A164" workbookViewId="0">
      <selection activeCell="L186" sqref="L186"/>
    </sheetView>
  </sheetViews>
  <sheetFormatPr baseColWidth="10" defaultRowHeight="12.75"/>
  <cols>
    <col min="1" max="1" width="6.28515625" customWidth="1"/>
    <col min="2" max="2" width="8.5703125" customWidth="1"/>
    <col min="3" max="3" width="15.28515625" customWidth="1"/>
    <col min="5" max="5" width="8.42578125" customWidth="1"/>
    <col min="6" max="6" width="22.28515625" customWidth="1"/>
    <col min="7" max="7" width="20.28515625" customWidth="1"/>
    <col min="8" max="8" width="18" customWidth="1"/>
    <col min="9" max="9" width="18.5703125" customWidth="1"/>
    <col min="10" max="10" width="17.140625" customWidth="1"/>
    <col min="11" max="11" width="16" customWidth="1"/>
  </cols>
  <sheetData>
    <row r="1" spans="1:9">
      <c r="A1" s="63" t="s">
        <v>54</v>
      </c>
    </row>
    <row r="2" spans="1:9">
      <c r="A2" s="53" t="s">
        <v>15</v>
      </c>
      <c r="B2" s="53" t="s">
        <v>16</v>
      </c>
      <c r="C2" s="53" t="s">
        <v>31</v>
      </c>
      <c r="D2" s="53" t="s">
        <v>32</v>
      </c>
      <c r="E2" s="53" t="s">
        <v>33</v>
      </c>
      <c r="F2" s="53" t="s">
        <v>18</v>
      </c>
      <c r="G2" s="53" t="s">
        <v>19</v>
      </c>
      <c r="H2" s="57" t="s">
        <v>20</v>
      </c>
    </row>
    <row r="3" spans="1:9" ht="15" customHeight="1">
      <c r="A3" s="55">
        <v>1995</v>
      </c>
      <c r="B3" s="54" t="s">
        <v>17</v>
      </c>
      <c r="C3" s="54" t="s">
        <v>35</v>
      </c>
      <c r="D3" s="54" t="s">
        <v>36</v>
      </c>
      <c r="E3" s="54" t="s">
        <v>37</v>
      </c>
      <c r="F3" s="56">
        <v>817488509832</v>
      </c>
      <c r="G3" s="56">
        <v>1747158772722.6252</v>
      </c>
      <c r="H3" s="44">
        <f>G3/F3</f>
        <v>2.1372273147688392</v>
      </c>
      <c r="I3" s="56"/>
    </row>
    <row r="4" spans="1:9" ht="15" customHeight="1">
      <c r="A4" s="55">
        <v>1996</v>
      </c>
      <c r="B4" s="54" t="s">
        <v>17</v>
      </c>
      <c r="C4" s="54" t="s">
        <v>35</v>
      </c>
      <c r="D4" s="54" t="s">
        <v>36</v>
      </c>
      <c r="E4" s="54" t="s">
        <v>37</v>
      </c>
      <c r="F4" s="84">
        <v>817935993767.99988</v>
      </c>
      <c r="G4" s="56">
        <v>1757863093003.5176</v>
      </c>
      <c r="H4" s="44">
        <f t="shared" ref="H4:H32" si="0">G4/F4</f>
        <v>2.1491450509538521</v>
      </c>
      <c r="I4" s="56"/>
    </row>
    <row r="5" spans="1:9" ht="15" customHeight="1">
      <c r="A5" s="55">
        <v>1997</v>
      </c>
      <c r="B5" s="54" t="s">
        <v>17</v>
      </c>
      <c r="C5" s="54" t="s">
        <v>35</v>
      </c>
      <c r="D5" s="54" t="s">
        <v>36</v>
      </c>
      <c r="E5" s="54" t="s">
        <v>37</v>
      </c>
      <c r="F5" s="84">
        <v>818766011128.00012</v>
      </c>
      <c r="G5" s="56">
        <v>1755414349784.2859</v>
      </c>
      <c r="H5" s="44">
        <f t="shared" si="0"/>
        <v>2.1439755997759131</v>
      </c>
      <c r="I5" s="56"/>
    </row>
    <row r="6" spans="1:9" ht="15" customHeight="1">
      <c r="A6" s="55">
        <v>1998</v>
      </c>
      <c r="B6" s="54" t="s">
        <v>17</v>
      </c>
      <c r="C6" s="54" t="s">
        <v>35</v>
      </c>
      <c r="D6" s="54" t="s">
        <v>36</v>
      </c>
      <c r="E6" s="54" t="s">
        <v>37</v>
      </c>
      <c r="F6" s="85">
        <v>830086584908</v>
      </c>
      <c r="G6" s="56">
        <v>1778943561126.4717</v>
      </c>
      <c r="H6" s="44">
        <f t="shared" si="0"/>
        <v>2.1430819308128384</v>
      </c>
      <c r="I6" s="56"/>
    </row>
    <row r="7" spans="1:9" ht="15" customHeight="1">
      <c r="A7" s="55">
        <v>1999</v>
      </c>
      <c r="B7" s="54" t="s">
        <v>17</v>
      </c>
      <c r="C7" s="54" t="s">
        <v>35</v>
      </c>
      <c r="D7" s="54" t="s">
        <v>36</v>
      </c>
      <c r="E7" s="54" t="s">
        <v>37</v>
      </c>
      <c r="F7" s="84">
        <v>850273238429</v>
      </c>
      <c r="G7" s="56">
        <v>1818882946713.1243</v>
      </c>
      <c r="H7" s="44">
        <f t="shared" si="0"/>
        <v>2.1391746376420921</v>
      </c>
      <c r="I7" s="56"/>
    </row>
    <row r="8" spans="1:9" ht="15" customHeight="1">
      <c r="A8" s="55">
        <v>2000</v>
      </c>
      <c r="B8" s="54" t="s">
        <v>17</v>
      </c>
      <c r="C8" s="54" t="s">
        <v>35</v>
      </c>
      <c r="D8" s="54" t="s">
        <v>36</v>
      </c>
      <c r="E8" s="54" t="s">
        <v>37</v>
      </c>
      <c r="F8" s="84">
        <v>833195128972</v>
      </c>
      <c r="G8" s="56">
        <v>1817346369213.8711</v>
      </c>
      <c r="H8" s="44">
        <f t="shared" si="0"/>
        <v>2.1811773809289083</v>
      </c>
      <c r="I8" s="56"/>
    </row>
    <row r="9" spans="1:9" ht="15" customHeight="1">
      <c r="A9" s="55">
        <v>2001</v>
      </c>
      <c r="B9" s="54" t="s">
        <v>17</v>
      </c>
      <c r="C9" s="54" t="s">
        <v>35</v>
      </c>
      <c r="D9" s="54" t="s">
        <v>36</v>
      </c>
      <c r="E9" s="54" t="s">
        <v>37</v>
      </c>
      <c r="F9" s="84">
        <v>855600646881.53528</v>
      </c>
      <c r="G9" s="56">
        <v>1846110320474.4031</v>
      </c>
      <c r="H9" s="44">
        <f t="shared" si="0"/>
        <v>2.1576775651152724</v>
      </c>
      <c r="I9" s="56"/>
    </row>
    <row r="10" spans="1:9" ht="15" customHeight="1">
      <c r="A10" s="55">
        <v>2002</v>
      </c>
      <c r="B10" s="54" t="s">
        <v>17</v>
      </c>
      <c r="C10" s="54" t="s">
        <v>35</v>
      </c>
      <c r="D10" s="54" t="s">
        <v>36</v>
      </c>
      <c r="E10" s="54" t="s">
        <v>37</v>
      </c>
      <c r="F10" s="85">
        <v>863615082869.44092</v>
      </c>
      <c r="G10" s="56">
        <v>1862868098063.4355</v>
      </c>
      <c r="H10" s="44">
        <f t="shared" si="0"/>
        <v>2.1570583180111726</v>
      </c>
      <c r="I10" s="56"/>
    </row>
    <row r="11" spans="1:9" ht="15" customHeight="1">
      <c r="A11" s="55">
        <v>2003</v>
      </c>
      <c r="B11" s="54" t="s">
        <v>17</v>
      </c>
      <c r="C11" s="54" t="s">
        <v>35</v>
      </c>
      <c r="D11" s="54" t="s">
        <v>36</v>
      </c>
      <c r="E11" s="54" t="s">
        <v>37</v>
      </c>
      <c r="F11" s="84">
        <v>859061411849.35095</v>
      </c>
      <c r="G11" s="78">
        <v>1836335393318.3203</v>
      </c>
      <c r="H11" s="64">
        <f t="shared" si="0"/>
        <v>2.1376066576720465</v>
      </c>
      <c r="I11" s="56"/>
    </row>
    <row r="12" spans="1:9" ht="15" customHeight="1">
      <c r="A12" s="55">
        <v>2004</v>
      </c>
      <c r="B12" s="54" t="s">
        <v>17</v>
      </c>
      <c r="C12" s="54" t="s">
        <v>35</v>
      </c>
      <c r="D12" s="54" t="s">
        <v>36</v>
      </c>
      <c r="E12" s="54" t="s">
        <v>37</v>
      </c>
      <c r="F12" s="84">
        <v>870523023971.20618</v>
      </c>
      <c r="G12" s="78">
        <v>1871685606588.6833</v>
      </c>
      <c r="H12" s="64">
        <f t="shared" si="0"/>
        <v>2.1500701934916222</v>
      </c>
      <c r="I12" s="56"/>
    </row>
    <row r="13" spans="1:9" ht="15" customHeight="1">
      <c r="A13" s="55">
        <v>2005</v>
      </c>
      <c r="B13" s="54" t="s">
        <v>17</v>
      </c>
      <c r="C13" s="54" t="s">
        <v>35</v>
      </c>
      <c r="D13" s="54" t="s">
        <v>36</v>
      </c>
      <c r="E13" s="54" t="s">
        <v>37</v>
      </c>
      <c r="F13" s="56">
        <v>858721145995.96484</v>
      </c>
      <c r="G13" s="78">
        <v>1834913466260.8118</v>
      </c>
      <c r="H13" s="64">
        <f t="shared" si="0"/>
        <v>2.1367978124407734</v>
      </c>
      <c r="I13" s="56"/>
    </row>
    <row r="14" spans="1:9" ht="15" customHeight="1">
      <c r="A14" s="55">
        <v>2006</v>
      </c>
      <c r="B14" s="54" t="s">
        <v>17</v>
      </c>
      <c r="C14" s="54" t="s">
        <v>35</v>
      </c>
      <c r="D14" s="54" t="s">
        <v>36</v>
      </c>
      <c r="E14" s="54" t="s">
        <v>37</v>
      </c>
      <c r="F14" s="56">
        <v>865631437101.18726</v>
      </c>
      <c r="G14" s="78">
        <v>1862894303720.9253</v>
      </c>
      <c r="H14" s="64">
        <f t="shared" si="0"/>
        <v>2.1520640585320652</v>
      </c>
      <c r="I14" s="56"/>
    </row>
    <row r="15" spans="1:9" ht="15" customHeight="1">
      <c r="A15" s="55">
        <v>2007</v>
      </c>
      <c r="B15" s="54" t="s">
        <v>17</v>
      </c>
      <c r="C15" s="54" t="s">
        <v>35</v>
      </c>
      <c r="D15" s="54" t="s">
        <v>36</v>
      </c>
      <c r="E15" s="54" t="s">
        <v>37</v>
      </c>
      <c r="F15" s="56">
        <v>866383603624.47266</v>
      </c>
      <c r="G15" s="78">
        <v>1871918145094.2463</v>
      </c>
      <c r="H15" s="64">
        <f t="shared" si="0"/>
        <v>2.1606112318644652</v>
      </c>
      <c r="I15" s="56"/>
    </row>
    <row r="16" spans="1:9" ht="15" customHeight="1">
      <c r="A16" s="55">
        <v>2008</v>
      </c>
      <c r="B16" s="54" t="s">
        <v>17</v>
      </c>
      <c r="C16" s="54" t="s">
        <v>35</v>
      </c>
      <c r="D16" s="54" t="s">
        <v>36</v>
      </c>
      <c r="E16" s="54" t="s">
        <v>37</v>
      </c>
      <c r="F16" s="84">
        <v>871508853538.45483</v>
      </c>
      <c r="G16" s="78">
        <v>1843054416124.3313</v>
      </c>
      <c r="H16" s="64">
        <f t="shared" si="0"/>
        <v>2.1147856486382874</v>
      </c>
      <c r="I16" s="56"/>
    </row>
    <row r="17" spans="1:9" ht="15" customHeight="1">
      <c r="A17" s="55">
        <v>2009</v>
      </c>
      <c r="B17" s="54" t="s">
        <v>17</v>
      </c>
      <c r="C17" s="54" t="s">
        <v>35</v>
      </c>
      <c r="D17" s="54" t="s">
        <v>36</v>
      </c>
      <c r="E17" s="54" t="s">
        <v>37</v>
      </c>
      <c r="F17" s="84">
        <v>874246828287.62549</v>
      </c>
      <c r="G17" s="78">
        <v>1860741459712.3569</v>
      </c>
      <c r="H17" s="64">
        <f t="shared" si="0"/>
        <v>2.1283937207492811</v>
      </c>
      <c r="I17" s="56"/>
    </row>
    <row r="18" spans="1:9" ht="15" customHeight="1">
      <c r="A18" s="55">
        <v>2010</v>
      </c>
      <c r="B18" s="54" t="s">
        <v>17</v>
      </c>
      <c r="C18" s="54" t="s">
        <v>35</v>
      </c>
      <c r="D18" s="54" t="s">
        <v>36</v>
      </c>
      <c r="E18" s="54" t="s">
        <v>37</v>
      </c>
      <c r="F18" s="84">
        <v>877491790912.44617</v>
      </c>
      <c r="G18" s="78">
        <v>1892979846898.7761</v>
      </c>
      <c r="H18" s="64">
        <f t="shared" si="0"/>
        <v>2.1572621721399701</v>
      </c>
      <c r="I18" s="56"/>
    </row>
    <row r="19" spans="1:9" ht="15" customHeight="1">
      <c r="A19" s="55">
        <v>2011</v>
      </c>
      <c r="B19" s="54" t="s">
        <v>17</v>
      </c>
      <c r="C19" s="54" t="s">
        <v>35</v>
      </c>
      <c r="D19" s="54" t="s">
        <v>36</v>
      </c>
      <c r="E19" s="54" t="s">
        <v>37</v>
      </c>
      <c r="F19" s="84">
        <v>880804454113.05383</v>
      </c>
      <c r="G19" s="78">
        <v>1909138505300.0833</v>
      </c>
      <c r="H19" s="64">
        <f t="shared" si="0"/>
        <v>2.167494154218979</v>
      </c>
      <c r="I19" s="56"/>
    </row>
    <row r="20" spans="1:9" ht="15" customHeight="1">
      <c r="A20" s="55">
        <v>2012</v>
      </c>
      <c r="B20" s="54" t="s">
        <v>17</v>
      </c>
      <c r="C20" s="54" t="s">
        <v>35</v>
      </c>
      <c r="D20" s="54" t="s">
        <v>36</v>
      </c>
      <c r="E20" s="54" t="s">
        <v>37</v>
      </c>
      <c r="F20" s="84">
        <v>883864827907.62805</v>
      </c>
      <c r="G20" s="78">
        <v>1894203327784.9092</v>
      </c>
      <c r="H20" s="64">
        <f t="shared" si="0"/>
        <v>2.1430916447586834</v>
      </c>
      <c r="I20" s="56"/>
    </row>
    <row r="21" spans="1:9" ht="15" customHeight="1">
      <c r="A21" s="55">
        <v>2013</v>
      </c>
      <c r="B21" s="54" t="s">
        <v>17</v>
      </c>
      <c r="C21" s="54" t="s">
        <v>35</v>
      </c>
      <c r="D21" s="54" t="s">
        <v>36</v>
      </c>
      <c r="E21" s="54" t="s">
        <v>37</v>
      </c>
      <c r="F21" s="84">
        <v>886884794124.2356</v>
      </c>
      <c r="G21" s="78">
        <v>1890740975567.9265</v>
      </c>
      <c r="H21" s="64">
        <f t="shared" si="0"/>
        <v>2.1318901711861686</v>
      </c>
      <c r="I21" s="56"/>
    </row>
    <row r="22" spans="1:9" ht="15" customHeight="1">
      <c r="A22" s="55">
        <v>2014</v>
      </c>
      <c r="B22" s="54" t="s">
        <v>17</v>
      </c>
      <c r="C22" s="54" t="s">
        <v>35</v>
      </c>
      <c r="D22" s="54" t="s">
        <v>36</v>
      </c>
      <c r="E22" s="54" t="s">
        <v>37</v>
      </c>
      <c r="F22" s="84">
        <v>889747753408.11243</v>
      </c>
      <c r="G22" s="78">
        <v>1914372933715.1484</v>
      </c>
      <c r="H22" s="64">
        <f t="shared" si="0"/>
        <v>2.1515906349662424</v>
      </c>
      <c r="I22" s="56"/>
    </row>
    <row r="23" spans="1:9" ht="15" customHeight="1">
      <c r="A23" s="55">
        <v>2015</v>
      </c>
      <c r="B23" s="54" t="s">
        <v>17</v>
      </c>
      <c r="C23" s="54" t="s">
        <v>35</v>
      </c>
      <c r="D23" s="54" t="s">
        <v>36</v>
      </c>
      <c r="E23" s="54" t="s">
        <v>37</v>
      </c>
      <c r="F23" s="85">
        <v>892226375248.94495</v>
      </c>
      <c r="G23" s="78">
        <v>1921459667492.5017</v>
      </c>
      <c r="H23" s="64">
        <f t="shared" si="0"/>
        <v>2.1535562283242129</v>
      </c>
      <c r="I23" s="56"/>
    </row>
    <row r="24" spans="1:9" ht="15" customHeight="1">
      <c r="A24" s="55">
        <v>2016</v>
      </c>
      <c r="B24" s="54" t="s">
        <v>17</v>
      </c>
      <c r="C24" s="54" t="s">
        <v>35</v>
      </c>
      <c r="D24" s="54" t="s">
        <v>36</v>
      </c>
      <c r="E24" s="54" t="s">
        <v>37</v>
      </c>
      <c r="F24" s="84">
        <v>894987930257.422</v>
      </c>
      <c r="G24" s="78">
        <v>1931735236954.1963</v>
      </c>
      <c r="H24" s="64">
        <f t="shared" si="0"/>
        <v>2.1583925007777238</v>
      </c>
      <c r="I24" s="56"/>
    </row>
    <row r="25" spans="1:9" ht="15" customHeight="1">
      <c r="A25" s="55">
        <v>2017</v>
      </c>
      <c r="B25" s="54" t="s">
        <v>17</v>
      </c>
      <c r="C25" s="54" t="s">
        <v>35</v>
      </c>
      <c r="D25" s="54" t="s">
        <v>36</v>
      </c>
      <c r="E25" s="54" t="s">
        <v>37</v>
      </c>
      <c r="F25" s="84">
        <v>897734215716.60156</v>
      </c>
      <c r="G25" s="78">
        <v>1949769761676.8069</v>
      </c>
      <c r="H25" s="64">
        <f t="shared" si="0"/>
        <v>2.1718786335000448</v>
      </c>
      <c r="I25" s="56"/>
    </row>
    <row r="26" spans="1:9" ht="15" customHeight="1">
      <c r="A26" s="55">
        <v>2018</v>
      </c>
      <c r="B26" s="54" t="s">
        <v>17</v>
      </c>
      <c r="C26" s="54" t="s">
        <v>35</v>
      </c>
      <c r="D26" s="54" t="s">
        <v>36</v>
      </c>
      <c r="E26" s="54" t="s">
        <v>37</v>
      </c>
      <c r="F26" s="84">
        <v>898492816211.63977</v>
      </c>
      <c r="G26" s="78">
        <v>1946562095220.2769</v>
      </c>
      <c r="H26" s="64">
        <f t="shared" si="0"/>
        <v>2.1664748566690428</v>
      </c>
      <c r="I26" s="56"/>
    </row>
    <row r="27" spans="1:9" ht="15" customHeight="1">
      <c r="A27" s="55">
        <v>2019</v>
      </c>
      <c r="B27" s="54" t="s">
        <v>17</v>
      </c>
      <c r="C27" s="54" t="s">
        <v>35</v>
      </c>
      <c r="D27" s="54" t="s">
        <v>36</v>
      </c>
      <c r="E27" s="54" t="s">
        <v>37</v>
      </c>
      <c r="F27" s="78">
        <v>902369673738.24451</v>
      </c>
      <c r="G27" s="78">
        <v>2055490126233.8506</v>
      </c>
      <c r="H27" s="64">
        <f t="shared" si="0"/>
        <v>2.2778803256082143</v>
      </c>
      <c r="I27" s="56"/>
    </row>
    <row r="28" spans="1:9" ht="15" customHeight="1">
      <c r="A28" s="55">
        <v>2020</v>
      </c>
      <c r="B28" s="54" t="s">
        <v>17</v>
      </c>
      <c r="C28" s="54" t="s">
        <v>35</v>
      </c>
      <c r="D28" s="54" t="s">
        <v>36</v>
      </c>
      <c r="E28" s="54" t="s">
        <v>37</v>
      </c>
      <c r="F28" s="78">
        <v>767079326186.40222</v>
      </c>
      <c r="G28" s="78">
        <v>1725431414289.8142</v>
      </c>
      <c r="H28" s="64">
        <f t="shared" si="0"/>
        <v>2.2493519970977944</v>
      </c>
      <c r="I28" s="56"/>
    </row>
    <row r="29" spans="1:9" ht="15" customHeight="1">
      <c r="A29" s="55">
        <v>2021</v>
      </c>
      <c r="B29" s="54" t="s">
        <v>17</v>
      </c>
      <c r="C29" s="54" t="s">
        <v>35</v>
      </c>
      <c r="D29" s="54" t="s">
        <v>36</v>
      </c>
      <c r="E29" s="54" t="s">
        <v>37</v>
      </c>
      <c r="F29" s="78">
        <v>778186217029.45691</v>
      </c>
      <c r="G29" s="78">
        <v>1761597259186.0886</v>
      </c>
      <c r="H29" s="64">
        <f t="shared" si="0"/>
        <v>2.2637219994856403</v>
      </c>
      <c r="I29" s="56"/>
    </row>
    <row r="30" spans="1:9" ht="15" customHeight="1">
      <c r="A30" s="73">
        <v>2022</v>
      </c>
      <c r="B30" s="54" t="s">
        <v>17</v>
      </c>
      <c r="C30" s="54" t="s">
        <v>35</v>
      </c>
      <c r="D30" s="54" t="s">
        <v>36</v>
      </c>
      <c r="E30" s="54" t="s">
        <v>37</v>
      </c>
      <c r="F30" s="78">
        <v>785841788339.18738</v>
      </c>
      <c r="G30" s="78">
        <v>1770875265156.4395</v>
      </c>
      <c r="H30" s="64">
        <f t="shared" si="0"/>
        <v>2.2534755614091737</v>
      </c>
      <c r="I30" s="56"/>
    </row>
    <row r="31" spans="1:9" ht="15" customHeight="1">
      <c r="A31" s="55">
        <v>2023</v>
      </c>
      <c r="B31" s="54" t="s">
        <v>17</v>
      </c>
      <c r="C31" s="54" t="s">
        <v>35</v>
      </c>
      <c r="D31" s="54" t="s">
        <v>36</v>
      </c>
      <c r="E31" s="54" t="s">
        <v>37</v>
      </c>
      <c r="F31" s="78">
        <v>798680285331.62512</v>
      </c>
      <c r="G31" s="78">
        <v>1808964515182.385</v>
      </c>
      <c r="H31" s="64">
        <f t="shared" si="0"/>
        <v>2.2649419904377299</v>
      </c>
      <c r="I31" s="56"/>
    </row>
    <row r="32" spans="1:9" ht="15" customHeight="1">
      <c r="A32" s="55">
        <v>2024</v>
      </c>
      <c r="B32" s="54" t="s">
        <v>17</v>
      </c>
      <c r="C32" s="54" t="s">
        <v>35</v>
      </c>
      <c r="D32" s="54" t="s">
        <v>36</v>
      </c>
      <c r="E32" s="54" t="s">
        <v>37</v>
      </c>
      <c r="F32" s="78">
        <v>806340627539.30481</v>
      </c>
      <c r="G32" s="78">
        <v>1776817300698.0645</v>
      </c>
      <c r="H32" s="64">
        <f t="shared" si="0"/>
        <v>2.2035567104194489</v>
      </c>
      <c r="I32" s="56"/>
    </row>
    <row r="34" spans="1:8">
      <c r="A34" s="53" t="s">
        <v>15</v>
      </c>
      <c r="B34" s="53" t="s">
        <v>16</v>
      </c>
      <c r="C34" s="53" t="s">
        <v>31</v>
      </c>
      <c r="D34" s="53" t="s">
        <v>32</v>
      </c>
      <c r="E34" s="53" t="s">
        <v>33</v>
      </c>
      <c r="F34" s="53" t="s">
        <v>18</v>
      </c>
      <c r="G34" s="53" t="s">
        <v>19</v>
      </c>
      <c r="H34" s="57" t="s">
        <v>20</v>
      </c>
    </row>
    <row r="35" spans="1:8">
      <c r="A35" s="79">
        <v>2012</v>
      </c>
      <c r="B35" s="80" t="s">
        <v>22</v>
      </c>
      <c r="C35" s="80" t="s">
        <v>35</v>
      </c>
      <c r="D35" s="80" t="s">
        <v>36</v>
      </c>
      <c r="E35" s="80" t="s">
        <v>37</v>
      </c>
      <c r="F35" s="78">
        <v>727929060.57446277</v>
      </c>
      <c r="G35" s="78">
        <v>339143811.18247008</v>
      </c>
      <c r="H35" s="82">
        <f>G35/F35</f>
        <v>0.46590228299832759</v>
      </c>
    </row>
    <row r="36" spans="1:8">
      <c r="A36" s="79">
        <v>2013</v>
      </c>
      <c r="B36" s="80" t="s">
        <v>22</v>
      </c>
      <c r="C36" s="80" t="s">
        <v>35</v>
      </c>
      <c r="D36" s="80" t="s">
        <v>36</v>
      </c>
      <c r="E36" s="80" t="s">
        <v>37</v>
      </c>
      <c r="F36" s="78">
        <v>2071137779.8320315</v>
      </c>
      <c r="G36" s="78">
        <v>917841273.81175411</v>
      </c>
      <c r="H36" s="82">
        <f t="shared" ref="H36:H47" si="1">G36/F36</f>
        <v>0.44315799883008783</v>
      </c>
    </row>
    <row r="37" spans="1:8">
      <c r="A37" s="79">
        <v>2014</v>
      </c>
      <c r="B37" s="80" t="s">
        <v>22</v>
      </c>
      <c r="C37" s="80" t="s">
        <v>35</v>
      </c>
      <c r="D37" s="80" t="s">
        <v>36</v>
      </c>
      <c r="E37" s="80" t="s">
        <v>37</v>
      </c>
      <c r="F37" s="78">
        <v>4032956522.1249995</v>
      </c>
      <c r="G37" s="78">
        <v>1969321511.0768585</v>
      </c>
      <c r="H37" s="82">
        <f t="shared" si="1"/>
        <v>0.48830715140940972</v>
      </c>
    </row>
    <row r="38" spans="1:8">
      <c r="A38" s="79">
        <v>2015</v>
      </c>
      <c r="B38" s="80" t="s">
        <v>22</v>
      </c>
      <c r="C38" s="80" t="s">
        <v>35</v>
      </c>
      <c r="D38" s="80" t="s">
        <v>36</v>
      </c>
      <c r="E38" s="80" t="s">
        <v>37</v>
      </c>
      <c r="F38" s="78">
        <v>5215494138.9785147</v>
      </c>
      <c r="G38" s="78">
        <v>2303341865.8553796</v>
      </c>
      <c r="H38" s="82">
        <f t="shared" si="1"/>
        <v>0.44163444622459164</v>
      </c>
    </row>
    <row r="39" spans="1:8">
      <c r="A39" s="79">
        <v>2016</v>
      </c>
      <c r="B39" s="80" t="s">
        <v>22</v>
      </c>
      <c r="C39" s="80" t="s">
        <v>35</v>
      </c>
      <c r="D39" s="80" t="s">
        <v>36</v>
      </c>
      <c r="E39" s="80" t="s">
        <v>37</v>
      </c>
      <c r="F39" s="78">
        <v>5750373966.453124</v>
      </c>
      <c r="G39" s="78">
        <v>2765517146.6427574</v>
      </c>
      <c r="H39" s="82">
        <f t="shared" si="1"/>
        <v>0.48092822532523916</v>
      </c>
    </row>
    <row r="40" spans="1:8">
      <c r="A40" s="79">
        <v>2017</v>
      </c>
      <c r="B40" s="80" t="s">
        <v>22</v>
      </c>
      <c r="C40" s="80" t="s">
        <v>35</v>
      </c>
      <c r="D40" s="80" t="s">
        <v>36</v>
      </c>
      <c r="E40" s="80" t="s">
        <v>37</v>
      </c>
      <c r="F40" s="78">
        <v>4571264610.484376</v>
      </c>
      <c r="G40" s="78">
        <v>1915058516.284831</v>
      </c>
      <c r="H40" s="82">
        <f t="shared" si="1"/>
        <v>0.41893407611814215</v>
      </c>
    </row>
    <row r="41" spans="1:8">
      <c r="A41" s="79">
        <v>2018</v>
      </c>
      <c r="B41" s="80" t="s">
        <v>22</v>
      </c>
      <c r="C41" s="80" t="s">
        <v>35</v>
      </c>
      <c r="D41" s="80" t="s">
        <v>36</v>
      </c>
      <c r="E41" s="80" t="s">
        <v>37</v>
      </c>
      <c r="F41" s="78">
        <v>4459402635.6777344</v>
      </c>
      <c r="G41" s="78">
        <v>1885710337.8039556</v>
      </c>
      <c r="H41" s="82">
        <f t="shared" si="1"/>
        <v>0.42286164579919516</v>
      </c>
    </row>
    <row r="42" spans="1:8">
      <c r="A42" s="79">
        <v>2019</v>
      </c>
      <c r="B42" s="80" t="s">
        <v>22</v>
      </c>
      <c r="C42" s="80" t="s">
        <v>35</v>
      </c>
      <c r="D42" s="80" t="s">
        <v>36</v>
      </c>
      <c r="E42" s="80" t="s">
        <v>37</v>
      </c>
      <c r="F42" s="78">
        <v>4149143338.9383545</v>
      </c>
      <c r="G42" s="78">
        <v>1784155138.8078744</v>
      </c>
      <c r="H42" s="82">
        <f t="shared" si="1"/>
        <v>0.43000566455831052</v>
      </c>
    </row>
    <row r="43" spans="1:8" ht="12" customHeight="1">
      <c r="A43" s="79">
        <v>2020</v>
      </c>
      <c r="B43" s="80" t="s">
        <v>22</v>
      </c>
      <c r="C43" s="80" t="s">
        <v>35</v>
      </c>
      <c r="D43" s="80" t="s">
        <v>36</v>
      </c>
      <c r="E43" s="80" t="s">
        <v>37</v>
      </c>
      <c r="F43" s="78">
        <v>1259879843.7080081</v>
      </c>
      <c r="G43" s="78">
        <v>667200787.75579202</v>
      </c>
      <c r="H43" s="82">
        <f t="shared" si="1"/>
        <v>0.52957493612416551</v>
      </c>
    </row>
    <row r="44" spans="1:8" ht="12" customHeight="1">
      <c r="A44" s="79">
        <v>2021</v>
      </c>
      <c r="B44" s="80" t="s">
        <v>22</v>
      </c>
      <c r="C44" s="80" t="s">
        <v>35</v>
      </c>
      <c r="D44" s="80" t="s">
        <v>36</v>
      </c>
      <c r="E44" s="80" t="s">
        <v>37</v>
      </c>
      <c r="F44" s="78">
        <v>645467070.81225598</v>
      </c>
      <c r="G44" s="78">
        <v>366850419.82379091</v>
      </c>
      <c r="H44" s="82">
        <f t="shared" si="1"/>
        <v>0.56834877627784519</v>
      </c>
    </row>
    <row r="45" spans="1:8" ht="12" customHeight="1">
      <c r="A45" s="79">
        <v>2022</v>
      </c>
      <c r="B45" s="80" t="s">
        <v>22</v>
      </c>
      <c r="C45" s="80" t="s">
        <v>35</v>
      </c>
      <c r="D45" s="80" t="s">
        <v>36</v>
      </c>
      <c r="E45" s="80" t="s">
        <v>37</v>
      </c>
      <c r="F45" s="78">
        <v>1571612002.6340332</v>
      </c>
      <c r="G45" s="78">
        <v>667307802.63323951</v>
      </c>
      <c r="H45" s="64">
        <f t="shared" si="1"/>
        <v>0.42460085664580494</v>
      </c>
    </row>
    <row r="46" spans="1:8" ht="12" customHeight="1">
      <c r="A46" s="79">
        <v>2023</v>
      </c>
      <c r="B46" s="80" t="s">
        <v>22</v>
      </c>
      <c r="C46" s="80" t="s">
        <v>35</v>
      </c>
      <c r="D46" s="80" t="s">
        <v>36</v>
      </c>
      <c r="E46" s="80" t="s">
        <v>37</v>
      </c>
      <c r="F46" s="78">
        <v>2145285877.5917971</v>
      </c>
      <c r="G46" s="78">
        <v>885669111.67782092</v>
      </c>
      <c r="H46" s="64">
        <f t="shared" si="1"/>
        <v>0.41284433041252006</v>
      </c>
    </row>
    <row r="47" spans="1:8" ht="12" customHeight="1">
      <c r="A47" s="79">
        <v>2024</v>
      </c>
      <c r="B47" s="80" t="s">
        <v>22</v>
      </c>
      <c r="C47" s="80" t="s">
        <v>35</v>
      </c>
      <c r="D47" s="80" t="s">
        <v>36</v>
      </c>
      <c r="E47" s="80" t="s">
        <v>37</v>
      </c>
      <c r="F47" s="78">
        <v>2093799051.2285156</v>
      </c>
      <c r="G47" s="78">
        <v>863472923.52211881</v>
      </c>
      <c r="H47" s="64">
        <f t="shared" si="1"/>
        <v>0.41239531702695381</v>
      </c>
    </row>
    <row r="48" spans="1:8">
      <c r="A48" s="55"/>
      <c r="B48" s="54"/>
      <c r="C48" s="54"/>
      <c r="D48" s="54"/>
      <c r="E48" s="54"/>
      <c r="F48" s="54"/>
    </row>
    <row r="49" spans="1:9">
      <c r="A49" s="53" t="s">
        <v>15</v>
      </c>
      <c r="B49" s="53" t="s">
        <v>16</v>
      </c>
      <c r="C49" s="53" t="s">
        <v>31</v>
      </c>
      <c r="D49" s="53" t="s">
        <v>32</v>
      </c>
      <c r="E49" s="53" t="s">
        <v>33</v>
      </c>
      <c r="F49" s="53" t="s">
        <v>18</v>
      </c>
      <c r="G49" s="53" t="s">
        <v>19</v>
      </c>
      <c r="H49" s="57" t="s">
        <v>20</v>
      </c>
    </row>
    <row r="50" spans="1:9">
      <c r="A50" s="55">
        <v>1995</v>
      </c>
      <c r="B50" s="54" t="s">
        <v>21</v>
      </c>
      <c r="C50" s="54" t="s">
        <v>35</v>
      </c>
      <c r="D50" s="54" t="s">
        <v>36</v>
      </c>
      <c r="E50" s="54" t="s">
        <v>37</v>
      </c>
      <c r="F50" s="65">
        <v>38037689085.125</v>
      </c>
      <c r="G50" s="65">
        <v>37608092233.79528</v>
      </c>
      <c r="H50" s="44">
        <f>G50/F50</f>
        <v>0.98870602127357632</v>
      </c>
      <c r="I50" s="56"/>
    </row>
    <row r="51" spans="1:9">
      <c r="A51" s="55">
        <v>1996</v>
      </c>
      <c r="B51" s="54" t="s">
        <v>21</v>
      </c>
      <c r="C51" s="54" t="s">
        <v>35</v>
      </c>
      <c r="D51" s="54" t="s">
        <v>36</v>
      </c>
      <c r="E51" s="54" t="s">
        <v>37</v>
      </c>
      <c r="F51" s="65">
        <v>38037685739.398438</v>
      </c>
      <c r="G51" s="65">
        <v>37286849458.58989</v>
      </c>
      <c r="H51" s="44">
        <f t="shared" ref="H51:H79" si="2">G51/F51</f>
        <v>0.98026072653439977</v>
      </c>
      <c r="I51" s="56"/>
    </row>
    <row r="52" spans="1:9">
      <c r="A52" s="55">
        <v>1997</v>
      </c>
      <c r="B52" s="54" t="s">
        <v>21</v>
      </c>
      <c r="C52" s="54" t="s">
        <v>35</v>
      </c>
      <c r="D52" s="54" t="s">
        <v>36</v>
      </c>
      <c r="E52" s="54" t="s">
        <v>37</v>
      </c>
      <c r="F52" s="65">
        <v>38037684154.000008</v>
      </c>
      <c r="G52" s="65">
        <v>36820108181.639153</v>
      </c>
      <c r="H52" s="44">
        <f t="shared" si="2"/>
        <v>0.96799027071597321</v>
      </c>
      <c r="I52" s="56"/>
    </row>
    <row r="53" spans="1:9">
      <c r="A53" s="55">
        <v>1998</v>
      </c>
      <c r="B53" s="54" t="s">
        <v>21</v>
      </c>
      <c r="C53" s="54" t="s">
        <v>35</v>
      </c>
      <c r="D53" s="54" t="s">
        <v>36</v>
      </c>
      <c r="E53" s="54" t="s">
        <v>37</v>
      </c>
      <c r="F53" s="65">
        <v>38037687307.390625</v>
      </c>
      <c r="G53" s="65">
        <v>36391409378.623245</v>
      </c>
      <c r="H53" s="44">
        <f t="shared" si="2"/>
        <v>0.95671982064883554</v>
      </c>
      <c r="I53" s="56"/>
    </row>
    <row r="54" spans="1:9">
      <c r="A54" s="55">
        <v>1999</v>
      </c>
      <c r="B54" s="54" t="s">
        <v>21</v>
      </c>
      <c r="C54" s="54" t="s">
        <v>35</v>
      </c>
      <c r="D54" s="54" t="s">
        <v>36</v>
      </c>
      <c r="E54" s="54" t="s">
        <v>37</v>
      </c>
      <c r="F54" s="65">
        <v>38037689220.395508</v>
      </c>
      <c r="G54" s="65">
        <v>36183345596.013382</v>
      </c>
      <c r="H54" s="44">
        <f t="shared" si="2"/>
        <v>0.95124983503498839</v>
      </c>
      <c r="I54" s="56"/>
    </row>
    <row r="55" spans="1:9">
      <c r="A55" s="55">
        <v>2000</v>
      </c>
      <c r="B55" s="54" t="s">
        <v>21</v>
      </c>
      <c r="C55" s="54" t="s">
        <v>35</v>
      </c>
      <c r="D55" s="54" t="s">
        <v>36</v>
      </c>
      <c r="E55" s="54" t="s">
        <v>37</v>
      </c>
      <c r="F55" s="81">
        <v>38037691622.509766</v>
      </c>
      <c r="G55" s="81">
        <v>36073271192.160721</v>
      </c>
      <c r="H55" s="82">
        <f t="shared" si="2"/>
        <v>0.94835595046502374</v>
      </c>
      <c r="I55" s="56"/>
    </row>
    <row r="56" spans="1:9">
      <c r="A56" s="55">
        <v>2001</v>
      </c>
      <c r="B56" s="54" t="s">
        <v>21</v>
      </c>
      <c r="C56" s="54" t="s">
        <v>35</v>
      </c>
      <c r="D56" s="54" t="s">
        <v>36</v>
      </c>
      <c r="E56" s="54" t="s">
        <v>37</v>
      </c>
      <c r="F56" s="81">
        <v>38037689482.398438</v>
      </c>
      <c r="G56" s="81">
        <v>36041815803.330147</v>
      </c>
      <c r="H56" s="82">
        <f t="shared" si="2"/>
        <v>0.94752905062775006</v>
      </c>
      <c r="I56" s="56"/>
    </row>
    <row r="57" spans="1:9">
      <c r="A57" s="55">
        <v>2002</v>
      </c>
      <c r="B57" s="54" t="s">
        <v>21</v>
      </c>
      <c r="C57" s="54" t="s">
        <v>35</v>
      </c>
      <c r="D57" s="54" t="s">
        <v>36</v>
      </c>
      <c r="E57" s="54" t="s">
        <v>37</v>
      </c>
      <c r="F57" s="81">
        <v>38037689294.58593</v>
      </c>
      <c r="G57" s="81">
        <v>36059033002.721199</v>
      </c>
      <c r="H57" s="82">
        <f t="shared" si="2"/>
        <v>0.94798169056640458</v>
      </c>
      <c r="I57" s="56"/>
    </row>
    <row r="58" spans="1:9">
      <c r="A58" s="55">
        <v>2003</v>
      </c>
      <c r="B58" s="54" t="s">
        <v>21</v>
      </c>
      <c r="C58" s="54" t="s">
        <v>35</v>
      </c>
      <c r="D58" s="54" t="s">
        <v>36</v>
      </c>
      <c r="E58" s="54" t="s">
        <v>37</v>
      </c>
      <c r="F58" s="81">
        <v>38037685174.328117</v>
      </c>
      <c r="G58" s="78">
        <v>36299579661.254524</v>
      </c>
      <c r="H58" s="64">
        <f t="shared" si="2"/>
        <v>0.95430569696584344</v>
      </c>
      <c r="I58" s="56"/>
    </row>
    <row r="59" spans="1:9">
      <c r="A59" s="55">
        <v>2004</v>
      </c>
      <c r="B59" s="54" t="s">
        <v>21</v>
      </c>
      <c r="C59" s="54" t="s">
        <v>35</v>
      </c>
      <c r="D59" s="54" t="s">
        <v>36</v>
      </c>
      <c r="E59" s="54" t="s">
        <v>37</v>
      </c>
      <c r="F59" s="81">
        <v>38037688312.770737</v>
      </c>
      <c r="G59" s="78">
        <v>39481098512.032074</v>
      </c>
      <c r="H59" s="64">
        <f t="shared" si="2"/>
        <v>1.0379468433358168</v>
      </c>
      <c r="I59" s="56"/>
    </row>
    <row r="60" spans="1:9">
      <c r="A60" s="55">
        <v>2005</v>
      </c>
      <c r="B60" s="54" t="s">
        <v>21</v>
      </c>
      <c r="C60" s="54" t="s">
        <v>35</v>
      </c>
      <c r="D60" s="54" t="s">
        <v>36</v>
      </c>
      <c r="E60" s="54" t="s">
        <v>37</v>
      </c>
      <c r="F60" s="81">
        <v>38494390451.178955</v>
      </c>
      <c r="G60" s="78">
        <v>38937316974.822693</v>
      </c>
      <c r="H60" s="64">
        <f t="shared" si="2"/>
        <v>1.0115062615215451</v>
      </c>
      <c r="I60" s="56"/>
    </row>
    <row r="61" spans="1:9">
      <c r="A61" s="55">
        <v>2006</v>
      </c>
      <c r="B61" s="54" t="s">
        <v>21</v>
      </c>
      <c r="C61" s="54" t="s">
        <v>35</v>
      </c>
      <c r="D61" s="54" t="s">
        <v>36</v>
      </c>
      <c r="E61" s="54" t="s">
        <v>37</v>
      </c>
      <c r="F61" s="81">
        <v>38541972373.784187</v>
      </c>
      <c r="G61" s="78">
        <v>39559242416.076897</v>
      </c>
      <c r="H61" s="64">
        <f t="shared" si="2"/>
        <v>1.0263938241776294</v>
      </c>
      <c r="I61" s="56"/>
    </row>
    <row r="62" spans="1:9">
      <c r="A62" s="55">
        <v>2007</v>
      </c>
      <c r="B62" s="54" t="s">
        <v>21</v>
      </c>
      <c r="C62" s="54" t="s">
        <v>35</v>
      </c>
      <c r="D62" s="54" t="s">
        <v>36</v>
      </c>
      <c r="E62" s="54" t="s">
        <v>37</v>
      </c>
      <c r="F62" s="81">
        <v>38748741902.214844</v>
      </c>
      <c r="G62" s="78">
        <v>39975110179.996422</v>
      </c>
      <c r="H62" s="64">
        <f t="shared" si="2"/>
        <v>1.0316492411773368</v>
      </c>
      <c r="I62" s="56"/>
    </row>
    <row r="63" spans="1:9">
      <c r="A63" s="55">
        <v>2008</v>
      </c>
      <c r="B63" s="54" t="s">
        <v>21</v>
      </c>
      <c r="C63" s="54" t="s">
        <v>35</v>
      </c>
      <c r="D63" s="54" t="s">
        <v>36</v>
      </c>
      <c r="E63" s="54" t="s">
        <v>37</v>
      </c>
      <c r="F63" s="85">
        <v>38105715196.800774</v>
      </c>
      <c r="G63" s="78">
        <v>40213187840.51194</v>
      </c>
      <c r="H63" s="64">
        <f t="shared" si="2"/>
        <v>1.0553059464394492</v>
      </c>
      <c r="I63" s="56"/>
    </row>
    <row r="64" spans="1:9">
      <c r="A64" s="55">
        <v>2009</v>
      </c>
      <c r="B64" s="54" t="s">
        <v>21</v>
      </c>
      <c r="C64" s="54" t="s">
        <v>35</v>
      </c>
      <c r="D64" s="54" t="s">
        <v>36</v>
      </c>
      <c r="E64" s="54" t="s">
        <v>37</v>
      </c>
      <c r="F64" s="85">
        <v>38934745577.796883</v>
      </c>
      <c r="G64" s="78">
        <v>41292610102.705009</v>
      </c>
      <c r="H64" s="64">
        <f t="shared" si="2"/>
        <v>1.0605593921295002</v>
      </c>
      <c r="I64" s="56"/>
    </row>
    <row r="65" spans="1:9">
      <c r="A65" s="55">
        <v>2010</v>
      </c>
      <c r="B65" s="54" t="s">
        <v>21</v>
      </c>
      <c r="C65" s="54" t="s">
        <v>35</v>
      </c>
      <c r="D65" s="54" t="s">
        <v>36</v>
      </c>
      <c r="E65" s="54" t="s">
        <v>37</v>
      </c>
      <c r="F65" s="85">
        <v>38929565238.593742</v>
      </c>
      <c r="G65" s="78">
        <v>43572725981.338722</v>
      </c>
      <c r="H65" s="64">
        <f t="shared" si="2"/>
        <v>1.1192708090698602</v>
      </c>
      <c r="I65" s="56"/>
    </row>
    <row r="66" spans="1:9">
      <c r="A66" s="55">
        <v>2011</v>
      </c>
      <c r="B66" s="54" t="s">
        <v>21</v>
      </c>
      <c r="C66" s="54" t="s">
        <v>35</v>
      </c>
      <c r="D66" s="54" t="s">
        <v>36</v>
      </c>
      <c r="E66" s="54" t="s">
        <v>37</v>
      </c>
      <c r="F66" s="85">
        <v>39122571180.701164</v>
      </c>
      <c r="G66" s="78">
        <v>42910696268.113327</v>
      </c>
      <c r="H66" s="64">
        <f t="shared" si="2"/>
        <v>1.0968270993722624</v>
      </c>
      <c r="I66" s="56"/>
    </row>
    <row r="67" spans="1:9">
      <c r="A67" s="55">
        <v>2012</v>
      </c>
      <c r="B67" s="54" t="s">
        <v>21</v>
      </c>
      <c r="C67" s="54" t="s">
        <v>35</v>
      </c>
      <c r="D67" s="54" t="s">
        <v>36</v>
      </c>
      <c r="E67" s="54" t="s">
        <v>37</v>
      </c>
      <c r="F67" s="85">
        <v>38434943733.375</v>
      </c>
      <c r="G67" s="78">
        <v>42111550821.843605</v>
      </c>
      <c r="H67" s="64">
        <f t="shared" si="2"/>
        <v>1.095657928211718</v>
      </c>
      <c r="I67" s="56"/>
    </row>
    <row r="68" spans="1:9">
      <c r="A68" s="55">
        <v>2013</v>
      </c>
      <c r="B68" s="54" t="s">
        <v>21</v>
      </c>
      <c r="C68" s="54" t="s">
        <v>35</v>
      </c>
      <c r="D68" s="54" t="s">
        <v>36</v>
      </c>
      <c r="E68" s="54" t="s">
        <v>37</v>
      </c>
      <c r="F68" s="81">
        <v>38333725151.927734</v>
      </c>
      <c r="G68" s="78">
        <v>41751538185.932091</v>
      </c>
      <c r="H68" s="64">
        <f t="shared" si="2"/>
        <v>1.0891594286873651</v>
      </c>
      <c r="I68" s="56"/>
    </row>
    <row r="69" spans="1:9">
      <c r="A69" s="55">
        <v>2014</v>
      </c>
      <c r="B69" s="54" t="s">
        <v>21</v>
      </c>
      <c r="C69" s="54" t="s">
        <v>35</v>
      </c>
      <c r="D69" s="54" t="s">
        <v>36</v>
      </c>
      <c r="E69" s="54" t="s">
        <v>37</v>
      </c>
      <c r="F69" s="81">
        <v>38600454893.494156</v>
      </c>
      <c r="G69" s="78">
        <v>42709726749.821762</v>
      </c>
      <c r="H69" s="64">
        <f t="shared" si="2"/>
        <v>1.1064565655421899</v>
      </c>
      <c r="I69" s="56"/>
    </row>
    <row r="70" spans="1:9">
      <c r="A70" s="55">
        <v>2015</v>
      </c>
      <c r="B70" s="54" t="s">
        <v>21</v>
      </c>
      <c r="C70" s="54" t="s">
        <v>35</v>
      </c>
      <c r="D70" s="54" t="s">
        <v>36</v>
      </c>
      <c r="E70" s="54" t="s">
        <v>37</v>
      </c>
      <c r="F70" s="81">
        <v>38220880065.220451</v>
      </c>
      <c r="G70" s="78">
        <v>42694193694.942238</v>
      </c>
      <c r="H70" s="64">
        <f t="shared" si="2"/>
        <v>1.1170384779756113</v>
      </c>
      <c r="I70" s="56"/>
    </row>
    <row r="71" spans="1:9">
      <c r="A71" s="55">
        <v>2016</v>
      </c>
      <c r="B71" s="54" t="s">
        <v>21</v>
      </c>
      <c r="C71" s="54" t="s">
        <v>35</v>
      </c>
      <c r="D71" s="54" t="s">
        <v>36</v>
      </c>
      <c r="E71" s="54" t="s">
        <v>37</v>
      </c>
      <c r="F71" s="81">
        <v>38095494632.70948</v>
      </c>
      <c r="G71" s="78">
        <v>42301265006.420967</v>
      </c>
      <c r="H71" s="64">
        <f t="shared" si="2"/>
        <v>1.1104007288594262</v>
      </c>
      <c r="I71" s="56"/>
    </row>
    <row r="72" spans="1:9">
      <c r="A72" s="55">
        <v>2017</v>
      </c>
      <c r="B72" s="54" t="s">
        <v>21</v>
      </c>
      <c r="C72" s="54" t="s">
        <v>35</v>
      </c>
      <c r="D72" s="54" t="s">
        <v>36</v>
      </c>
      <c r="E72" s="54" t="s">
        <v>37</v>
      </c>
      <c r="F72" s="81">
        <v>37508921804.933357</v>
      </c>
      <c r="G72" s="78">
        <v>41565020151.609612</v>
      </c>
      <c r="H72" s="64">
        <f t="shared" si="2"/>
        <v>1.1081368952104289</v>
      </c>
      <c r="I72" s="56"/>
    </row>
    <row r="73" spans="1:9">
      <c r="A73" s="55">
        <v>2018</v>
      </c>
      <c r="B73" s="54" t="s">
        <v>21</v>
      </c>
      <c r="C73" s="54" t="s">
        <v>35</v>
      </c>
      <c r="D73" s="54" t="s">
        <v>36</v>
      </c>
      <c r="E73" s="54" t="s">
        <v>37</v>
      </c>
      <c r="F73" s="81">
        <v>38450460217.938492</v>
      </c>
      <c r="G73" s="78">
        <v>42166628087.065193</v>
      </c>
      <c r="H73" s="64">
        <f t="shared" si="2"/>
        <v>1.0966482025979232</v>
      </c>
      <c r="I73" s="56"/>
    </row>
    <row r="74" spans="1:9">
      <c r="A74" s="55">
        <v>2019</v>
      </c>
      <c r="B74" s="54" t="s">
        <v>21</v>
      </c>
      <c r="C74" s="54" t="s">
        <v>35</v>
      </c>
      <c r="D74" s="54" t="s">
        <v>36</v>
      </c>
      <c r="E74" s="54" t="s">
        <v>37</v>
      </c>
      <c r="F74" s="85">
        <v>38309536958.72583</v>
      </c>
      <c r="G74" s="78">
        <v>46490559596.317604</v>
      </c>
      <c r="H74" s="64">
        <f t="shared" si="2"/>
        <v>1.2135505486898965</v>
      </c>
      <c r="I74" s="56"/>
    </row>
    <row r="75" spans="1:9">
      <c r="A75" s="55">
        <v>2020</v>
      </c>
      <c r="B75" s="54" t="s">
        <v>21</v>
      </c>
      <c r="C75" s="54" t="s">
        <v>35</v>
      </c>
      <c r="D75" s="54" t="s">
        <v>36</v>
      </c>
      <c r="E75" s="54" t="s">
        <v>37</v>
      </c>
      <c r="F75" s="85">
        <v>29307341321.420906</v>
      </c>
      <c r="G75" s="78">
        <v>43800510763.26461</v>
      </c>
      <c r="H75" s="64">
        <f t="shared" si="2"/>
        <v>1.4945235148727245</v>
      </c>
      <c r="I75" s="56"/>
    </row>
    <row r="76" spans="1:9">
      <c r="A76" s="79">
        <v>2021</v>
      </c>
      <c r="B76" s="80" t="s">
        <v>21</v>
      </c>
      <c r="C76" s="80" t="s">
        <v>35</v>
      </c>
      <c r="D76" s="80" t="s">
        <v>36</v>
      </c>
      <c r="E76" s="80" t="s">
        <v>37</v>
      </c>
      <c r="F76" s="78">
        <v>30133692334.058464</v>
      </c>
      <c r="G76" s="78">
        <v>46181521043.098877</v>
      </c>
      <c r="H76" s="64">
        <f t="shared" si="2"/>
        <v>1.5325543425324759</v>
      </c>
      <c r="I76" s="56"/>
    </row>
    <row r="77" spans="1:9">
      <c r="A77" s="79">
        <v>2022</v>
      </c>
      <c r="B77" s="80" t="s">
        <v>21</v>
      </c>
      <c r="C77" s="80" t="s">
        <v>35</v>
      </c>
      <c r="D77" s="80" t="s">
        <v>36</v>
      </c>
      <c r="E77" s="80" t="s">
        <v>37</v>
      </c>
      <c r="F77" s="78">
        <v>35785083633.930687</v>
      </c>
      <c r="G77" s="78">
        <v>46974041701.512199</v>
      </c>
      <c r="H77" s="64">
        <f t="shared" si="2"/>
        <v>1.31267100510483</v>
      </c>
      <c r="I77" s="56"/>
    </row>
    <row r="78" spans="1:9">
      <c r="A78" s="55">
        <v>2023</v>
      </c>
      <c r="B78" s="80" t="s">
        <v>21</v>
      </c>
      <c r="C78" s="80" t="s">
        <v>35</v>
      </c>
      <c r="D78" s="80" t="s">
        <v>36</v>
      </c>
      <c r="E78" s="80" t="s">
        <v>37</v>
      </c>
      <c r="F78" s="78">
        <v>37179664095.502678</v>
      </c>
      <c r="G78" s="78">
        <v>47069954404.359573</v>
      </c>
      <c r="H78" s="64">
        <f t="shared" si="2"/>
        <v>1.2660134390523783</v>
      </c>
      <c r="I78" s="56"/>
    </row>
    <row r="79" spans="1:9">
      <c r="A79" s="55">
        <v>2024</v>
      </c>
      <c r="B79" s="80" t="s">
        <v>21</v>
      </c>
      <c r="C79" s="80" t="s">
        <v>35</v>
      </c>
      <c r="D79" s="80" t="s">
        <v>36</v>
      </c>
      <c r="E79" s="80" t="s">
        <v>37</v>
      </c>
      <c r="F79" s="78">
        <v>36919364020.950203</v>
      </c>
      <c r="G79" s="78">
        <v>46471814056.890221</v>
      </c>
      <c r="H79" s="64">
        <f t="shared" si="2"/>
        <v>1.2587382066093933</v>
      </c>
      <c r="I79" s="56"/>
    </row>
    <row r="80" spans="1:9">
      <c r="A80" s="55"/>
      <c r="B80" s="54"/>
      <c r="C80" s="54"/>
      <c r="D80" s="54"/>
      <c r="E80" s="54"/>
      <c r="F80" s="54"/>
    </row>
    <row r="81" spans="1:8">
      <c r="A81" s="53" t="s">
        <v>15</v>
      </c>
      <c r="B81" s="53" t="s">
        <v>38</v>
      </c>
      <c r="C81" s="53" t="s">
        <v>39</v>
      </c>
      <c r="D81" s="53" t="s">
        <v>31</v>
      </c>
      <c r="E81" s="53" t="s">
        <v>33</v>
      </c>
      <c r="F81" s="53" t="s">
        <v>18</v>
      </c>
      <c r="G81" s="53" t="s">
        <v>19</v>
      </c>
      <c r="H81" s="57" t="s">
        <v>20</v>
      </c>
    </row>
    <row r="82" spans="1:8">
      <c r="A82" s="55">
        <v>1995</v>
      </c>
      <c r="B82" s="54" t="s">
        <v>25</v>
      </c>
      <c r="C82" s="54" t="s">
        <v>35</v>
      </c>
      <c r="D82" s="54" t="s">
        <v>35</v>
      </c>
      <c r="E82" s="54" t="s">
        <v>37</v>
      </c>
      <c r="F82" s="65">
        <v>36276999424</v>
      </c>
      <c r="G82" s="94">
        <v>31721667532.51207</v>
      </c>
      <c r="H82" s="64">
        <f t="shared" ref="H82:H111" si="3">G82/F82</f>
        <v>0.87442919856061108</v>
      </c>
    </row>
    <row r="83" spans="1:8">
      <c r="A83" s="55">
        <v>1996</v>
      </c>
      <c r="B83" s="54" t="s">
        <v>25</v>
      </c>
      <c r="C83" s="54" t="s">
        <v>35</v>
      </c>
      <c r="D83" s="54" t="s">
        <v>35</v>
      </c>
      <c r="E83" s="54" t="s">
        <v>37</v>
      </c>
      <c r="F83" s="65">
        <v>35620002560</v>
      </c>
      <c r="G83" s="94">
        <v>34136957650.557205</v>
      </c>
      <c r="H83" s="64">
        <f t="shared" si="3"/>
        <v>0.95836482866769357</v>
      </c>
    </row>
    <row r="84" spans="1:8">
      <c r="A84" s="55">
        <v>1997</v>
      </c>
      <c r="B84" s="54" t="s">
        <v>25</v>
      </c>
      <c r="C84" s="54" t="s">
        <v>35</v>
      </c>
      <c r="D84" s="54" t="s">
        <v>35</v>
      </c>
      <c r="E84" s="54" t="s">
        <v>37</v>
      </c>
      <c r="F84" s="65">
        <v>35154996736</v>
      </c>
      <c r="G84" s="94">
        <v>33705222793.891975</v>
      </c>
      <c r="H84" s="64">
        <f t="shared" si="3"/>
        <v>0.95876051552514008</v>
      </c>
    </row>
    <row r="85" spans="1:8">
      <c r="A85" s="55">
        <v>1998</v>
      </c>
      <c r="B85" s="54" t="s">
        <v>25</v>
      </c>
      <c r="C85" s="54" t="s">
        <v>35</v>
      </c>
      <c r="D85" s="54" t="s">
        <v>35</v>
      </c>
      <c r="E85" s="54" t="s">
        <v>37</v>
      </c>
      <c r="F85" s="65">
        <v>34561999872</v>
      </c>
      <c r="G85" s="94">
        <v>36293687806.170601</v>
      </c>
      <c r="H85" s="64">
        <f t="shared" si="3"/>
        <v>1.0501038117176058</v>
      </c>
    </row>
    <row r="86" spans="1:8">
      <c r="A86" s="55">
        <v>1999</v>
      </c>
      <c r="B86" s="54" t="s">
        <v>25</v>
      </c>
      <c r="C86" s="54" t="s">
        <v>35</v>
      </c>
      <c r="D86" s="54" t="s">
        <v>35</v>
      </c>
      <c r="E86" s="54" t="s">
        <v>37</v>
      </c>
      <c r="F86" s="65">
        <v>34896801024</v>
      </c>
      <c r="G86" s="94">
        <v>33828918276.636192</v>
      </c>
      <c r="H86" s="64">
        <f t="shared" si="3"/>
        <v>0.96939883553712047</v>
      </c>
    </row>
    <row r="87" spans="1:8">
      <c r="A87" s="79">
        <v>2000</v>
      </c>
      <c r="B87" s="80" t="s">
        <v>25</v>
      </c>
      <c r="C87" s="80" t="s">
        <v>35</v>
      </c>
      <c r="D87" s="80" t="s">
        <v>35</v>
      </c>
      <c r="E87" s="80" t="s">
        <v>37</v>
      </c>
      <c r="F87" s="81">
        <v>36225602432</v>
      </c>
      <c r="G87" s="94">
        <v>31950634666.502281</v>
      </c>
      <c r="H87" s="64">
        <f t="shared" si="3"/>
        <v>0.88199043001362454</v>
      </c>
    </row>
    <row r="88" spans="1:8">
      <c r="A88" s="79">
        <v>2001</v>
      </c>
      <c r="B88" s="80" t="s">
        <v>25</v>
      </c>
      <c r="C88" s="80" t="s">
        <v>35</v>
      </c>
      <c r="D88" s="80" t="s">
        <v>35</v>
      </c>
      <c r="E88" s="80" t="s">
        <v>37</v>
      </c>
      <c r="F88" s="81">
        <v>35342000000</v>
      </c>
      <c r="G88" s="94">
        <v>30410887717.791359</v>
      </c>
      <c r="H88" s="64">
        <f t="shared" si="3"/>
        <v>0.86047444167821174</v>
      </c>
    </row>
    <row r="89" spans="1:8">
      <c r="A89" s="79">
        <v>2002</v>
      </c>
      <c r="B89" s="80" t="s">
        <v>25</v>
      </c>
      <c r="C89" s="80" t="s">
        <v>35</v>
      </c>
      <c r="D89" s="80" t="s">
        <v>35</v>
      </c>
      <c r="E89" s="80" t="s">
        <v>37</v>
      </c>
      <c r="F89" s="81">
        <v>32657003328</v>
      </c>
      <c r="G89" s="94">
        <v>29510797036.132431</v>
      </c>
      <c r="H89" s="64">
        <f t="shared" si="3"/>
        <v>0.90365906325611867</v>
      </c>
    </row>
    <row r="90" spans="1:8">
      <c r="A90" s="79">
        <v>2003</v>
      </c>
      <c r="B90" s="80" t="s">
        <v>25</v>
      </c>
      <c r="C90" s="80" t="s">
        <v>35</v>
      </c>
      <c r="D90" s="80" t="s">
        <v>35</v>
      </c>
      <c r="E90" s="80" t="s">
        <v>37</v>
      </c>
      <c r="F90" s="81">
        <v>31618999616</v>
      </c>
      <c r="G90" s="94">
        <v>30618199681.184898</v>
      </c>
      <c r="H90" s="64">
        <f t="shared" si="3"/>
        <v>0.96834814677980285</v>
      </c>
    </row>
    <row r="91" spans="1:8">
      <c r="A91" s="79">
        <v>2004</v>
      </c>
      <c r="B91" s="80" t="s">
        <v>25</v>
      </c>
      <c r="C91" s="80" t="s">
        <v>35</v>
      </c>
      <c r="D91" s="80" t="s">
        <v>35</v>
      </c>
      <c r="E91" s="80" t="s">
        <v>37</v>
      </c>
      <c r="F91" s="81">
        <v>32330997824</v>
      </c>
      <c r="G91" s="94">
        <v>29801739869.610786</v>
      </c>
      <c r="H91" s="64">
        <f t="shared" si="3"/>
        <v>0.92176987644619834</v>
      </c>
    </row>
    <row r="92" spans="1:8">
      <c r="A92" s="79">
        <v>2005</v>
      </c>
      <c r="B92" s="80" t="s">
        <v>25</v>
      </c>
      <c r="C92" s="80" t="s">
        <v>35</v>
      </c>
      <c r="D92" s="80" t="s">
        <v>35</v>
      </c>
      <c r="E92" s="80" t="s">
        <v>37</v>
      </c>
      <c r="F92" s="81">
        <v>33640598272</v>
      </c>
      <c r="G92" s="94">
        <v>30593366387.392956</v>
      </c>
      <c r="H92" s="64">
        <f t="shared" si="3"/>
        <v>0.90941802342607747</v>
      </c>
    </row>
    <row r="93" spans="1:8">
      <c r="A93" s="79">
        <v>2006</v>
      </c>
      <c r="B93" s="80" t="s">
        <v>25</v>
      </c>
      <c r="C93" s="80" t="s">
        <v>35</v>
      </c>
      <c r="D93" s="80" t="s">
        <v>35</v>
      </c>
      <c r="E93" s="80" t="s">
        <v>37</v>
      </c>
      <c r="F93" s="81">
        <v>34457501632</v>
      </c>
      <c r="G93" s="94">
        <v>31059533621.383751</v>
      </c>
      <c r="H93" s="64">
        <f t="shared" si="3"/>
        <v>0.90138669811566885</v>
      </c>
    </row>
    <row r="94" spans="1:8">
      <c r="A94" s="79">
        <v>2007</v>
      </c>
      <c r="B94" s="80" t="s">
        <v>25</v>
      </c>
      <c r="C94" s="80" t="s">
        <v>35</v>
      </c>
      <c r="D94" s="80" t="s">
        <v>35</v>
      </c>
      <c r="E94" s="80" t="s">
        <v>37</v>
      </c>
      <c r="F94" s="81">
        <v>34137001280</v>
      </c>
      <c r="G94" s="94">
        <v>30664104602.687092</v>
      </c>
      <c r="H94" s="64">
        <f t="shared" si="3"/>
        <v>0.898265912438314</v>
      </c>
    </row>
    <row r="95" spans="1:8">
      <c r="A95" s="79">
        <v>2008</v>
      </c>
      <c r="B95" s="80" t="s">
        <v>25</v>
      </c>
      <c r="C95" s="80" t="s">
        <v>35</v>
      </c>
      <c r="D95" s="80" t="s">
        <v>35</v>
      </c>
      <c r="E95" s="80" t="s">
        <v>37</v>
      </c>
      <c r="F95" s="81">
        <v>35457000768</v>
      </c>
      <c r="G95" s="94">
        <v>29111114155.254772</v>
      </c>
      <c r="H95" s="64">
        <f t="shared" si="3"/>
        <v>0.82102584890732211</v>
      </c>
    </row>
    <row r="96" spans="1:8">
      <c r="A96" s="79">
        <v>2009</v>
      </c>
      <c r="B96" s="80" t="s">
        <v>25</v>
      </c>
      <c r="C96" s="80" t="s">
        <v>35</v>
      </c>
      <c r="D96" s="80" t="s">
        <v>35</v>
      </c>
      <c r="E96" s="80" t="s">
        <v>37</v>
      </c>
      <c r="F96" s="81">
        <v>34707516672</v>
      </c>
      <c r="G96" s="94">
        <v>28084597098.671684</v>
      </c>
      <c r="H96" s="64">
        <f t="shared" si="3"/>
        <v>0.80917909984982295</v>
      </c>
    </row>
    <row r="97" spans="1:8">
      <c r="A97" s="79">
        <v>2010</v>
      </c>
      <c r="B97" s="80" t="s">
        <v>25</v>
      </c>
      <c r="C97" s="80" t="s">
        <v>35</v>
      </c>
      <c r="D97" s="80" t="s">
        <v>35</v>
      </c>
      <c r="E97" s="80" t="s">
        <v>37</v>
      </c>
      <c r="F97" s="81">
        <v>36025964096</v>
      </c>
      <c r="G97" s="94">
        <v>26837785124.60667</v>
      </c>
      <c r="H97" s="64">
        <f t="shared" si="3"/>
        <v>0.74495674988990779</v>
      </c>
    </row>
    <row r="98" spans="1:8">
      <c r="A98" s="79">
        <v>2011</v>
      </c>
      <c r="B98" s="80" t="s">
        <v>25</v>
      </c>
      <c r="C98" s="80" t="s">
        <v>35</v>
      </c>
      <c r="D98" s="80" t="s">
        <v>35</v>
      </c>
      <c r="E98" s="80" t="s">
        <v>37</v>
      </c>
      <c r="F98" s="81">
        <v>35432533440</v>
      </c>
      <c r="G98" s="94">
        <v>26001109216.55175</v>
      </c>
      <c r="H98" s="64">
        <f t="shared" si="3"/>
        <v>0.73382021244913131</v>
      </c>
    </row>
    <row r="99" spans="1:8">
      <c r="A99" s="79">
        <v>2012</v>
      </c>
      <c r="B99" s="80" t="s">
        <v>25</v>
      </c>
      <c r="C99" s="80" t="s">
        <v>35</v>
      </c>
      <c r="D99" s="80" t="s">
        <v>35</v>
      </c>
      <c r="E99" s="80" t="s">
        <v>37</v>
      </c>
      <c r="F99" s="81">
        <v>37204874624</v>
      </c>
      <c r="G99" s="94">
        <v>25438198737.767838</v>
      </c>
      <c r="H99" s="64">
        <f t="shared" si="3"/>
        <v>0.68373295152453617</v>
      </c>
    </row>
    <row r="100" spans="1:8">
      <c r="A100" s="79">
        <v>2013</v>
      </c>
      <c r="B100" s="80" t="s">
        <v>25</v>
      </c>
      <c r="C100" s="80" t="s">
        <v>35</v>
      </c>
      <c r="D100" s="80" t="s">
        <v>35</v>
      </c>
      <c r="E100" s="80" t="s">
        <v>37</v>
      </c>
      <c r="F100" s="81">
        <v>36584549824</v>
      </c>
      <c r="G100" s="94">
        <v>22760126163.708733</v>
      </c>
      <c r="H100" s="64">
        <f t="shared" si="3"/>
        <v>0.6221239914992136</v>
      </c>
    </row>
    <row r="101" spans="1:8">
      <c r="A101" s="79">
        <v>2014</v>
      </c>
      <c r="B101" s="80" t="s">
        <v>25</v>
      </c>
      <c r="C101" s="80" t="s">
        <v>35</v>
      </c>
      <c r="D101" s="80" t="s">
        <v>35</v>
      </c>
      <c r="E101" s="80" t="s">
        <v>37</v>
      </c>
      <c r="F101" s="81">
        <v>35892951232</v>
      </c>
      <c r="G101" s="94">
        <v>21115371230.505943</v>
      </c>
      <c r="H101" s="64">
        <f t="shared" si="3"/>
        <v>0.58828740757546694</v>
      </c>
    </row>
    <row r="102" spans="1:8">
      <c r="A102" s="79">
        <v>2015</v>
      </c>
      <c r="B102" s="80" t="s">
        <v>25</v>
      </c>
      <c r="C102" s="80" t="s">
        <v>35</v>
      </c>
      <c r="D102" s="80" t="s">
        <v>35</v>
      </c>
      <c r="E102" s="80" t="s">
        <v>37</v>
      </c>
      <c r="F102" s="81">
        <v>36752665920</v>
      </c>
      <c r="G102" s="94">
        <v>20125973444.041737</v>
      </c>
      <c r="H102" s="64">
        <f t="shared" si="3"/>
        <v>0.54760581144916676</v>
      </c>
    </row>
    <row r="103" spans="1:8">
      <c r="A103" s="79">
        <v>2016</v>
      </c>
      <c r="B103" s="80" t="s">
        <v>25</v>
      </c>
      <c r="C103" s="80" t="s">
        <v>35</v>
      </c>
      <c r="D103" s="80" t="s">
        <v>35</v>
      </c>
      <c r="E103" s="80" t="s">
        <v>37</v>
      </c>
      <c r="F103" s="81">
        <v>39313328512</v>
      </c>
      <c r="G103" s="94">
        <v>21820655838.602772</v>
      </c>
      <c r="H103" s="64">
        <f t="shared" si="3"/>
        <v>0.55504473074423688</v>
      </c>
    </row>
    <row r="104" spans="1:8">
      <c r="A104" s="79">
        <v>2017</v>
      </c>
      <c r="B104" s="80" t="s">
        <v>25</v>
      </c>
      <c r="C104" s="80" t="s">
        <v>35</v>
      </c>
      <c r="D104" s="80" t="s">
        <v>35</v>
      </c>
      <c r="E104" s="80" t="s">
        <v>37</v>
      </c>
      <c r="F104" s="81">
        <v>40329605824</v>
      </c>
      <c r="G104" s="94">
        <v>20578154126.491383</v>
      </c>
      <c r="H104" s="64">
        <f t="shared" si="3"/>
        <v>0.51024932443662518</v>
      </c>
    </row>
    <row r="105" spans="1:8">
      <c r="A105" s="79">
        <v>2018</v>
      </c>
      <c r="B105" s="80" t="s">
        <v>25</v>
      </c>
      <c r="C105" s="80" t="s">
        <v>35</v>
      </c>
      <c r="D105" s="80" t="s">
        <v>35</v>
      </c>
      <c r="E105" s="80" t="s">
        <v>37</v>
      </c>
      <c r="F105" s="81">
        <v>42613847808</v>
      </c>
      <c r="G105" s="94">
        <v>20733844858.575233</v>
      </c>
      <c r="H105" s="64">
        <f t="shared" si="3"/>
        <v>0.48655181179585522</v>
      </c>
    </row>
    <row r="106" spans="1:8">
      <c r="A106" s="79">
        <v>2019</v>
      </c>
      <c r="B106" s="80" t="s">
        <v>25</v>
      </c>
      <c r="C106" s="80" t="s">
        <v>35</v>
      </c>
      <c r="D106" s="80" t="s">
        <v>35</v>
      </c>
      <c r="E106" s="80" t="s">
        <v>37</v>
      </c>
      <c r="F106" s="81">
        <v>43909562560</v>
      </c>
      <c r="G106" s="94">
        <v>19328529045.02454</v>
      </c>
      <c r="H106" s="64">
        <f t="shared" si="3"/>
        <v>0.44018951495162745</v>
      </c>
    </row>
    <row r="107" spans="1:8">
      <c r="A107" s="79">
        <v>2020</v>
      </c>
      <c r="B107" s="80" t="s">
        <v>25</v>
      </c>
      <c r="C107" s="80" t="s">
        <v>35</v>
      </c>
      <c r="D107" s="80" t="s">
        <v>35</v>
      </c>
      <c r="E107" s="80" t="s">
        <v>37</v>
      </c>
      <c r="F107" s="81">
        <v>23454608064</v>
      </c>
      <c r="G107" s="94">
        <v>17093009760.832172</v>
      </c>
      <c r="H107" s="64">
        <f t="shared" si="3"/>
        <v>0.72876978861428454</v>
      </c>
    </row>
    <row r="108" spans="1:8">
      <c r="A108" s="79">
        <v>2021</v>
      </c>
      <c r="B108" s="80" t="s">
        <v>25</v>
      </c>
      <c r="C108" s="80" t="s">
        <v>35</v>
      </c>
      <c r="D108" s="80" t="s">
        <v>35</v>
      </c>
      <c r="E108" s="80" t="s">
        <v>37</v>
      </c>
      <c r="F108" s="81">
        <v>24651425344</v>
      </c>
      <c r="G108" s="94">
        <v>18526857530.947723</v>
      </c>
      <c r="H108" s="64">
        <f t="shared" si="3"/>
        <v>0.75155319712403734</v>
      </c>
    </row>
    <row r="109" spans="1:8">
      <c r="A109" s="89">
        <v>2022</v>
      </c>
      <c r="B109" s="80" t="s">
        <v>25</v>
      </c>
      <c r="C109" s="80" t="s">
        <v>35</v>
      </c>
      <c r="D109" s="80" t="s">
        <v>35</v>
      </c>
      <c r="E109" s="80" t="s">
        <v>37</v>
      </c>
      <c r="F109" s="90">
        <v>41479011232</v>
      </c>
      <c r="G109" s="94">
        <v>21142394175.382454</v>
      </c>
      <c r="H109" s="64">
        <f t="shared" si="3"/>
        <v>0.50971307047627101</v>
      </c>
    </row>
    <row r="110" spans="1:8">
      <c r="A110" s="79">
        <v>2023</v>
      </c>
      <c r="B110" s="80" t="s">
        <v>25</v>
      </c>
      <c r="C110" s="80" t="s">
        <v>35</v>
      </c>
      <c r="D110" s="80" t="s">
        <v>35</v>
      </c>
      <c r="E110" s="80" t="s">
        <v>37</v>
      </c>
      <c r="F110" s="78">
        <v>45196221984</v>
      </c>
      <c r="G110" s="94">
        <v>19854539812.080856</v>
      </c>
      <c r="H110" s="64">
        <f t="shared" si="3"/>
        <v>0.43929644869674284</v>
      </c>
    </row>
    <row r="111" spans="1:8">
      <c r="A111" s="79">
        <v>2024</v>
      </c>
      <c r="B111" s="80" t="s">
        <v>25</v>
      </c>
      <c r="C111" s="80" t="s">
        <v>35</v>
      </c>
      <c r="D111" s="80" t="s">
        <v>35</v>
      </c>
      <c r="E111" s="80" t="s">
        <v>37</v>
      </c>
      <c r="F111" s="94">
        <v>43827374112</v>
      </c>
      <c r="G111" s="94">
        <v>18744456213.046558</v>
      </c>
      <c r="H111" s="64">
        <f t="shared" si="3"/>
        <v>0.4276883247703927</v>
      </c>
    </row>
    <row r="112" spans="1:8">
      <c r="A112" s="75"/>
      <c r="B112" s="76"/>
      <c r="C112" s="76"/>
      <c r="D112" s="76"/>
      <c r="E112" s="76"/>
      <c r="F112" s="74"/>
      <c r="G112" s="74"/>
      <c r="H112" s="64"/>
    </row>
    <row r="113" spans="1:10">
      <c r="A113" s="53" t="s">
        <v>15</v>
      </c>
      <c r="B113" s="53" t="s">
        <v>38</v>
      </c>
      <c r="C113" s="53" t="s">
        <v>39</v>
      </c>
      <c r="D113" s="53" t="s">
        <v>31</v>
      </c>
      <c r="E113" s="53" t="s">
        <v>33</v>
      </c>
      <c r="F113" s="53" t="s">
        <v>18</v>
      </c>
      <c r="G113" s="53" t="s">
        <v>19</v>
      </c>
      <c r="H113" s="57" t="s">
        <v>20</v>
      </c>
    </row>
    <row r="114" spans="1:10">
      <c r="A114" s="55">
        <v>1995</v>
      </c>
      <c r="B114" s="54" t="s">
        <v>23</v>
      </c>
      <c r="C114" s="54" t="s">
        <v>35</v>
      </c>
      <c r="D114" s="54" t="s">
        <v>35</v>
      </c>
      <c r="E114" s="54" t="s">
        <v>37</v>
      </c>
      <c r="F114" s="65">
        <v>34699998912</v>
      </c>
      <c r="G114" s="94">
        <v>70101187981.844177</v>
      </c>
      <c r="H114" s="64">
        <f>G114/F114</f>
        <v>2.020207209793361</v>
      </c>
    </row>
    <row r="115" spans="1:10">
      <c r="A115" s="55">
        <v>1996</v>
      </c>
      <c r="B115" s="54" t="s">
        <v>23</v>
      </c>
      <c r="C115" s="54" t="s">
        <v>35</v>
      </c>
      <c r="D115" s="54" t="s">
        <v>35</v>
      </c>
      <c r="E115" s="54" t="s">
        <v>37</v>
      </c>
      <c r="F115" s="65">
        <v>36109999840</v>
      </c>
      <c r="G115" s="94">
        <v>73659984696.987305</v>
      </c>
      <c r="H115" s="64">
        <f t="shared" ref="H115:H143" si="4">G115/F115</f>
        <v>2.0398777353466557</v>
      </c>
    </row>
    <row r="116" spans="1:10">
      <c r="A116" s="55">
        <v>1997</v>
      </c>
      <c r="B116" s="54" t="s">
        <v>23</v>
      </c>
      <c r="C116" s="54" t="s">
        <v>35</v>
      </c>
      <c r="D116" s="54" t="s">
        <v>35</v>
      </c>
      <c r="E116" s="54" t="s">
        <v>37</v>
      </c>
      <c r="F116" s="65">
        <v>37247997792</v>
      </c>
      <c r="G116" s="94">
        <v>66607284177.592209</v>
      </c>
      <c r="H116" s="64">
        <f t="shared" si="4"/>
        <v>1.7882111288112752</v>
      </c>
    </row>
    <row r="117" spans="1:10">
      <c r="A117" s="55">
        <v>1998</v>
      </c>
      <c r="B117" s="54" t="s">
        <v>23</v>
      </c>
      <c r="C117" s="54" t="s">
        <v>35</v>
      </c>
      <c r="D117" s="54" t="s">
        <v>35</v>
      </c>
      <c r="E117" s="54" t="s">
        <v>37</v>
      </c>
      <c r="F117" s="65">
        <v>38104002976</v>
      </c>
      <c r="G117" s="94">
        <v>67787634788.468819</v>
      </c>
      <c r="H117" s="64">
        <f t="shared" si="4"/>
        <v>1.7790161005174496</v>
      </c>
    </row>
    <row r="118" spans="1:10">
      <c r="A118" s="55">
        <v>1999</v>
      </c>
      <c r="B118" s="54" t="s">
        <v>23</v>
      </c>
      <c r="C118" s="54" t="s">
        <v>35</v>
      </c>
      <c r="D118" s="54" t="s">
        <v>35</v>
      </c>
      <c r="E118" s="54" t="s">
        <v>37</v>
      </c>
      <c r="F118" s="65">
        <v>38899002752</v>
      </c>
      <c r="G118" s="94">
        <v>68868433727.590714</v>
      </c>
      <c r="H118" s="64">
        <f t="shared" si="4"/>
        <v>1.7704421413232716</v>
      </c>
    </row>
    <row r="119" spans="1:10">
      <c r="A119" s="55">
        <v>2000</v>
      </c>
      <c r="B119" s="54" t="s">
        <v>23</v>
      </c>
      <c r="C119" s="54" t="s">
        <v>35</v>
      </c>
      <c r="D119" s="54" t="s">
        <v>35</v>
      </c>
      <c r="E119" s="54" t="s">
        <v>37</v>
      </c>
      <c r="F119" s="65">
        <v>39178005888</v>
      </c>
      <c r="G119" s="94">
        <v>73214465041.180038</v>
      </c>
      <c r="H119" s="64">
        <f t="shared" si="4"/>
        <v>1.868764460612969</v>
      </c>
    </row>
    <row r="120" spans="1:10">
      <c r="A120" s="79">
        <v>2001</v>
      </c>
      <c r="B120" s="80" t="s">
        <v>23</v>
      </c>
      <c r="C120" s="80" t="s">
        <v>35</v>
      </c>
      <c r="D120" s="80" t="s">
        <v>35</v>
      </c>
      <c r="E120" s="80" t="s">
        <v>37</v>
      </c>
      <c r="F120" s="81">
        <v>40412003456</v>
      </c>
      <c r="G120" s="94">
        <v>69705956523.618378</v>
      </c>
      <c r="H120" s="64">
        <f t="shared" si="4"/>
        <v>1.7248824745725166</v>
      </c>
      <c r="I120" s="93"/>
      <c r="J120" s="93"/>
    </row>
    <row r="121" spans="1:10">
      <c r="A121" s="79">
        <v>2002</v>
      </c>
      <c r="B121" s="80" t="s">
        <v>23</v>
      </c>
      <c r="C121" s="80" t="s">
        <v>35</v>
      </c>
      <c r="D121" s="80" t="s">
        <v>35</v>
      </c>
      <c r="E121" s="80" t="s">
        <v>37</v>
      </c>
      <c r="F121" s="81">
        <v>38163000256</v>
      </c>
      <c r="G121" s="94">
        <v>66650870866.637283</v>
      </c>
      <c r="H121" s="64">
        <f t="shared" si="4"/>
        <v>1.74647879934855</v>
      </c>
      <c r="I121" s="93"/>
      <c r="J121" s="93"/>
    </row>
    <row r="122" spans="1:10">
      <c r="A122" s="79">
        <v>2003</v>
      </c>
      <c r="B122" s="80" t="s">
        <v>23</v>
      </c>
      <c r="C122" s="80" t="s">
        <v>35</v>
      </c>
      <c r="D122" s="80" t="s">
        <v>35</v>
      </c>
      <c r="E122" s="80" t="s">
        <v>37</v>
      </c>
      <c r="F122" s="81">
        <v>39674000960</v>
      </c>
      <c r="G122" s="94">
        <v>72400432071.217834</v>
      </c>
      <c r="H122" s="64">
        <f t="shared" si="4"/>
        <v>1.8248835589890009</v>
      </c>
      <c r="I122" s="93"/>
      <c r="J122" s="93"/>
    </row>
    <row r="123" spans="1:10">
      <c r="A123" s="79">
        <v>2004</v>
      </c>
      <c r="B123" s="80" t="s">
        <v>23</v>
      </c>
      <c r="C123" s="80" t="s">
        <v>35</v>
      </c>
      <c r="D123" s="80" t="s">
        <v>35</v>
      </c>
      <c r="E123" s="80" t="s">
        <v>37</v>
      </c>
      <c r="F123" s="81">
        <v>40547996224</v>
      </c>
      <c r="G123" s="94">
        <v>66689330165.852531</v>
      </c>
      <c r="H123" s="64">
        <f t="shared" si="4"/>
        <v>1.6447010056289713</v>
      </c>
      <c r="I123" s="93"/>
      <c r="J123" s="93"/>
    </row>
    <row r="124" spans="1:10">
      <c r="A124" s="79">
        <v>2005</v>
      </c>
      <c r="B124" s="80" t="s">
        <v>23</v>
      </c>
      <c r="C124" s="80" t="s">
        <v>35</v>
      </c>
      <c r="D124" s="80" t="s">
        <v>35</v>
      </c>
      <c r="E124" s="80" t="s">
        <v>37</v>
      </c>
      <c r="F124" s="81">
        <v>43184395008</v>
      </c>
      <c r="G124" s="94">
        <v>67927405190.452911</v>
      </c>
      <c r="H124" s="64">
        <f t="shared" si="4"/>
        <v>1.5729618344281358</v>
      </c>
      <c r="I124" s="93"/>
      <c r="J124" s="93"/>
    </row>
    <row r="125" spans="1:10">
      <c r="A125" s="79">
        <v>2006</v>
      </c>
      <c r="B125" s="80" t="s">
        <v>23</v>
      </c>
      <c r="C125" s="80" t="s">
        <v>35</v>
      </c>
      <c r="D125" s="80" t="s">
        <v>35</v>
      </c>
      <c r="E125" s="80" t="s">
        <v>37</v>
      </c>
      <c r="F125" s="81">
        <v>44539502208</v>
      </c>
      <c r="G125" s="94">
        <v>65067060075.927429</v>
      </c>
      <c r="H125" s="64">
        <f t="shared" si="4"/>
        <v>1.4608843128076172</v>
      </c>
      <c r="I125" s="93"/>
      <c r="J125" s="93"/>
    </row>
    <row r="126" spans="1:10">
      <c r="A126" s="79">
        <v>2007</v>
      </c>
      <c r="B126" s="80" t="s">
        <v>23</v>
      </c>
      <c r="C126" s="80" t="s">
        <v>35</v>
      </c>
      <c r="D126" s="80" t="s">
        <v>35</v>
      </c>
      <c r="E126" s="80" t="s">
        <v>37</v>
      </c>
      <c r="F126" s="81">
        <v>44968001280</v>
      </c>
      <c r="G126" s="94">
        <v>61917335200.554108</v>
      </c>
      <c r="H126" s="64">
        <f t="shared" si="4"/>
        <v>1.3769198860989293</v>
      </c>
      <c r="I126" s="93"/>
      <c r="J126" s="93"/>
    </row>
    <row r="127" spans="1:10">
      <c r="A127" s="79">
        <v>2008</v>
      </c>
      <c r="B127" s="80" t="s">
        <v>23</v>
      </c>
      <c r="C127" s="80" t="s">
        <v>35</v>
      </c>
      <c r="D127" s="80" t="s">
        <v>35</v>
      </c>
      <c r="E127" s="80" t="s">
        <v>37</v>
      </c>
      <c r="F127" s="81">
        <v>47112999168</v>
      </c>
      <c r="G127" s="94">
        <v>62149828406.485115</v>
      </c>
      <c r="H127" s="64">
        <f t="shared" si="4"/>
        <v>1.3191651880379205</v>
      </c>
      <c r="I127" s="93"/>
      <c r="J127" s="93"/>
    </row>
    <row r="128" spans="1:10">
      <c r="A128" s="79">
        <v>2009</v>
      </c>
      <c r="B128" s="80" t="s">
        <v>23</v>
      </c>
      <c r="C128" s="80" t="s">
        <v>35</v>
      </c>
      <c r="D128" s="80" t="s">
        <v>35</v>
      </c>
      <c r="E128" s="80" t="s">
        <v>37</v>
      </c>
      <c r="F128" s="81">
        <v>47492479744</v>
      </c>
      <c r="G128" s="94">
        <v>61516710715.962784</v>
      </c>
      <c r="H128" s="64">
        <f t="shared" si="4"/>
        <v>1.295293719080536</v>
      </c>
      <c r="I128" s="93"/>
      <c r="J128" s="93"/>
    </row>
    <row r="129" spans="1:10">
      <c r="A129" s="79">
        <v>2010</v>
      </c>
      <c r="B129" s="80" t="s">
        <v>23</v>
      </c>
      <c r="C129" s="80" t="s">
        <v>35</v>
      </c>
      <c r="D129" s="80" t="s">
        <v>35</v>
      </c>
      <c r="E129" s="80" t="s">
        <v>37</v>
      </c>
      <c r="F129" s="81">
        <v>47974041600</v>
      </c>
      <c r="G129" s="94">
        <v>61096992301.281601</v>
      </c>
      <c r="H129" s="64">
        <f t="shared" si="4"/>
        <v>1.2735427381895128</v>
      </c>
      <c r="I129" s="93"/>
      <c r="J129" s="93"/>
    </row>
    <row r="130" spans="1:10">
      <c r="A130" s="79">
        <v>2011</v>
      </c>
      <c r="B130" s="80" t="s">
        <v>23</v>
      </c>
      <c r="C130" s="80" t="s">
        <v>35</v>
      </c>
      <c r="D130" s="80" t="s">
        <v>35</v>
      </c>
      <c r="E130" s="80" t="s">
        <v>37</v>
      </c>
      <c r="F130" s="81">
        <v>49902465280</v>
      </c>
      <c r="G130" s="94">
        <v>59019685114.406494</v>
      </c>
      <c r="H130" s="64">
        <f t="shared" si="4"/>
        <v>1.1827007900962463</v>
      </c>
      <c r="I130" s="93"/>
      <c r="J130" s="93"/>
    </row>
    <row r="131" spans="1:10">
      <c r="A131" s="79">
        <v>2012</v>
      </c>
      <c r="B131" s="80" t="s">
        <v>23</v>
      </c>
      <c r="C131" s="80" t="s">
        <v>35</v>
      </c>
      <c r="D131" s="80" t="s">
        <v>35</v>
      </c>
      <c r="E131" s="80" t="s">
        <v>37</v>
      </c>
      <c r="F131" s="81">
        <v>51542124544</v>
      </c>
      <c r="G131" s="94">
        <v>58573394471.901215</v>
      </c>
      <c r="H131" s="64">
        <f t="shared" si="4"/>
        <v>1.1364179298022306</v>
      </c>
      <c r="I131" s="93"/>
      <c r="J131" s="93"/>
    </row>
    <row r="132" spans="1:10">
      <c r="A132" s="79">
        <v>2013</v>
      </c>
      <c r="B132" s="80" t="s">
        <v>23</v>
      </c>
      <c r="C132" s="80" t="s">
        <v>35</v>
      </c>
      <c r="D132" s="80" t="s">
        <v>35</v>
      </c>
      <c r="E132" s="80" t="s">
        <v>37</v>
      </c>
      <c r="F132" s="81">
        <v>53818450688</v>
      </c>
      <c r="G132" s="94">
        <v>56888969600.382172</v>
      </c>
      <c r="H132" s="64">
        <f t="shared" si="4"/>
        <v>1.0570532758399678</v>
      </c>
      <c r="I132" s="93"/>
      <c r="J132" s="93"/>
    </row>
    <row r="133" spans="1:10">
      <c r="A133" s="79">
        <v>2014</v>
      </c>
      <c r="B133" s="80" t="s">
        <v>23</v>
      </c>
      <c r="C133" s="80" t="s">
        <v>35</v>
      </c>
      <c r="D133" s="80" t="s">
        <v>35</v>
      </c>
      <c r="E133" s="80" t="s">
        <v>37</v>
      </c>
      <c r="F133" s="81">
        <v>53506049024</v>
      </c>
      <c r="G133" s="94">
        <v>51221863976.047974</v>
      </c>
      <c r="H133" s="64">
        <f t="shared" si="4"/>
        <v>0.95730977918164994</v>
      </c>
      <c r="I133" s="93"/>
      <c r="J133" s="93"/>
    </row>
    <row r="134" spans="1:10">
      <c r="A134" s="79">
        <v>2015</v>
      </c>
      <c r="B134" s="80" t="s">
        <v>23</v>
      </c>
      <c r="C134" s="80" t="s">
        <v>35</v>
      </c>
      <c r="D134" s="80" t="s">
        <v>35</v>
      </c>
      <c r="E134" s="80" t="s">
        <v>37</v>
      </c>
      <c r="F134" s="81">
        <v>52881330176</v>
      </c>
      <c r="G134" s="94">
        <v>50088363791.94545</v>
      </c>
      <c r="H134" s="64">
        <f t="shared" si="4"/>
        <v>0.94718426380805887</v>
      </c>
      <c r="I134" s="93"/>
      <c r="J134" s="93"/>
    </row>
    <row r="135" spans="1:10">
      <c r="A135" s="79">
        <v>2016</v>
      </c>
      <c r="B135" s="80" t="s">
        <v>23</v>
      </c>
      <c r="C135" s="80" t="s">
        <v>35</v>
      </c>
      <c r="D135" s="80" t="s">
        <v>35</v>
      </c>
      <c r="E135" s="80" t="s">
        <v>37</v>
      </c>
      <c r="F135" s="81">
        <v>54336514560</v>
      </c>
      <c r="G135" s="94">
        <v>50485496527.249847</v>
      </c>
      <c r="H135" s="64">
        <f t="shared" si="4"/>
        <v>0.92912651715086103</v>
      </c>
      <c r="I135" s="93"/>
      <c r="J135" s="93"/>
    </row>
    <row r="136" spans="1:10">
      <c r="A136" s="79">
        <v>2017</v>
      </c>
      <c r="B136" s="80" t="s">
        <v>23</v>
      </c>
      <c r="C136" s="80" t="s">
        <v>35</v>
      </c>
      <c r="D136" s="80" t="s">
        <v>35</v>
      </c>
      <c r="E136" s="80" t="s">
        <v>37</v>
      </c>
      <c r="F136" s="81">
        <v>55042683392</v>
      </c>
      <c r="G136" s="94">
        <v>47810132648.7463</v>
      </c>
      <c r="H136" s="64">
        <f t="shared" si="4"/>
        <v>0.86860105108347807</v>
      </c>
      <c r="I136" s="93"/>
      <c r="J136" s="93"/>
    </row>
    <row r="137" spans="1:10">
      <c r="A137" s="79">
        <v>2018</v>
      </c>
      <c r="B137" s="80" t="s">
        <v>23</v>
      </c>
      <c r="C137" s="80" t="s">
        <v>35</v>
      </c>
      <c r="D137" s="80" t="s">
        <v>35</v>
      </c>
      <c r="E137" s="80" t="s">
        <v>37</v>
      </c>
      <c r="F137" s="81">
        <v>55321933824</v>
      </c>
      <c r="G137" s="94">
        <v>47587723555.513313</v>
      </c>
      <c r="H137" s="64">
        <f t="shared" si="4"/>
        <v>0.86019631394137208</v>
      </c>
      <c r="I137" s="93"/>
      <c r="J137" s="93"/>
    </row>
    <row r="138" spans="1:10">
      <c r="A138" s="79">
        <v>2019</v>
      </c>
      <c r="B138" s="80" t="s">
        <v>23</v>
      </c>
      <c r="C138" s="80" t="s">
        <v>35</v>
      </c>
      <c r="D138" s="80" t="s">
        <v>35</v>
      </c>
      <c r="E138" s="80" t="s">
        <v>37</v>
      </c>
      <c r="F138" s="81">
        <v>56099036672</v>
      </c>
      <c r="G138" s="94">
        <v>45714999244.375061</v>
      </c>
      <c r="H138" s="64">
        <f t="shared" si="4"/>
        <v>0.81489811512560617</v>
      </c>
      <c r="I138" s="93"/>
      <c r="J138" s="93"/>
    </row>
    <row r="139" spans="1:10">
      <c r="A139" s="79">
        <v>2020</v>
      </c>
      <c r="B139" s="80" t="s">
        <v>23</v>
      </c>
      <c r="C139" s="80" t="s">
        <v>35</v>
      </c>
      <c r="D139" s="80" t="s">
        <v>35</v>
      </c>
      <c r="E139" s="80" t="s">
        <v>37</v>
      </c>
      <c r="F139" s="81">
        <v>35362396672</v>
      </c>
      <c r="G139" s="94">
        <v>45129318435.149048</v>
      </c>
      <c r="H139" s="64">
        <f t="shared" si="4"/>
        <v>1.2761951304868007</v>
      </c>
      <c r="I139" s="93"/>
      <c r="J139" s="93"/>
    </row>
    <row r="140" spans="1:10">
      <c r="A140" s="79">
        <v>2021</v>
      </c>
      <c r="B140" s="80" t="s">
        <v>23</v>
      </c>
      <c r="C140" s="80" t="s">
        <v>35</v>
      </c>
      <c r="D140" s="80" t="s">
        <v>35</v>
      </c>
      <c r="E140" s="80" t="s">
        <v>37</v>
      </c>
      <c r="F140" s="94">
        <v>32761574400</v>
      </c>
      <c r="G140" s="94">
        <v>47568678522.195099</v>
      </c>
      <c r="H140" s="64">
        <f t="shared" si="4"/>
        <v>1.4519655844804302</v>
      </c>
      <c r="I140" s="93"/>
      <c r="J140" s="93"/>
    </row>
    <row r="141" spans="1:10">
      <c r="A141" s="79">
        <v>2022</v>
      </c>
      <c r="B141" s="80" t="s">
        <v>23</v>
      </c>
      <c r="C141" s="80" t="s">
        <v>35</v>
      </c>
      <c r="D141" s="80" t="s">
        <v>35</v>
      </c>
      <c r="E141" s="80" t="s">
        <v>37</v>
      </c>
      <c r="F141" s="94">
        <v>52805937152</v>
      </c>
      <c r="G141" s="94">
        <v>47167759663.921692</v>
      </c>
      <c r="H141" s="64">
        <f t="shared" si="4"/>
        <v>0.89322834150544439</v>
      </c>
      <c r="I141" s="93"/>
      <c r="J141" s="93"/>
    </row>
    <row r="142" spans="1:10">
      <c r="A142" s="79">
        <v>2023</v>
      </c>
      <c r="B142" s="80" t="s">
        <v>23</v>
      </c>
      <c r="C142" s="80" t="s">
        <v>35</v>
      </c>
      <c r="D142" s="80" t="s">
        <v>35</v>
      </c>
      <c r="E142" s="80" t="s">
        <v>37</v>
      </c>
      <c r="F142" s="94">
        <v>58947777536</v>
      </c>
      <c r="G142" s="94">
        <v>46383573916.412018</v>
      </c>
      <c r="H142" s="64">
        <f t="shared" si="4"/>
        <v>0.78685873929827299</v>
      </c>
      <c r="I142" s="93"/>
      <c r="J142" s="93"/>
    </row>
    <row r="143" spans="1:10">
      <c r="A143" s="79">
        <v>2024</v>
      </c>
      <c r="B143" s="80" t="s">
        <v>23</v>
      </c>
      <c r="C143" s="80" t="s">
        <v>35</v>
      </c>
      <c r="D143" s="80" t="s">
        <v>35</v>
      </c>
      <c r="E143" s="80" t="s">
        <v>37</v>
      </c>
      <c r="F143" s="94">
        <v>66000620544</v>
      </c>
      <c r="G143" s="94">
        <v>44747027096.888962</v>
      </c>
      <c r="H143" s="64">
        <f t="shared" si="4"/>
        <v>0.67797888456303057</v>
      </c>
      <c r="I143" s="93"/>
      <c r="J143" s="93"/>
    </row>
    <row r="144" spans="1:10">
      <c r="A144" s="55"/>
      <c r="B144" s="54"/>
      <c r="C144" s="54"/>
      <c r="D144" s="54"/>
      <c r="E144" s="54"/>
      <c r="F144" s="54"/>
    </row>
    <row r="145" spans="1:8">
      <c r="A145" s="53" t="s">
        <v>15</v>
      </c>
      <c r="B145" s="53" t="s">
        <v>38</v>
      </c>
      <c r="C145" s="53" t="s">
        <v>39</v>
      </c>
      <c r="D145" s="53" t="s">
        <v>31</v>
      </c>
      <c r="E145" s="53" t="s">
        <v>33</v>
      </c>
      <c r="F145" s="53" t="s">
        <v>18</v>
      </c>
      <c r="G145" s="53" t="s">
        <v>19</v>
      </c>
      <c r="H145" s="57" t="s">
        <v>20</v>
      </c>
    </row>
    <row r="146" spans="1:8">
      <c r="A146" s="55">
        <v>1995</v>
      </c>
      <c r="B146" s="54" t="s">
        <v>28</v>
      </c>
      <c r="C146" s="54" t="s">
        <v>35</v>
      </c>
      <c r="D146" s="54" t="s">
        <v>35</v>
      </c>
      <c r="E146" s="54" t="s">
        <v>37</v>
      </c>
      <c r="F146" s="65">
        <v>12663460864</v>
      </c>
      <c r="G146" s="65">
        <v>19040346512.42625</v>
      </c>
      <c r="H146" s="44">
        <f>G146/F146</f>
        <v>1.5035657879714872</v>
      </c>
    </row>
    <row r="147" spans="1:8">
      <c r="A147" s="55">
        <v>1996</v>
      </c>
      <c r="B147" s="54" t="s">
        <v>28</v>
      </c>
      <c r="C147" s="54" t="s">
        <v>35</v>
      </c>
      <c r="D147" s="54" t="s">
        <v>35</v>
      </c>
      <c r="E147" s="54" t="s">
        <v>37</v>
      </c>
      <c r="F147" s="65">
        <v>12960252928</v>
      </c>
      <c r="G147" s="65">
        <v>20106019330.216873</v>
      </c>
      <c r="H147" s="44">
        <f t="shared" ref="H147:H175" si="5">G147/F147</f>
        <v>1.5513601039975686</v>
      </c>
    </row>
    <row r="148" spans="1:8">
      <c r="A148" s="55">
        <v>1997</v>
      </c>
      <c r="B148" s="54" t="s">
        <v>28</v>
      </c>
      <c r="C148" s="54" t="s">
        <v>35</v>
      </c>
      <c r="D148" s="54" t="s">
        <v>35</v>
      </c>
      <c r="E148" s="54" t="s">
        <v>37</v>
      </c>
      <c r="F148" s="65">
        <v>13257044480</v>
      </c>
      <c r="G148" s="65">
        <v>19817137687.149002</v>
      </c>
      <c r="H148" s="44">
        <f t="shared" si="5"/>
        <v>1.4948382889599388</v>
      </c>
    </row>
    <row r="149" spans="1:8">
      <c r="A149" s="55">
        <v>1998</v>
      </c>
      <c r="B149" s="54" t="s">
        <v>28</v>
      </c>
      <c r="C149" s="54" t="s">
        <v>35</v>
      </c>
      <c r="D149" s="54" t="s">
        <v>35</v>
      </c>
      <c r="E149" s="54" t="s">
        <v>37</v>
      </c>
      <c r="F149" s="65">
        <v>13553834496</v>
      </c>
      <c r="G149" s="65">
        <v>20036765558.910828</v>
      </c>
      <c r="H149" s="44">
        <f t="shared" si="5"/>
        <v>1.4783097406733177</v>
      </c>
    </row>
    <row r="150" spans="1:8">
      <c r="A150" s="55">
        <v>1999</v>
      </c>
      <c r="B150" s="54" t="s">
        <v>28</v>
      </c>
      <c r="C150" s="54" t="s">
        <v>35</v>
      </c>
      <c r="D150" s="54" t="s">
        <v>35</v>
      </c>
      <c r="E150" s="54" t="s">
        <v>37</v>
      </c>
      <c r="F150" s="65">
        <v>13850625536</v>
      </c>
      <c r="G150" s="65">
        <v>20298225934.701229</v>
      </c>
      <c r="H150" s="44">
        <f t="shared" si="5"/>
        <v>1.4655096899373159</v>
      </c>
    </row>
    <row r="151" spans="1:8">
      <c r="A151" s="55">
        <v>2000</v>
      </c>
      <c r="B151" s="54" t="s">
        <v>28</v>
      </c>
      <c r="C151" s="54" t="s">
        <v>35</v>
      </c>
      <c r="D151" s="54" t="s">
        <v>35</v>
      </c>
      <c r="E151" s="54" t="s">
        <v>37</v>
      </c>
      <c r="F151" s="65">
        <v>14147417088</v>
      </c>
      <c r="G151" s="65">
        <v>20920451209.3125</v>
      </c>
      <c r="H151" s="44">
        <f t="shared" si="5"/>
        <v>1.4787470447207967</v>
      </c>
    </row>
    <row r="152" spans="1:8">
      <c r="A152" s="55">
        <v>2001</v>
      </c>
      <c r="B152" s="54" t="s">
        <v>28</v>
      </c>
      <c r="C152" s="54" t="s">
        <v>35</v>
      </c>
      <c r="D152" s="54" t="s">
        <v>35</v>
      </c>
      <c r="E152" s="54" t="s">
        <v>37</v>
      </c>
      <c r="F152" s="65">
        <v>14444209152</v>
      </c>
      <c r="G152" s="65">
        <v>21340940197.500004</v>
      </c>
      <c r="H152" s="44">
        <f t="shared" si="5"/>
        <v>1.4774737732557035</v>
      </c>
    </row>
    <row r="153" spans="1:8">
      <c r="A153" s="55">
        <v>2002</v>
      </c>
      <c r="B153" s="54" t="s">
        <v>28</v>
      </c>
      <c r="C153" s="54" t="s">
        <v>35</v>
      </c>
      <c r="D153" s="54" t="s">
        <v>35</v>
      </c>
      <c r="E153" s="54" t="s">
        <v>37</v>
      </c>
      <c r="F153" s="65">
        <v>14741000704</v>
      </c>
      <c r="G153" s="65">
        <v>21282905288.549252</v>
      </c>
      <c r="H153" s="44">
        <f t="shared" si="5"/>
        <v>1.4437897206513322</v>
      </c>
    </row>
    <row r="154" spans="1:8">
      <c r="A154" s="55">
        <v>2003</v>
      </c>
      <c r="B154" s="54" t="s">
        <v>28</v>
      </c>
      <c r="C154" s="54" t="s">
        <v>35</v>
      </c>
      <c r="D154" s="54" t="s">
        <v>35</v>
      </c>
      <c r="E154" s="54" t="s">
        <v>37</v>
      </c>
      <c r="F154" s="65">
        <v>14750000640</v>
      </c>
      <c r="G154" s="65">
        <v>21378576217.811401</v>
      </c>
      <c r="H154" s="44">
        <f t="shared" si="5"/>
        <v>1.4493949349287216</v>
      </c>
    </row>
    <row r="155" spans="1:8">
      <c r="A155" s="55">
        <v>2004</v>
      </c>
      <c r="B155" s="54" t="s">
        <v>28</v>
      </c>
      <c r="C155" s="54" t="s">
        <v>35</v>
      </c>
      <c r="D155" s="54" t="s">
        <v>35</v>
      </c>
      <c r="E155" s="54" t="s">
        <v>37</v>
      </c>
      <c r="F155" s="65">
        <v>14992000000</v>
      </c>
      <c r="G155" s="65">
        <v>21116064297.73185</v>
      </c>
      <c r="H155" s="44">
        <f t="shared" si="5"/>
        <v>1.4084888138828608</v>
      </c>
    </row>
    <row r="156" spans="1:8">
      <c r="A156" s="55">
        <v>2005</v>
      </c>
      <c r="B156" s="54" t="s">
        <v>28</v>
      </c>
      <c r="C156" s="54" t="s">
        <v>35</v>
      </c>
      <c r="D156" s="54" t="s">
        <v>35</v>
      </c>
      <c r="E156" s="54" t="s">
        <v>37</v>
      </c>
      <c r="F156" s="65">
        <v>15305000448</v>
      </c>
      <c r="G156" s="65">
        <v>21427956439.965225</v>
      </c>
      <c r="H156" s="44">
        <f t="shared" si="5"/>
        <v>1.4000624510119077</v>
      </c>
    </row>
    <row r="157" spans="1:8">
      <c r="A157" s="55">
        <v>2006</v>
      </c>
      <c r="B157" s="54" t="s">
        <v>28</v>
      </c>
      <c r="C157" s="54" t="s">
        <v>35</v>
      </c>
      <c r="D157" s="54" t="s">
        <v>35</v>
      </c>
      <c r="E157" s="54" t="s">
        <v>37</v>
      </c>
      <c r="F157" s="65">
        <v>15456300544</v>
      </c>
      <c r="G157" s="65">
        <v>21170195137.125</v>
      </c>
      <c r="H157" s="44">
        <f t="shared" si="5"/>
        <v>1.3696806086850506</v>
      </c>
    </row>
    <row r="158" spans="1:8">
      <c r="A158" s="55">
        <v>2007</v>
      </c>
      <c r="B158" s="54" t="s">
        <v>28</v>
      </c>
      <c r="C158" s="54" t="s">
        <v>35</v>
      </c>
      <c r="D158" s="54" t="s">
        <v>35</v>
      </c>
      <c r="E158" s="54" t="s">
        <v>37</v>
      </c>
      <c r="F158" s="65">
        <v>15619801088</v>
      </c>
      <c r="G158" s="65">
        <v>20857058098.42725</v>
      </c>
      <c r="H158" s="44">
        <f t="shared" si="5"/>
        <v>1.3352960118327499</v>
      </c>
    </row>
    <row r="159" spans="1:8">
      <c r="A159" s="55">
        <v>2008</v>
      </c>
      <c r="B159" s="54" t="s">
        <v>28</v>
      </c>
      <c r="C159" s="54" t="s">
        <v>35</v>
      </c>
      <c r="D159" s="54" t="s">
        <v>35</v>
      </c>
      <c r="E159" s="54" t="s">
        <v>37</v>
      </c>
      <c r="F159" s="65">
        <v>15715999232</v>
      </c>
      <c r="G159" s="65">
        <v>20214800725.099052</v>
      </c>
      <c r="H159" s="44">
        <f t="shared" si="5"/>
        <v>1.2862561537887363</v>
      </c>
    </row>
    <row r="160" spans="1:8">
      <c r="A160" s="55">
        <v>2009</v>
      </c>
      <c r="B160" s="54" t="s">
        <v>28</v>
      </c>
      <c r="C160" s="54" t="s">
        <v>35</v>
      </c>
      <c r="D160" s="54" t="s">
        <v>35</v>
      </c>
      <c r="E160" s="54" t="s">
        <v>37</v>
      </c>
      <c r="F160" s="65">
        <v>16237999616</v>
      </c>
      <c r="G160" s="65">
        <v>20211776616.2211</v>
      </c>
      <c r="H160" s="44">
        <f t="shared" si="5"/>
        <v>1.2447208458057584</v>
      </c>
    </row>
    <row r="161" spans="1:8">
      <c r="A161" s="55">
        <v>2010</v>
      </c>
      <c r="B161" s="54" t="s">
        <v>28</v>
      </c>
      <c r="C161" s="54" t="s">
        <v>35</v>
      </c>
      <c r="D161" s="54" t="s">
        <v>35</v>
      </c>
      <c r="E161" s="54" t="s">
        <v>37</v>
      </c>
      <c r="F161" s="65">
        <v>16171999744</v>
      </c>
      <c r="G161" s="65">
        <v>19786680275.723999</v>
      </c>
      <c r="H161" s="44">
        <f t="shared" si="5"/>
        <v>1.2235147532119575</v>
      </c>
    </row>
    <row r="162" spans="1:8">
      <c r="A162" s="55">
        <v>2011</v>
      </c>
      <c r="B162" s="54" t="s">
        <v>28</v>
      </c>
      <c r="C162" s="54" t="s">
        <v>35</v>
      </c>
      <c r="D162" s="54" t="s">
        <v>35</v>
      </c>
      <c r="E162" s="54" t="s">
        <v>37</v>
      </c>
      <c r="F162" s="65">
        <v>16262999552</v>
      </c>
      <c r="G162" s="65">
        <v>19661611000.7421</v>
      </c>
      <c r="H162" s="44">
        <f t="shared" si="5"/>
        <v>1.208978143169422</v>
      </c>
    </row>
    <row r="163" spans="1:8">
      <c r="A163" s="55">
        <v>2012</v>
      </c>
      <c r="B163" s="54" t="s">
        <v>28</v>
      </c>
      <c r="C163" s="54" t="s">
        <v>35</v>
      </c>
      <c r="D163" s="54" t="s">
        <v>35</v>
      </c>
      <c r="E163" s="54" t="s">
        <v>37</v>
      </c>
      <c r="F163" s="65">
        <v>16501999616</v>
      </c>
      <c r="G163" s="65">
        <v>19184086178.943077</v>
      </c>
      <c r="H163" s="44">
        <f t="shared" si="5"/>
        <v>1.1625310038392305</v>
      </c>
    </row>
    <row r="164" spans="1:8">
      <c r="A164" s="55">
        <v>2013</v>
      </c>
      <c r="B164" s="54" t="s">
        <v>28</v>
      </c>
      <c r="C164" s="54" t="s">
        <v>35</v>
      </c>
      <c r="D164" s="54" t="s">
        <v>35</v>
      </c>
      <c r="E164" s="54" t="s">
        <v>37</v>
      </c>
      <c r="F164" s="65">
        <v>16734000640</v>
      </c>
      <c r="G164" s="65">
        <v>17843097162.557701</v>
      </c>
      <c r="H164" s="44">
        <f t="shared" si="5"/>
        <v>1.0662780255850224</v>
      </c>
    </row>
    <row r="165" spans="1:8">
      <c r="A165" s="55">
        <v>2014</v>
      </c>
      <c r="B165" s="54" t="s">
        <v>28</v>
      </c>
      <c r="C165" s="54" t="s">
        <v>35</v>
      </c>
      <c r="D165" s="54" t="s">
        <v>35</v>
      </c>
      <c r="E165" s="54" t="s">
        <v>37</v>
      </c>
      <c r="F165" s="81">
        <v>16842999296</v>
      </c>
      <c r="G165" s="81">
        <v>17195672714.112</v>
      </c>
      <c r="H165" s="82">
        <f t="shared" si="5"/>
        <v>1.0209388726980329</v>
      </c>
    </row>
    <row r="166" spans="1:8">
      <c r="A166" s="55">
        <v>2015</v>
      </c>
      <c r="B166" s="54" t="s">
        <v>28</v>
      </c>
      <c r="C166" s="54" t="s">
        <v>35</v>
      </c>
      <c r="D166" s="54" t="s">
        <v>35</v>
      </c>
      <c r="E166" s="54" t="s">
        <v>37</v>
      </c>
      <c r="F166" s="81">
        <v>17128000000</v>
      </c>
      <c r="G166" s="81">
        <v>16750026763.449753</v>
      </c>
      <c r="H166" s="82">
        <f t="shared" si="5"/>
        <v>0.97793243597908408</v>
      </c>
    </row>
    <row r="167" spans="1:8">
      <c r="A167" s="55">
        <v>2016</v>
      </c>
      <c r="B167" s="54" t="s">
        <v>28</v>
      </c>
      <c r="C167" s="54" t="s">
        <v>35</v>
      </c>
      <c r="D167" s="54" t="s">
        <v>35</v>
      </c>
      <c r="E167" s="54" t="s">
        <v>37</v>
      </c>
      <c r="F167" s="81">
        <v>17436999680</v>
      </c>
      <c r="G167" s="94">
        <v>16704600797.643751</v>
      </c>
      <c r="H167" s="64">
        <f t="shared" si="5"/>
        <v>0.95799742525680609</v>
      </c>
    </row>
    <row r="168" spans="1:8">
      <c r="A168" s="55">
        <v>2017</v>
      </c>
      <c r="B168" s="54" t="s">
        <v>28</v>
      </c>
      <c r="C168" s="54" t="s">
        <v>35</v>
      </c>
      <c r="D168" s="54" t="s">
        <v>35</v>
      </c>
      <c r="E168" s="54" t="s">
        <v>37</v>
      </c>
      <c r="F168" s="81">
        <v>17709999616</v>
      </c>
      <c r="G168" s="94">
        <v>15918006633.326775</v>
      </c>
      <c r="H168" s="64">
        <f t="shared" si="5"/>
        <v>0.89881462329032125</v>
      </c>
    </row>
    <row r="169" spans="1:8">
      <c r="A169" s="79">
        <v>2018</v>
      </c>
      <c r="B169" s="80" t="s">
        <v>28</v>
      </c>
      <c r="C169" s="80" t="s">
        <v>35</v>
      </c>
      <c r="D169" s="80" t="s">
        <v>35</v>
      </c>
      <c r="E169" s="80" t="s">
        <v>37</v>
      </c>
      <c r="F169" s="81">
        <v>17897001472</v>
      </c>
      <c r="G169" s="94">
        <v>15702282995.258253</v>
      </c>
      <c r="H169" s="64">
        <f t="shared" si="5"/>
        <v>0.87736948671678883</v>
      </c>
    </row>
    <row r="170" spans="1:8">
      <c r="A170" s="79">
        <v>2019</v>
      </c>
      <c r="B170" s="80" t="s">
        <v>28</v>
      </c>
      <c r="C170" s="80" t="s">
        <v>35</v>
      </c>
      <c r="D170" s="80" t="s">
        <v>35</v>
      </c>
      <c r="E170" s="80" t="s">
        <v>37</v>
      </c>
      <c r="F170" s="85">
        <v>17969999872</v>
      </c>
      <c r="G170" s="94">
        <v>14650223820.59177</v>
      </c>
      <c r="H170" s="64">
        <f t="shared" si="5"/>
        <v>0.81526009599026505</v>
      </c>
    </row>
    <row r="171" spans="1:8">
      <c r="A171" s="79">
        <v>2020</v>
      </c>
      <c r="B171" s="80" t="s">
        <v>28</v>
      </c>
      <c r="C171" s="80" t="s">
        <v>35</v>
      </c>
      <c r="D171" s="80" t="s">
        <v>35</v>
      </c>
      <c r="E171" s="80" t="s">
        <v>37</v>
      </c>
      <c r="F171" s="85">
        <v>11406000128</v>
      </c>
      <c r="G171" s="94">
        <v>13574112232.501575</v>
      </c>
      <c r="H171" s="64">
        <f t="shared" si="5"/>
        <v>1.1900852253349699</v>
      </c>
    </row>
    <row r="172" spans="1:8">
      <c r="A172" s="79">
        <v>2021</v>
      </c>
      <c r="B172" s="80" t="s">
        <v>28</v>
      </c>
      <c r="C172" s="80" t="s">
        <v>35</v>
      </c>
      <c r="D172" s="80" t="s">
        <v>35</v>
      </c>
      <c r="E172" s="80" t="s">
        <v>37</v>
      </c>
      <c r="F172" s="94">
        <v>10889000192</v>
      </c>
      <c r="G172" s="94">
        <v>14492879260.946945</v>
      </c>
      <c r="H172" s="64">
        <f t="shared" si="5"/>
        <v>1.3309651028929788</v>
      </c>
    </row>
    <row r="173" spans="1:8">
      <c r="A173" s="79">
        <v>2022</v>
      </c>
      <c r="B173" s="80" t="s">
        <v>28</v>
      </c>
      <c r="C173" s="80" t="s">
        <v>35</v>
      </c>
      <c r="D173" s="80" t="s">
        <v>35</v>
      </c>
      <c r="E173" s="80" t="s">
        <v>37</v>
      </c>
      <c r="F173" s="94">
        <v>13656000512</v>
      </c>
      <c r="G173" s="94">
        <v>14484848844.053251</v>
      </c>
      <c r="H173" s="64">
        <f t="shared" si="5"/>
        <v>1.0606948082145218</v>
      </c>
    </row>
    <row r="174" spans="1:8">
      <c r="A174" s="79">
        <v>2023</v>
      </c>
      <c r="B174" s="80" t="s">
        <v>28</v>
      </c>
      <c r="C174" s="80" t="s">
        <v>35</v>
      </c>
      <c r="D174" s="80" t="s">
        <v>35</v>
      </c>
      <c r="E174" s="80" t="s">
        <v>37</v>
      </c>
      <c r="F174" s="94">
        <v>14757999104</v>
      </c>
      <c r="G174" s="94">
        <v>12738229907.205038</v>
      </c>
      <c r="H174" s="64">
        <f t="shared" si="5"/>
        <v>0.8631407155833527</v>
      </c>
    </row>
    <row r="175" spans="1:8">
      <c r="A175" s="79">
        <v>2024</v>
      </c>
      <c r="B175" s="80" t="s">
        <v>28</v>
      </c>
      <c r="C175" s="80" t="s">
        <v>35</v>
      </c>
      <c r="D175" s="80" t="s">
        <v>35</v>
      </c>
      <c r="E175" s="80" t="s">
        <v>37</v>
      </c>
      <c r="F175" s="94">
        <v>16760000000</v>
      </c>
      <c r="G175" s="94">
        <v>11555773639.579491</v>
      </c>
      <c r="H175" s="64">
        <f t="shared" si="5"/>
        <v>0.68948530069090042</v>
      </c>
    </row>
    <row r="176" spans="1:8">
      <c r="A176" s="55"/>
      <c r="B176" s="54"/>
      <c r="C176" s="54"/>
      <c r="D176" s="54"/>
      <c r="E176" s="54"/>
      <c r="F176" s="54"/>
    </row>
    <row r="177" spans="1:9">
      <c r="A177" s="53" t="s">
        <v>15</v>
      </c>
      <c r="B177" s="53" t="s">
        <v>30</v>
      </c>
      <c r="C177" s="53" t="s">
        <v>40</v>
      </c>
      <c r="D177" s="53" t="s">
        <v>41</v>
      </c>
      <c r="E177" s="53" t="s">
        <v>31</v>
      </c>
      <c r="F177" s="53" t="s">
        <v>33</v>
      </c>
      <c r="G177" s="53" t="s">
        <v>18</v>
      </c>
      <c r="H177" s="53" t="s">
        <v>19</v>
      </c>
      <c r="I177" s="57"/>
    </row>
    <row r="178" spans="1:9" ht="15" customHeight="1">
      <c r="A178" s="79">
        <v>1995</v>
      </c>
      <c r="B178" s="80" t="s">
        <v>34</v>
      </c>
      <c r="C178" s="80" t="s">
        <v>42</v>
      </c>
      <c r="D178" s="80" t="s">
        <v>43</v>
      </c>
      <c r="E178" s="80" t="s">
        <v>29</v>
      </c>
      <c r="F178" s="80" t="s">
        <v>44</v>
      </c>
      <c r="G178" s="81">
        <v>6991627968</v>
      </c>
      <c r="H178" s="81">
        <v>27873300816.653908</v>
      </c>
      <c r="I178" s="82">
        <f>H178/G178</f>
        <v>3.9866681900449064</v>
      </c>
    </row>
    <row r="179" spans="1:9" ht="15" customHeight="1">
      <c r="A179" s="79">
        <v>1996</v>
      </c>
      <c r="B179" s="80" t="s">
        <v>34</v>
      </c>
      <c r="C179" s="80" t="s">
        <v>42</v>
      </c>
      <c r="D179" s="80" t="s">
        <v>43</v>
      </c>
      <c r="E179" s="80" t="s">
        <v>29</v>
      </c>
      <c r="F179" s="80" t="s">
        <v>44</v>
      </c>
      <c r="G179" s="81">
        <v>6903425728</v>
      </c>
      <c r="H179" s="81">
        <v>26661853056.313793</v>
      </c>
      <c r="I179" s="82">
        <f t="shared" ref="I179:I207" si="6">H179/G179</f>
        <v>3.8621192009315686</v>
      </c>
    </row>
    <row r="180" spans="1:9" ht="15" customHeight="1">
      <c r="A180" s="79">
        <v>1997</v>
      </c>
      <c r="B180" s="80" t="s">
        <v>34</v>
      </c>
      <c r="C180" s="80" t="s">
        <v>42</v>
      </c>
      <c r="D180" s="80" t="s">
        <v>43</v>
      </c>
      <c r="E180" s="80" t="s">
        <v>29</v>
      </c>
      <c r="F180" s="80" t="s">
        <v>44</v>
      </c>
      <c r="G180" s="81">
        <v>7392370560</v>
      </c>
      <c r="H180" s="81">
        <v>28038232777.092892</v>
      </c>
      <c r="I180" s="82">
        <f t="shared" si="6"/>
        <v>3.7928608353059743</v>
      </c>
    </row>
    <row r="181" spans="1:9" ht="15" customHeight="1">
      <c r="A181" s="79">
        <v>1998</v>
      </c>
      <c r="B181" s="80" t="s">
        <v>34</v>
      </c>
      <c r="C181" s="80" t="s">
        <v>42</v>
      </c>
      <c r="D181" s="80" t="s">
        <v>43</v>
      </c>
      <c r="E181" s="80" t="s">
        <v>29</v>
      </c>
      <c r="F181" s="80" t="s">
        <v>44</v>
      </c>
      <c r="G181" s="81">
        <v>8316611072</v>
      </c>
      <c r="H181" s="81">
        <v>28272297151.124763</v>
      </c>
      <c r="I181" s="82">
        <f t="shared" si="6"/>
        <v>3.399497332069632</v>
      </c>
    </row>
    <row r="182" spans="1:9" ht="15" customHeight="1">
      <c r="A182" s="79">
        <v>1999</v>
      </c>
      <c r="B182" s="80" t="s">
        <v>34</v>
      </c>
      <c r="C182" s="80" t="s">
        <v>42</v>
      </c>
      <c r="D182" s="80" t="s">
        <v>43</v>
      </c>
      <c r="E182" s="80" t="s">
        <v>29</v>
      </c>
      <c r="F182" s="80" t="s">
        <v>44</v>
      </c>
      <c r="G182" s="81">
        <v>8744687104</v>
      </c>
      <c r="H182" s="81">
        <v>28644068021.995697</v>
      </c>
      <c r="I182" s="82">
        <f t="shared" si="6"/>
        <v>3.2755966773120231</v>
      </c>
    </row>
    <row r="183" spans="1:9" ht="15" customHeight="1">
      <c r="A183" s="79">
        <v>2000</v>
      </c>
      <c r="B183" s="80" t="s">
        <v>34</v>
      </c>
      <c r="C183" s="80" t="s">
        <v>42</v>
      </c>
      <c r="D183" s="80" t="s">
        <v>43</v>
      </c>
      <c r="E183" s="80" t="s">
        <v>29</v>
      </c>
      <c r="F183" s="80" t="s">
        <v>44</v>
      </c>
      <c r="G183" s="81">
        <v>9305316864</v>
      </c>
      <c r="H183" s="81">
        <v>30336709398.825378</v>
      </c>
      <c r="I183" s="82">
        <f t="shared" si="6"/>
        <v>3.2601479178200479</v>
      </c>
    </row>
    <row r="184" spans="1:9" ht="15" customHeight="1">
      <c r="A184" s="79">
        <v>2001</v>
      </c>
      <c r="B184" s="80" t="s">
        <v>34</v>
      </c>
      <c r="C184" s="80" t="s">
        <v>42</v>
      </c>
      <c r="D184" s="80" t="s">
        <v>43</v>
      </c>
      <c r="E184" s="80" t="s">
        <v>29</v>
      </c>
      <c r="F184" s="80" t="s">
        <v>44</v>
      </c>
      <c r="G184" s="81">
        <v>8815753984</v>
      </c>
      <c r="H184" s="81">
        <v>29460190747.53112</v>
      </c>
      <c r="I184" s="82">
        <f t="shared" si="6"/>
        <v>3.3417664332511303</v>
      </c>
    </row>
    <row r="185" spans="1:9" ht="15" customHeight="1">
      <c r="A185" s="79">
        <v>2002</v>
      </c>
      <c r="B185" s="80" t="s">
        <v>34</v>
      </c>
      <c r="C185" s="80" t="s">
        <v>42</v>
      </c>
      <c r="D185" s="80" t="s">
        <v>43</v>
      </c>
      <c r="E185" s="80" t="s">
        <v>29</v>
      </c>
      <c r="F185" s="80" t="s">
        <v>44</v>
      </c>
      <c r="G185" s="81">
        <v>8219571968</v>
      </c>
      <c r="H185" s="81">
        <v>28109383539.537575</v>
      </c>
      <c r="I185" s="82">
        <f t="shared" si="6"/>
        <v>3.4198111104777147</v>
      </c>
    </row>
    <row r="186" spans="1:9" ht="15" customHeight="1">
      <c r="A186" s="79">
        <v>2003</v>
      </c>
      <c r="B186" s="80" t="s">
        <v>34</v>
      </c>
      <c r="C186" s="80" t="s">
        <v>42</v>
      </c>
      <c r="D186" s="80" t="s">
        <v>43</v>
      </c>
      <c r="E186" s="80" t="s">
        <v>29</v>
      </c>
      <c r="F186" s="80" t="s">
        <v>44</v>
      </c>
      <c r="G186" s="81">
        <v>8709826944</v>
      </c>
      <c r="H186" s="81">
        <v>28555525472.693604</v>
      </c>
      <c r="I186" s="82">
        <f t="shared" si="6"/>
        <v>3.2785410842594125</v>
      </c>
    </row>
    <row r="187" spans="1:9" ht="15" customHeight="1">
      <c r="A187" s="79">
        <v>2004</v>
      </c>
      <c r="B187" s="80" t="s">
        <v>34</v>
      </c>
      <c r="C187" s="80" t="s">
        <v>42</v>
      </c>
      <c r="D187" s="80" t="s">
        <v>43</v>
      </c>
      <c r="E187" s="80" t="s">
        <v>29</v>
      </c>
      <c r="F187" s="80" t="s">
        <v>44</v>
      </c>
      <c r="G187" s="81">
        <v>8965393152</v>
      </c>
      <c r="H187" s="81">
        <v>29229255949.258904</v>
      </c>
      <c r="I187" s="82">
        <f t="shared" si="6"/>
        <v>3.2602313645039027</v>
      </c>
    </row>
    <row r="188" spans="1:9" ht="15" customHeight="1">
      <c r="A188" s="79">
        <v>2005</v>
      </c>
      <c r="B188" s="80" t="s">
        <v>34</v>
      </c>
      <c r="C188" s="80" t="s">
        <v>42</v>
      </c>
      <c r="D188" s="80" t="s">
        <v>43</v>
      </c>
      <c r="E188" s="80" t="s">
        <v>29</v>
      </c>
      <c r="F188" s="80" t="s">
        <v>44</v>
      </c>
      <c r="G188" s="81">
        <v>9212772352</v>
      </c>
      <c r="H188" s="81">
        <v>30069705320.203793</v>
      </c>
      <c r="I188" s="82">
        <f t="shared" si="6"/>
        <v>3.263914940183664</v>
      </c>
    </row>
    <row r="189" spans="1:9" ht="15" customHeight="1">
      <c r="A189" s="79">
        <v>2006</v>
      </c>
      <c r="B189" s="80" t="s">
        <v>34</v>
      </c>
      <c r="C189" s="80" t="s">
        <v>42</v>
      </c>
      <c r="D189" s="80" t="s">
        <v>43</v>
      </c>
      <c r="E189" s="80" t="s">
        <v>29</v>
      </c>
      <c r="F189" s="80" t="s">
        <v>44</v>
      </c>
      <c r="G189" s="81">
        <v>9593423872</v>
      </c>
      <c r="H189" s="81">
        <v>30907199655.726692</v>
      </c>
      <c r="I189" s="82">
        <f t="shared" si="6"/>
        <v>3.2217068763045575</v>
      </c>
    </row>
    <row r="190" spans="1:9" ht="15" customHeight="1">
      <c r="A190" s="79">
        <v>2007</v>
      </c>
      <c r="B190" s="80" t="s">
        <v>34</v>
      </c>
      <c r="C190" s="80" t="s">
        <v>42</v>
      </c>
      <c r="D190" s="80" t="s">
        <v>43</v>
      </c>
      <c r="E190" s="80" t="s">
        <v>29</v>
      </c>
      <c r="F190" s="80" t="s">
        <v>44</v>
      </c>
      <c r="G190" s="81">
        <v>10271240448</v>
      </c>
      <c r="H190" s="81">
        <v>31752832158.630955</v>
      </c>
      <c r="I190" s="82">
        <f t="shared" si="6"/>
        <v>3.0914311002050212</v>
      </c>
    </row>
    <row r="191" spans="1:9" ht="15" customHeight="1">
      <c r="A191" s="79">
        <v>2008</v>
      </c>
      <c r="B191" s="80" t="s">
        <v>34</v>
      </c>
      <c r="C191" s="80" t="s">
        <v>42</v>
      </c>
      <c r="D191" s="80" t="s">
        <v>43</v>
      </c>
      <c r="E191" s="80" t="s">
        <v>29</v>
      </c>
      <c r="F191" s="80" t="s">
        <v>44</v>
      </c>
      <c r="G191" s="81">
        <v>10641036032</v>
      </c>
      <c r="H191" s="81">
        <v>31912999434.06633</v>
      </c>
      <c r="I191" s="82">
        <f t="shared" si="6"/>
        <v>2.9990500302880969</v>
      </c>
    </row>
    <row r="192" spans="1:9" ht="15" customHeight="1">
      <c r="A192" s="79">
        <v>2009</v>
      </c>
      <c r="B192" s="80" t="s">
        <v>34</v>
      </c>
      <c r="C192" s="80" t="s">
        <v>42</v>
      </c>
      <c r="D192" s="80" t="s">
        <v>43</v>
      </c>
      <c r="E192" s="80" t="s">
        <v>29</v>
      </c>
      <c r="F192" s="80" t="s">
        <v>44</v>
      </c>
      <c r="G192" s="81">
        <v>10267712256</v>
      </c>
      <c r="H192" s="81">
        <v>30190126334.605507</v>
      </c>
      <c r="I192" s="82">
        <f t="shared" si="6"/>
        <v>2.940297271864404</v>
      </c>
    </row>
    <row r="193" spans="1:9" ht="15" customHeight="1">
      <c r="A193" s="79">
        <v>2010</v>
      </c>
      <c r="B193" s="80" t="s">
        <v>34</v>
      </c>
      <c r="C193" s="80" t="s">
        <v>42</v>
      </c>
      <c r="D193" s="80" t="s">
        <v>43</v>
      </c>
      <c r="E193" s="80" t="s">
        <v>29</v>
      </c>
      <c r="F193" s="80" t="s">
        <v>44</v>
      </c>
      <c r="G193" s="81">
        <v>10490761984</v>
      </c>
      <c r="H193" s="81">
        <v>31792922216.190002</v>
      </c>
      <c r="I193" s="82">
        <f t="shared" si="6"/>
        <v>3.0305636773266822</v>
      </c>
    </row>
    <row r="194" spans="1:9" ht="15" customHeight="1">
      <c r="A194" s="79">
        <v>2011</v>
      </c>
      <c r="B194" s="80" t="s">
        <v>34</v>
      </c>
      <c r="C194" s="80" t="s">
        <v>42</v>
      </c>
      <c r="D194" s="80" t="s">
        <v>43</v>
      </c>
      <c r="E194" s="80" t="s">
        <v>29</v>
      </c>
      <c r="F194" s="80" t="s">
        <v>44</v>
      </c>
      <c r="G194" s="81">
        <v>10472584448</v>
      </c>
      <c r="H194" s="81">
        <v>32006101536.905823</v>
      </c>
      <c r="I194" s="82">
        <f t="shared" si="6"/>
        <v>3.0561798470880972</v>
      </c>
    </row>
    <row r="195" spans="1:9" ht="15" customHeight="1">
      <c r="A195" s="79">
        <v>2012</v>
      </c>
      <c r="B195" s="80" t="s">
        <v>34</v>
      </c>
      <c r="C195" s="80" t="s">
        <v>42</v>
      </c>
      <c r="D195" s="80" t="s">
        <v>43</v>
      </c>
      <c r="E195" s="80" t="s">
        <v>29</v>
      </c>
      <c r="F195" s="80" t="s">
        <v>44</v>
      </c>
      <c r="G195" s="81">
        <v>10110167808</v>
      </c>
      <c r="H195" s="81">
        <v>30263347380.692192</v>
      </c>
      <c r="I195" s="82">
        <f t="shared" si="6"/>
        <v>2.9933575738223981</v>
      </c>
    </row>
    <row r="196" spans="1:9" ht="15" customHeight="1">
      <c r="A196" s="79">
        <v>2013</v>
      </c>
      <c r="B196" s="80" t="s">
        <v>34</v>
      </c>
      <c r="C196" s="80" t="s">
        <v>42</v>
      </c>
      <c r="D196" s="80" t="s">
        <v>43</v>
      </c>
      <c r="E196" s="80" t="s">
        <v>29</v>
      </c>
      <c r="F196" s="80" t="s">
        <v>44</v>
      </c>
      <c r="G196" s="81">
        <v>9694965248</v>
      </c>
      <c r="H196" s="81">
        <v>26968908614.432915</v>
      </c>
      <c r="I196" s="82">
        <f t="shared" si="6"/>
        <v>2.7817437117679615</v>
      </c>
    </row>
    <row r="197" spans="1:9" ht="15" customHeight="1">
      <c r="A197" s="79">
        <v>2014</v>
      </c>
      <c r="B197" s="80" t="s">
        <v>34</v>
      </c>
      <c r="C197" s="80" t="s">
        <v>42</v>
      </c>
      <c r="D197" s="80" t="s">
        <v>43</v>
      </c>
      <c r="E197" s="80" t="s">
        <v>29</v>
      </c>
      <c r="F197" s="80" t="s">
        <v>44</v>
      </c>
      <c r="G197" s="81">
        <v>9759432704</v>
      </c>
      <c r="H197" s="81">
        <v>27002283301.468475</v>
      </c>
      <c r="I197" s="82">
        <f t="shared" si="6"/>
        <v>2.7667882058760775</v>
      </c>
    </row>
    <row r="198" spans="1:9" ht="15" customHeight="1">
      <c r="A198" s="79">
        <v>2015</v>
      </c>
      <c r="B198" s="80" t="s">
        <v>34</v>
      </c>
      <c r="C198" s="80" t="s">
        <v>42</v>
      </c>
      <c r="D198" s="80" t="s">
        <v>43</v>
      </c>
      <c r="E198" s="80" t="s">
        <v>29</v>
      </c>
      <c r="F198" s="80" t="s">
        <v>44</v>
      </c>
      <c r="G198" s="81">
        <v>9878292736</v>
      </c>
      <c r="H198" s="81">
        <v>27941280082.121166</v>
      </c>
      <c r="I198" s="82">
        <f t="shared" si="6"/>
        <v>2.8285535596949094</v>
      </c>
    </row>
    <row r="199" spans="1:9" ht="15" customHeight="1">
      <c r="A199" s="79">
        <v>2016</v>
      </c>
      <c r="B199" s="80" t="s">
        <v>34</v>
      </c>
      <c r="C199" s="80" t="s">
        <v>42</v>
      </c>
      <c r="D199" s="80" t="s">
        <v>43</v>
      </c>
      <c r="E199" s="80" t="s">
        <v>29</v>
      </c>
      <c r="F199" s="80" t="s">
        <v>44</v>
      </c>
      <c r="G199" s="81">
        <v>10156074240</v>
      </c>
      <c r="H199" s="81">
        <v>29073531910.657036</v>
      </c>
      <c r="I199" s="82">
        <f t="shared" si="6"/>
        <v>2.862674220728918</v>
      </c>
    </row>
    <row r="200" spans="1:9" ht="15" customHeight="1">
      <c r="A200" s="79">
        <v>2017</v>
      </c>
      <c r="B200" s="80" t="s">
        <v>34</v>
      </c>
      <c r="C200" s="80" t="s">
        <v>42</v>
      </c>
      <c r="D200" s="80" t="s">
        <v>43</v>
      </c>
      <c r="E200" s="80" t="s">
        <v>29</v>
      </c>
      <c r="F200" s="80" t="s">
        <v>44</v>
      </c>
      <c r="G200" s="81">
        <v>10110808576</v>
      </c>
      <c r="H200" s="81">
        <v>27873514022.647232</v>
      </c>
      <c r="I200" s="82">
        <f t="shared" si="6"/>
        <v>2.7568036535485914</v>
      </c>
    </row>
    <row r="201" spans="1:9" ht="15" customHeight="1">
      <c r="A201" s="79">
        <v>2018</v>
      </c>
      <c r="B201" s="80" t="s">
        <v>34</v>
      </c>
      <c r="C201" s="80" t="s">
        <v>42</v>
      </c>
      <c r="D201" s="80" t="s">
        <v>43</v>
      </c>
      <c r="E201" s="80" t="s">
        <v>29</v>
      </c>
      <c r="F201" s="80" t="s">
        <v>44</v>
      </c>
      <c r="G201" s="81">
        <v>10064508672</v>
      </c>
      <c r="H201" s="81">
        <v>27344700829.817673</v>
      </c>
      <c r="I201" s="82">
        <f t="shared" si="6"/>
        <v>2.7169434416497737</v>
      </c>
    </row>
    <row r="202" spans="1:9" ht="15" customHeight="1">
      <c r="A202" s="79">
        <v>2019</v>
      </c>
      <c r="B202" s="80" t="s">
        <v>34</v>
      </c>
      <c r="C202" s="80" t="s">
        <v>42</v>
      </c>
      <c r="D202" s="80" t="s">
        <v>43</v>
      </c>
      <c r="E202" s="80" t="s">
        <v>29</v>
      </c>
      <c r="F202" s="80" t="s">
        <v>44</v>
      </c>
      <c r="G202" s="81">
        <v>9917943040</v>
      </c>
      <c r="H202" s="81">
        <v>27341731673.910049</v>
      </c>
      <c r="I202" s="82">
        <f t="shared" si="6"/>
        <v>2.7567945856956695</v>
      </c>
    </row>
    <row r="203" spans="1:9" ht="15" customHeight="1">
      <c r="A203" s="79">
        <v>2020</v>
      </c>
      <c r="B203" s="80" t="s">
        <v>34</v>
      </c>
      <c r="C203" s="80" t="s">
        <v>42</v>
      </c>
      <c r="D203" s="80" t="s">
        <v>43</v>
      </c>
      <c r="E203" s="80" t="s">
        <v>29</v>
      </c>
      <c r="F203" s="80" t="s">
        <v>44</v>
      </c>
      <c r="G203" s="81">
        <v>2584154624</v>
      </c>
      <c r="H203" s="81">
        <v>9320532958.3627605</v>
      </c>
      <c r="I203" s="82">
        <f t="shared" si="6"/>
        <v>3.6068015713144725</v>
      </c>
    </row>
    <row r="204" spans="1:9" ht="15" customHeight="1">
      <c r="A204" s="79">
        <v>2021</v>
      </c>
      <c r="B204" s="80" t="s">
        <v>34</v>
      </c>
      <c r="C204" s="80" t="s">
        <v>42</v>
      </c>
      <c r="D204" s="80" t="s">
        <v>43</v>
      </c>
      <c r="E204" s="80" t="s">
        <v>29</v>
      </c>
      <c r="F204" s="80" t="s">
        <v>44</v>
      </c>
      <c r="G204" s="81">
        <v>2058898560</v>
      </c>
      <c r="H204" s="78">
        <v>7278948107.9053965</v>
      </c>
      <c r="I204" s="64">
        <f t="shared" si="6"/>
        <v>3.5353602403342284</v>
      </c>
    </row>
    <row r="205" spans="1:9" ht="15" customHeight="1">
      <c r="A205" s="79">
        <v>2022</v>
      </c>
      <c r="B205" s="80" t="s">
        <v>34</v>
      </c>
      <c r="C205" s="80" t="s">
        <v>42</v>
      </c>
      <c r="D205" s="80" t="s">
        <v>43</v>
      </c>
      <c r="E205" s="80" t="s">
        <v>29</v>
      </c>
      <c r="F205" s="80" t="s">
        <v>44</v>
      </c>
      <c r="G205" s="81">
        <v>4068322944</v>
      </c>
      <c r="H205" s="78">
        <v>12498889868.632473</v>
      </c>
      <c r="I205" s="64">
        <f t="shared" si="6"/>
        <v>3.0722462402022312</v>
      </c>
    </row>
    <row r="206" spans="1:9" ht="15.75" customHeight="1">
      <c r="A206" s="79">
        <v>2023</v>
      </c>
      <c r="B206" s="80" t="s">
        <v>34</v>
      </c>
      <c r="C206" s="80" t="s">
        <v>42</v>
      </c>
      <c r="D206" s="80" t="s">
        <v>43</v>
      </c>
      <c r="E206" s="80" t="s">
        <v>29</v>
      </c>
      <c r="F206" s="80" t="s">
        <v>44</v>
      </c>
      <c r="G206" s="78">
        <v>4897015424</v>
      </c>
      <c r="H206" s="78">
        <v>13855772968.077522</v>
      </c>
      <c r="I206" s="64">
        <f t="shared" si="6"/>
        <v>2.8294321680448768</v>
      </c>
    </row>
    <row r="207" spans="1:9" ht="15" customHeight="1">
      <c r="A207" s="79">
        <v>2024</v>
      </c>
      <c r="B207" s="80" t="s">
        <v>34</v>
      </c>
      <c r="C207" s="80" t="s">
        <v>42</v>
      </c>
      <c r="D207" s="80" t="s">
        <v>43</v>
      </c>
      <c r="E207" s="80" t="s">
        <v>29</v>
      </c>
      <c r="F207" s="80" t="s">
        <v>44</v>
      </c>
      <c r="G207" s="78">
        <v>5043421952</v>
      </c>
      <c r="H207" s="78">
        <v>13736133829.60643</v>
      </c>
      <c r="I207" s="64">
        <f t="shared" si="6"/>
        <v>2.7235741844204173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41"/>
  <sheetViews>
    <sheetView showGridLines="0" topLeftCell="A7" workbookViewId="0">
      <selection activeCell="J45" sqref="J45"/>
    </sheetView>
  </sheetViews>
  <sheetFormatPr baseColWidth="10" defaultColWidth="11.42578125" defaultRowHeight="12.75"/>
  <cols>
    <col min="1" max="1" width="18" style="46" bestFit="1" customWidth="1"/>
    <col min="2" max="2" width="16.7109375" style="46" customWidth="1"/>
    <col min="3" max="10" width="15.85546875" style="46" customWidth="1"/>
    <col min="11" max="11" width="5.42578125" style="45" customWidth="1"/>
    <col min="12" max="12" width="13.85546875" style="45" customWidth="1"/>
    <col min="13" max="14" width="11.42578125" style="45"/>
    <col min="15" max="15" width="12.42578125" style="46" customWidth="1"/>
    <col min="16" max="16384" width="11.42578125" style="46"/>
  </cols>
  <sheetData>
    <row r="1" spans="1:25" ht="15.95" customHeight="1">
      <c r="A1" s="49" t="s">
        <v>1</v>
      </c>
      <c r="B1" s="97" t="s">
        <v>46</v>
      </c>
      <c r="C1" s="98"/>
      <c r="D1" s="98"/>
      <c r="E1" s="98"/>
      <c r="F1" s="98"/>
      <c r="G1" s="98"/>
      <c r="H1" s="98"/>
      <c r="I1" s="98"/>
      <c r="J1" s="98"/>
    </row>
    <row r="2" spans="1:25" ht="15.95" customHeight="1">
      <c r="A2" s="49" t="s">
        <v>2</v>
      </c>
      <c r="B2" s="99"/>
      <c r="C2" s="100"/>
      <c r="D2" s="100"/>
      <c r="E2" s="100"/>
      <c r="F2" s="100"/>
      <c r="G2" s="100"/>
      <c r="H2" s="100"/>
      <c r="I2" s="100"/>
      <c r="J2" s="100"/>
    </row>
    <row r="3" spans="1:25" ht="15.95" customHeight="1">
      <c r="A3" s="49" t="s">
        <v>0</v>
      </c>
      <c r="B3" s="105" t="s">
        <v>53</v>
      </c>
      <c r="C3" s="106"/>
      <c r="D3" s="106"/>
      <c r="E3" s="106"/>
      <c r="F3" s="106"/>
      <c r="G3" s="106"/>
      <c r="H3" s="106"/>
      <c r="I3" s="106"/>
      <c r="J3" s="106"/>
      <c r="Y3" s="41" t="str">
        <f>"Quelle: "&amp;Daten!B3</f>
        <v>Quelle: Umweltbundesamt, Daten und Rechenmodell TREMOD, Version 6.71B</v>
      </c>
    </row>
    <row r="4" spans="1:25">
      <c r="A4" s="49" t="s">
        <v>3</v>
      </c>
      <c r="B4" s="103" t="s">
        <v>51</v>
      </c>
      <c r="C4" s="104"/>
      <c r="D4" s="104"/>
      <c r="E4" s="104"/>
      <c r="F4" s="104"/>
      <c r="G4" s="104"/>
      <c r="H4" s="104"/>
      <c r="I4" s="104"/>
      <c r="J4" s="104"/>
    </row>
    <row r="5" spans="1:25" ht="35.25" customHeight="1">
      <c r="A5" s="49" t="s">
        <v>3</v>
      </c>
      <c r="B5" s="103" t="s">
        <v>52</v>
      </c>
      <c r="C5" s="104"/>
      <c r="D5" s="104"/>
      <c r="E5" s="104"/>
      <c r="F5" s="104"/>
      <c r="G5" s="104"/>
      <c r="H5" s="104"/>
      <c r="I5" s="104"/>
      <c r="J5" s="104"/>
    </row>
    <row r="6" spans="1:25" ht="13.5" customHeight="1">
      <c r="A6" s="49" t="s">
        <v>8</v>
      </c>
      <c r="B6" s="99" t="s">
        <v>45</v>
      </c>
      <c r="C6" s="100"/>
      <c r="D6" s="100"/>
      <c r="E6" s="100"/>
      <c r="F6" s="100"/>
      <c r="G6" s="100"/>
      <c r="H6" s="100"/>
      <c r="I6" s="100"/>
      <c r="J6" s="100"/>
    </row>
    <row r="7" spans="1:25">
      <c r="A7" s="50" t="s">
        <v>9</v>
      </c>
      <c r="B7" s="101"/>
      <c r="C7" s="102"/>
      <c r="D7" s="102"/>
      <c r="E7" s="102"/>
      <c r="F7" s="102"/>
      <c r="G7" s="102"/>
      <c r="H7" s="102"/>
      <c r="I7" s="102"/>
      <c r="J7" s="102"/>
    </row>
    <row r="9" spans="1:25" ht="13.5">
      <c r="A9" s="2"/>
      <c r="B9" s="2"/>
      <c r="C9" s="58"/>
      <c r="D9" s="58"/>
      <c r="E9" s="58"/>
      <c r="F9" s="58"/>
      <c r="G9" s="3"/>
      <c r="H9" s="3"/>
      <c r="I9" s="3"/>
      <c r="J9" s="3"/>
      <c r="M9" s="43" t="s">
        <v>12</v>
      </c>
    </row>
    <row r="10" spans="1:25" ht="24" customHeight="1">
      <c r="A10" s="2"/>
      <c r="B10" s="2"/>
      <c r="C10" s="51"/>
      <c r="D10" s="52" t="s">
        <v>47</v>
      </c>
      <c r="E10" s="52" t="s">
        <v>26</v>
      </c>
      <c r="F10" s="52" t="s">
        <v>24</v>
      </c>
      <c r="G10" s="52" t="s">
        <v>27</v>
      </c>
      <c r="H10" s="52" t="s">
        <v>48</v>
      </c>
      <c r="I10" s="52" t="s">
        <v>49</v>
      </c>
      <c r="J10" s="52" t="s">
        <v>50</v>
      </c>
      <c r="K10" s="51"/>
      <c r="L10" s="52" t="s">
        <v>13</v>
      </c>
      <c r="M10" s="52" t="s">
        <v>26</v>
      </c>
      <c r="N10" s="52" t="s">
        <v>24</v>
      </c>
      <c r="O10" s="52" t="s">
        <v>27</v>
      </c>
      <c r="P10" s="52" t="s">
        <v>10</v>
      </c>
      <c r="Q10" s="52" t="s">
        <v>11</v>
      </c>
      <c r="R10" s="52" t="s">
        <v>14</v>
      </c>
      <c r="S10" s="1"/>
      <c r="T10" s="1"/>
      <c r="U10" s="1"/>
      <c r="V10" s="1"/>
      <c r="W10" s="1"/>
      <c r="X10" s="1"/>
      <c r="Y10" s="1"/>
    </row>
    <row r="11" spans="1:25" ht="18.75" customHeight="1">
      <c r="A11" s="2"/>
      <c r="B11" s="77"/>
      <c r="C11" s="4">
        <v>1995</v>
      </c>
      <c r="D11" s="47" t="e">
        <v>#N/A</v>
      </c>
      <c r="E11" s="47">
        <f>Berechnung1!H82</f>
        <v>0.87442919856061108</v>
      </c>
      <c r="F11" s="47">
        <f>Berechnung1!H114</f>
        <v>2.020207209793361</v>
      </c>
      <c r="G11" s="86">
        <f>Berechnung1!H146</f>
        <v>1.5035657879714872</v>
      </c>
      <c r="H11" s="86">
        <f>Berechnung1!H50</f>
        <v>0.98870602127357632</v>
      </c>
      <c r="I11" s="86">
        <f>Berechnung1!H3</f>
        <v>2.1372273147688392</v>
      </c>
      <c r="J11" s="86">
        <f>Berechnung1!I178</f>
        <v>3.9866681900449064</v>
      </c>
      <c r="K11" s="4">
        <v>1995</v>
      </c>
      <c r="L11" s="47" t="e">
        <v>#N/A</v>
      </c>
      <c r="M11" s="59">
        <v>100</v>
      </c>
      <c r="N11" s="59">
        <v>100</v>
      </c>
      <c r="O11" s="59">
        <v>100</v>
      </c>
      <c r="P11" s="59">
        <v>100</v>
      </c>
      <c r="Q11" s="59">
        <v>100</v>
      </c>
      <c r="R11" s="60">
        <v>100</v>
      </c>
    </row>
    <row r="12" spans="1:25" ht="18.75" customHeight="1">
      <c r="A12" s="2"/>
      <c r="B12" s="77"/>
      <c r="C12" s="5"/>
      <c r="D12" s="48" t="e">
        <v>#N/A</v>
      </c>
      <c r="E12" s="61">
        <f>Berechnung1!H83</f>
        <v>0.95836482866769357</v>
      </c>
      <c r="F12" s="61">
        <f>Berechnung1!H115</f>
        <v>2.0398777353466557</v>
      </c>
      <c r="G12" s="87">
        <f>Berechnung1!H147</f>
        <v>1.5513601039975686</v>
      </c>
      <c r="H12" s="87">
        <f>Berechnung1!H51</f>
        <v>0.98026072653439977</v>
      </c>
      <c r="I12" s="87">
        <f>Berechnung1!H4</f>
        <v>2.1491450509538521</v>
      </c>
      <c r="J12" s="87">
        <f>Berechnung1!I179</f>
        <v>3.8621192009315686</v>
      </c>
      <c r="K12" s="5"/>
      <c r="L12" s="48" t="e">
        <v>#N/A</v>
      </c>
      <c r="M12" s="62">
        <f>E12/$E$11*100</f>
        <v>109.59890523386548</v>
      </c>
      <c r="N12" s="62">
        <f>F12/$F$11*100</f>
        <v>100.97368851363058</v>
      </c>
      <c r="O12" s="62">
        <f>G12/$G$11*100</f>
        <v>103.1787312805622</v>
      </c>
      <c r="P12" s="62">
        <f>H12/$H$11*100</f>
        <v>99.145823474575593</v>
      </c>
      <c r="Q12" s="62">
        <f>I12/$I$11*100</f>
        <v>100.55762604673157</v>
      </c>
      <c r="R12" s="95">
        <f>J12/$J$11*100</f>
        <v>96.875862670880196</v>
      </c>
    </row>
    <row r="13" spans="1:25" ht="18.75" customHeight="1">
      <c r="A13" s="2"/>
      <c r="B13" s="77"/>
      <c r="C13" s="4"/>
      <c r="D13" s="47" t="e">
        <v>#N/A</v>
      </c>
      <c r="E13" s="47">
        <f>Berechnung1!H84</f>
        <v>0.95876051552514008</v>
      </c>
      <c r="F13" s="47">
        <f>Berechnung1!H116</f>
        <v>1.7882111288112752</v>
      </c>
      <c r="G13" s="86">
        <f>Berechnung1!H148</f>
        <v>1.4948382889599388</v>
      </c>
      <c r="H13" s="86">
        <f>Berechnung1!H52</f>
        <v>0.96799027071597321</v>
      </c>
      <c r="I13" s="86">
        <f>Berechnung1!H5</f>
        <v>2.1439755997759131</v>
      </c>
      <c r="J13" s="86">
        <f>Berechnung1!I180</f>
        <v>3.7928608353059743</v>
      </c>
      <c r="K13" s="4"/>
      <c r="L13" s="47" t="e">
        <v>#N/A</v>
      </c>
      <c r="M13" s="59">
        <f t="shared" ref="M13:M33" si="0">E13/$E$11*100</f>
        <v>109.6441561081613</v>
      </c>
      <c r="N13" s="59">
        <f t="shared" ref="N13:N35" si="1">F13/$F$11*100</f>
        <v>88.516223491459783</v>
      </c>
      <c r="O13" s="59">
        <f t="shared" ref="O13:O35" si="2">G13/$G$11*100</f>
        <v>99.419546581774583</v>
      </c>
      <c r="P13" s="59">
        <f t="shared" ref="P13:P35" si="3">H13/$H$11*100</f>
        <v>97.904761363654018</v>
      </c>
      <c r="Q13" s="59">
        <f t="shared" ref="Q13:Q35" si="4">I13/$I$11*100</f>
        <v>100.31574952090689</v>
      </c>
      <c r="R13" s="60">
        <f t="shared" ref="R13:R35" si="5">J13/$J$11*100</f>
        <v>95.138613360828785</v>
      </c>
    </row>
    <row r="14" spans="1:25" ht="18.75" customHeight="1">
      <c r="A14" s="2"/>
      <c r="B14" s="77"/>
      <c r="C14" s="5"/>
      <c r="D14" s="48" t="e">
        <v>#N/A</v>
      </c>
      <c r="E14" s="61">
        <f>Berechnung1!H85</f>
        <v>1.0501038117176058</v>
      </c>
      <c r="F14" s="61">
        <f>Berechnung1!H117</f>
        <v>1.7790161005174496</v>
      </c>
      <c r="G14" s="87">
        <f>Berechnung1!H149</f>
        <v>1.4783097406733177</v>
      </c>
      <c r="H14" s="87">
        <f>Berechnung1!H53</f>
        <v>0.95671982064883554</v>
      </c>
      <c r="I14" s="87">
        <f>Berechnung1!H6</f>
        <v>2.1430819308128384</v>
      </c>
      <c r="J14" s="87">
        <f>Berechnung1!I181</f>
        <v>3.399497332069632</v>
      </c>
      <c r="K14" s="5"/>
      <c r="L14" s="48" t="e">
        <v>#N/A</v>
      </c>
      <c r="M14" s="62">
        <f t="shared" si="0"/>
        <v>120.09020438088879</v>
      </c>
      <c r="N14" s="62">
        <f t="shared" si="1"/>
        <v>88.061070760133461</v>
      </c>
      <c r="O14" s="62">
        <f t="shared" si="2"/>
        <v>98.320256586029174</v>
      </c>
      <c r="P14" s="62">
        <f t="shared" si="3"/>
        <v>96.76484213340396</v>
      </c>
      <c r="Q14" s="62">
        <f t="shared" si="4"/>
        <v>100.27393511226168</v>
      </c>
      <c r="R14" s="95">
        <f t="shared" si="5"/>
        <v>85.271639625251566</v>
      </c>
    </row>
    <row r="15" spans="1:25" ht="18.75" customHeight="1">
      <c r="A15" s="2"/>
      <c r="B15" s="77"/>
      <c r="C15" s="4"/>
      <c r="D15" s="47" t="e">
        <v>#N/A</v>
      </c>
      <c r="E15" s="47">
        <f>Berechnung1!H86</f>
        <v>0.96939883553712047</v>
      </c>
      <c r="F15" s="47">
        <f>Berechnung1!H118</f>
        <v>1.7704421413232716</v>
      </c>
      <c r="G15" s="86">
        <f>Berechnung1!H150</f>
        <v>1.4655096899373159</v>
      </c>
      <c r="H15" s="86">
        <f>Berechnung1!H54</f>
        <v>0.95124983503498839</v>
      </c>
      <c r="I15" s="86">
        <f>Berechnung1!H7</f>
        <v>2.1391746376420921</v>
      </c>
      <c r="J15" s="86">
        <f>Berechnung1!I182</f>
        <v>3.2755966773120231</v>
      </c>
      <c r="K15" s="4"/>
      <c r="L15" s="47" t="e">
        <v>#N/A</v>
      </c>
      <c r="M15" s="59">
        <f t="shared" si="0"/>
        <v>110.86075775292477</v>
      </c>
      <c r="N15" s="59">
        <f t="shared" si="1"/>
        <v>87.636660870266041</v>
      </c>
      <c r="O15" s="59">
        <f t="shared" si="2"/>
        <v>97.468943604688292</v>
      </c>
      <c r="P15" s="59">
        <f t="shared" si="3"/>
        <v>96.211595213070538</v>
      </c>
      <c r="Q15" s="59">
        <f t="shared" si="4"/>
        <v>100.0911144481355</v>
      </c>
      <c r="R15" s="60">
        <f t="shared" si="5"/>
        <v>82.163764857368932</v>
      </c>
    </row>
    <row r="16" spans="1:25" ht="18.75" customHeight="1">
      <c r="A16" s="2"/>
      <c r="B16" s="77"/>
      <c r="C16" s="5">
        <v>2000</v>
      </c>
      <c r="D16" s="48" t="e">
        <v>#N/A</v>
      </c>
      <c r="E16" s="61">
        <f>Berechnung1!H87</f>
        <v>0.88199043001362454</v>
      </c>
      <c r="F16" s="61">
        <f>Berechnung1!H119</f>
        <v>1.868764460612969</v>
      </c>
      <c r="G16" s="87">
        <f>Berechnung1!H151</f>
        <v>1.4787470447207967</v>
      </c>
      <c r="H16" s="87">
        <f>Berechnung1!H55</f>
        <v>0.94835595046502374</v>
      </c>
      <c r="I16" s="87">
        <f>Berechnung1!H8</f>
        <v>2.1811773809289083</v>
      </c>
      <c r="J16" s="87">
        <f>Berechnung1!I183</f>
        <v>3.2601479178200479</v>
      </c>
      <c r="K16" s="5">
        <v>2000</v>
      </c>
      <c r="L16" s="48" t="e">
        <v>#N/A</v>
      </c>
      <c r="M16" s="62">
        <f t="shared" si="0"/>
        <v>100.86470482292447</v>
      </c>
      <c r="N16" s="62">
        <f t="shared" si="1"/>
        <v>92.503603172672442</v>
      </c>
      <c r="O16" s="62">
        <f t="shared" si="2"/>
        <v>98.349341049840305</v>
      </c>
      <c r="P16" s="62">
        <f t="shared" si="3"/>
        <v>95.918901074702006</v>
      </c>
      <c r="Q16" s="62">
        <f t="shared" si="4"/>
        <v>102.05640578596211</v>
      </c>
      <c r="R16" s="95">
        <f t="shared" si="5"/>
        <v>81.776254315845762</v>
      </c>
    </row>
    <row r="17" spans="1:18" ht="18.75" customHeight="1">
      <c r="A17" s="2"/>
      <c r="B17" s="77"/>
      <c r="C17" s="4"/>
      <c r="D17" s="47" t="e">
        <v>#N/A</v>
      </c>
      <c r="E17" s="47">
        <f>Berechnung1!H88</f>
        <v>0.86047444167821174</v>
      </c>
      <c r="F17" s="47">
        <f>Berechnung1!H120</f>
        <v>1.7248824745725166</v>
      </c>
      <c r="G17" s="86">
        <f>Berechnung1!H152</f>
        <v>1.4774737732557035</v>
      </c>
      <c r="H17" s="86">
        <f>Berechnung1!H56</f>
        <v>0.94752905062775006</v>
      </c>
      <c r="I17" s="86">
        <f>Berechnung1!H9</f>
        <v>2.1576775651152724</v>
      </c>
      <c r="J17" s="86">
        <f>Berechnung1!I184</f>
        <v>3.3417664332511303</v>
      </c>
      <c r="K17" s="4"/>
      <c r="L17" s="47" t="e">
        <v>#N/A</v>
      </c>
      <c r="M17" s="59">
        <f t="shared" si="0"/>
        <v>98.404129584719939</v>
      </c>
      <c r="N17" s="59">
        <f t="shared" si="1"/>
        <v>85.38146315936315</v>
      </c>
      <c r="O17" s="59">
        <f t="shared" si="2"/>
        <v>98.264657594332121</v>
      </c>
      <c r="P17" s="59">
        <f t="shared" si="3"/>
        <v>95.835266524139783</v>
      </c>
      <c r="Q17" s="59">
        <f t="shared" si="4"/>
        <v>100.95685892675601</v>
      </c>
      <c r="R17" s="60">
        <f t="shared" si="5"/>
        <v>83.823540709905132</v>
      </c>
    </row>
    <row r="18" spans="1:18" ht="18.75" customHeight="1">
      <c r="A18" s="2"/>
      <c r="B18" s="77"/>
      <c r="C18" s="5"/>
      <c r="D18" s="48" t="e">
        <v>#N/A</v>
      </c>
      <c r="E18" s="61">
        <f>Berechnung1!H89</f>
        <v>0.90365906325611867</v>
      </c>
      <c r="F18" s="61">
        <f>Berechnung1!H121</f>
        <v>1.74647879934855</v>
      </c>
      <c r="G18" s="87">
        <f>Berechnung1!H153</f>
        <v>1.4437897206513322</v>
      </c>
      <c r="H18" s="87">
        <f>Berechnung1!H57</f>
        <v>0.94798169056640458</v>
      </c>
      <c r="I18" s="87">
        <f>Berechnung1!H10</f>
        <v>2.1570583180111726</v>
      </c>
      <c r="J18" s="87">
        <f>Berechnung1!I185</f>
        <v>3.4198111104777147</v>
      </c>
      <c r="K18" s="5"/>
      <c r="L18" s="48" t="e">
        <v>#N/A</v>
      </c>
      <c r="M18" s="62">
        <f t="shared" si="0"/>
        <v>103.34273658103166</v>
      </c>
      <c r="N18" s="62">
        <f t="shared" si="1"/>
        <v>86.45047848963921</v>
      </c>
      <c r="O18" s="62">
        <f t="shared" si="2"/>
        <v>96.024379658119187</v>
      </c>
      <c r="P18" s="62">
        <f t="shared" si="3"/>
        <v>95.881047568142279</v>
      </c>
      <c r="Q18" s="62">
        <f t="shared" si="4"/>
        <v>100.9278846056896</v>
      </c>
      <c r="R18" s="95">
        <f t="shared" si="5"/>
        <v>85.78118236720357</v>
      </c>
    </row>
    <row r="19" spans="1:18" ht="18.75" customHeight="1">
      <c r="A19" s="2"/>
      <c r="B19" s="77"/>
      <c r="C19" s="4"/>
      <c r="D19" s="47" t="e">
        <v>#N/A</v>
      </c>
      <c r="E19" s="47">
        <f>Berechnung1!H90</f>
        <v>0.96834814677980285</v>
      </c>
      <c r="F19" s="86">
        <f>Berechnung1!H122</f>
        <v>1.8248835589890009</v>
      </c>
      <c r="G19" s="86">
        <f>Berechnung1!H154</f>
        <v>1.4493949349287216</v>
      </c>
      <c r="H19" s="86">
        <f>Berechnung1!H58</f>
        <v>0.95430569696584344</v>
      </c>
      <c r="I19" s="86">
        <f>Berechnung1!H11</f>
        <v>2.1376066576720465</v>
      </c>
      <c r="J19" s="86">
        <f>Berechnung1!I186</f>
        <v>3.2785410842594125</v>
      </c>
      <c r="K19" s="4"/>
      <c r="L19" s="47" t="e">
        <v>#N/A</v>
      </c>
      <c r="M19" s="59">
        <f t="shared" si="0"/>
        <v>110.74060065397985</v>
      </c>
      <c r="N19" s="59">
        <f t="shared" si="1"/>
        <v>90.331504122077718</v>
      </c>
      <c r="O19" s="59">
        <f t="shared" si="2"/>
        <v>96.397174405261694</v>
      </c>
      <c r="P19" s="59">
        <f t="shared" si="3"/>
        <v>96.520672114101117</v>
      </c>
      <c r="Q19" s="59">
        <f t="shared" si="4"/>
        <v>100.01774930072183</v>
      </c>
      <c r="R19" s="60">
        <f t="shared" si="5"/>
        <v>82.237621190703663</v>
      </c>
    </row>
    <row r="20" spans="1:18" ht="18.75" customHeight="1">
      <c r="A20" s="2"/>
      <c r="B20" s="77"/>
      <c r="C20" s="5"/>
      <c r="D20" s="48" t="e">
        <v>#N/A</v>
      </c>
      <c r="E20" s="61">
        <f>Berechnung1!H91</f>
        <v>0.92176987644619834</v>
      </c>
      <c r="F20" s="87">
        <f>Berechnung1!H123</f>
        <v>1.6447010056289713</v>
      </c>
      <c r="G20" s="87">
        <f>Berechnung1!H155</f>
        <v>1.4084888138828608</v>
      </c>
      <c r="H20" s="87">
        <f>Berechnung1!H59</f>
        <v>1.0379468433358168</v>
      </c>
      <c r="I20" s="87">
        <f>Berechnung1!H12</f>
        <v>2.1500701934916222</v>
      </c>
      <c r="J20" s="87">
        <f>Berechnung1!I187</f>
        <v>3.2602313645039027</v>
      </c>
      <c r="K20" s="5"/>
      <c r="L20" s="48" t="e">
        <v>#N/A</v>
      </c>
      <c r="M20" s="62">
        <f t="shared" si="0"/>
        <v>105.41389491150504</v>
      </c>
      <c r="N20" s="62">
        <f t="shared" si="1"/>
        <v>81.412490642343627</v>
      </c>
      <c r="O20" s="62">
        <f t="shared" si="2"/>
        <v>93.67656707480036</v>
      </c>
      <c r="P20" s="62">
        <f t="shared" si="3"/>
        <v>104.98032994669255</v>
      </c>
      <c r="Q20" s="62">
        <f t="shared" si="4"/>
        <v>100.6009130911829</v>
      </c>
      <c r="R20" s="95">
        <f t="shared" si="5"/>
        <v>81.778347459289776</v>
      </c>
    </row>
    <row r="21" spans="1:18" ht="18.75" customHeight="1">
      <c r="A21" s="2"/>
      <c r="B21" s="77"/>
      <c r="C21" s="4">
        <v>2005</v>
      </c>
      <c r="D21" s="47" t="e">
        <v>#N/A</v>
      </c>
      <c r="E21" s="47">
        <f>Berechnung1!H92</f>
        <v>0.90941802342607747</v>
      </c>
      <c r="F21" s="86">
        <f>Berechnung1!H124</f>
        <v>1.5729618344281358</v>
      </c>
      <c r="G21" s="86">
        <f>Berechnung1!H156</f>
        <v>1.4000624510119077</v>
      </c>
      <c r="H21" s="86">
        <f>Berechnung1!H60</f>
        <v>1.0115062615215451</v>
      </c>
      <c r="I21" s="88">
        <f>Berechnung1!H13</f>
        <v>2.1367978124407734</v>
      </c>
      <c r="J21" s="86">
        <f>Berechnung1!I188</f>
        <v>3.263914940183664</v>
      </c>
      <c r="K21" s="4">
        <v>2005</v>
      </c>
      <c r="L21" s="47" t="e">
        <v>#N/A</v>
      </c>
      <c r="M21" s="59">
        <f t="shared" si="0"/>
        <v>104.00133308940977</v>
      </c>
      <c r="N21" s="59">
        <f t="shared" si="1"/>
        <v>77.861410790085628</v>
      </c>
      <c r="O21" s="59">
        <f t="shared" si="2"/>
        <v>93.116141788566537</v>
      </c>
      <c r="P21" s="59">
        <f t="shared" si="3"/>
        <v>102.30606871581496</v>
      </c>
      <c r="Q21" s="59">
        <f t="shared" si="4"/>
        <v>99.979903760114894</v>
      </c>
      <c r="R21" s="60">
        <f t="shared" si="5"/>
        <v>81.870744807254667</v>
      </c>
    </row>
    <row r="22" spans="1:18" ht="18.75" customHeight="1">
      <c r="A22" s="2"/>
      <c r="B22" s="77"/>
      <c r="C22" s="5"/>
      <c r="D22" s="48" t="e">
        <v>#N/A</v>
      </c>
      <c r="E22" s="61">
        <f>Berechnung1!H93</f>
        <v>0.90138669811566885</v>
      </c>
      <c r="F22" s="87">
        <f>Berechnung1!H125</f>
        <v>1.4608843128076172</v>
      </c>
      <c r="G22" s="87">
        <f>Berechnung1!H157</f>
        <v>1.3696806086850506</v>
      </c>
      <c r="H22" s="87">
        <f>Berechnung1!H61</f>
        <v>1.0263938241776294</v>
      </c>
      <c r="I22" s="87">
        <f>Berechnung1!H14</f>
        <v>2.1520640585320652</v>
      </c>
      <c r="J22" s="87">
        <f>Berechnung1!I189</f>
        <v>3.2217068763045575</v>
      </c>
      <c r="K22" s="5"/>
      <c r="L22" s="48" t="e">
        <v>#N/A</v>
      </c>
      <c r="M22" s="62">
        <f t="shared" si="0"/>
        <v>103.08286818411739</v>
      </c>
      <c r="N22" s="62">
        <f t="shared" si="1"/>
        <v>72.313587721382561</v>
      </c>
      <c r="O22" s="62">
        <f t="shared" si="2"/>
        <v>91.095489112779987</v>
      </c>
      <c r="P22" s="62">
        <f t="shared" si="3"/>
        <v>103.81183102895504</v>
      </c>
      <c r="Q22" s="62">
        <f t="shared" si="4"/>
        <v>100.6942052284612</v>
      </c>
      <c r="R22" s="95">
        <f t="shared" si="5"/>
        <v>80.812014512506195</v>
      </c>
    </row>
    <row r="23" spans="1:18" s="41" customFormat="1" ht="18.75" customHeight="1">
      <c r="A23" s="2"/>
      <c r="B23" s="77"/>
      <c r="C23" s="4"/>
      <c r="D23" s="47" t="e">
        <v>#N/A</v>
      </c>
      <c r="E23" s="47">
        <f>Berechnung1!H94</f>
        <v>0.898265912438314</v>
      </c>
      <c r="F23" s="47">
        <f>Berechnung1!H126</f>
        <v>1.3769198860989293</v>
      </c>
      <c r="G23" s="47">
        <f>Berechnung1!H158</f>
        <v>1.3352960118327499</v>
      </c>
      <c r="H23" s="47">
        <f>Berechnung1!H62</f>
        <v>1.0316492411773368</v>
      </c>
      <c r="I23" s="91">
        <f>Berechnung1!H15</f>
        <v>2.1606112318644652</v>
      </c>
      <c r="J23" s="47">
        <f>Berechnung1!I190</f>
        <v>3.0914311002050212</v>
      </c>
      <c r="K23" s="4"/>
      <c r="L23" s="47" t="e">
        <v>#N/A</v>
      </c>
      <c r="M23" s="59">
        <f t="shared" si="0"/>
        <v>102.72597414598464</v>
      </c>
      <c r="N23" s="59">
        <f t="shared" si="1"/>
        <v>68.157359276020458</v>
      </c>
      <c r="O23" s="59">
        <f t="shared" si="2"/>
        <v>88.808618985288575</v>
      </c>
      <c r="P23" s="59">
        <f t="shared" si="3"/>
        <v>104.34337598636694</v>
      </c>
      <c r="Q23" s="59">
        <f t="shared" si="4"/>
        <v>101.09412400515549</v>
      </c>
      <c r="R23" s="60">
        <f t="shared" si="5"/>
        <v>77.544228735278793</v>
      </c>
    </row>
    <row r="24" spans="1:18" s="41" customFormat="1" ht="18.75" customHeight="1">
      <c r="A24" s="2"/>
      <c r="B24" s="77"/>
      <c r="C24" s="5"/>
      <c r="D24" s="48" t="e">
        <v>#N/A</v>
      </c>
      <c r="E24" s="61">
        <f>Berechnung1!H95</f>
        <v>0.82102584890732211</v>
      </c>
      <c r="F24" s="61">
        <f>Berechnung1!H127</f>
        <v>1.3191651880379205</v>
      </c>
      <c r="G24" s="61">
        <f>Berechnung1!H159</f>
        <v>1.2862561537887363</v>
      </c>
      <c r="H24" s="61">
        <f>Berechnung1!H63</f>
        <v>1.0553059464394492</v>
      </c>
      <c r="I24" s="61">
        <f>Berechnung1!H16</f>
        <v>2.1147856486382874</v>
      </c>
      <c r="J24" s="61">
        <f>Berechnung1!I191</f>
        <v>2.9990500302880969</v>
      </c>
      <c r="K24" s="5"/>
      <c r="L24" s="48" t="e">
        <v>#N/A</v>
      </c>
      <c r="M24" s="62">
        <f t="shared" si="0"/>
        <v>93.892776025640984</v>
      </c>
      <c r="N24" s="62">
        <f t="shared" si="1"/>
        <v>65.298509065951336</v>
      </c>
      <c r="O24" s="62">
        <f t="shared" si="2"/>
        <v>85.547048494902839</v>
      </c>
      <c r="P24" s="62">
        <f t="shared" si="3"/>
        <v>106.73606954270227</v>
      </c>
      <c r="Q24" s="62">
        <f t="shared" si="4"/>
        <v>98.949963535676645</v>
      </c>
      <c r="R24" s="95">
        <f t="shared" si="5"/>
        <v>75.226978703093806</v>
      </c>
    </row>
    <row r="25" spans="1:18" s="41" customFormat="1" ht="18.75" customHeight="1">
      <c r="A25" s="2"/>
      <c r="B25" s="77"/>
      <c r="C25" s="4"/>
      <c r="D25" s="47" t="e">
        <v>#N/A</v>
      </c>
      <c r="E25" s="47">
        <f>Berechnung1!H96</f>
        <v>0.80917909984982295</v>
      </c>
      <c r="F25" s="47">
        <f>Berechnung1!H128</f>
        <v>1.295293719080536</v>
      </c>
      <c r="G25" s="47">
        <f>Berechnung1!H160</f>
        <v>1.2447208458057584</v>
      </c>
      <c r="H25" s="47">
        <f>Berechnung1!H64</f>
        <v>1.0605593921295002</v>
      </c>
      <c r="I25" s="91">
        <f>Berechnung1!H17</f>
        <v>2.1283937207492811</v>
      </c>
      <c r="J25" s="47">
        <f>Berechnung1!I192</f>
        <v>2.940297271864404</v>
      </c>
      <c r="K25" s="4"/>
      <c r="L25" s="47" t="e">
        <v>#N/A</v>
      </c>
      <c r="M25" s="59">
        <f t="shared" si="0"/>
        <v>92.537978052631871</v>
      </c>
      <c r="N25" s="59">
        <f t="shared" si="1"/>
        <v>64.116874388000355</v>
      </c>
      <c r="O25" s="59">
        <f t="shared" si="2"/>
        <v>82.784594845367849</v>
      </c>
      <c r="P25" s="59">
        <f t="shared" si="3"/>
        <v>107.26741511732354</v>
      </c>
      <c r="Q25" s="59">
        <f t="shared" si="4"/>
        <v>99.586679715418413</v>
      </c>
      <c r="R25" s="60">
        <f t="shared" si="5"/>
        <v>73.753247867645683</v>
      </c>
    </row>
    <row r="26" spans="1:18" s="41" customFormat="1" ht="18.75" customHeight="1">
      <c r="A26" s="2"/>
      <c r="B26" s="77"/>
      <c r="C26" s="5">
        <v>2010</v>
      </c>
      <c r="D26" s="48" t="e">
        <v>#N/A</v>
      </c>
      <c r="E26" s="61">
        <f>Berechnung1!H97</f>
        <v>0.74495674988990779</v>
      </c>
      <c r="F26" s="61">
        <f>Berechnung1!H129</f>
        <v>1.2735427381895128</v>
      </c>
      <c r="G26" s="61">
        <f>Berechnung1!H161</f>
        <v>1.2235147532119575</v>
      </c>
      <c r="H26" s="61">
        <f>Berechnung1!H65</f>
        <v>1.1192708090698602</v>
      </c>
      <c r="I26" s="61">
        <f>Berechnung1!H18</f>
        <v>2.1572621721399701</v>
      </c>
      <c r="J26" s="61">
        <f>Berechnung1!I193</f>
        <v>3.0305636773266822</v>
      </c>
      <c r="K26" s="5">
        <v>2010</v>
      </c>
      <c r="L26" s="48" t="e">
        <v>#N/A</v>
      </c>
      <c r="M26" s="62">
        <f t="shared" si="0"/>
        <v>85.193489777808594</v>
      </c>
      <c r="N26" s="62">
        <f t="shared" si="1"/>
        <v>63.040203599697996</v>
      </c>
      <c r="O26" s="62">
        <f t="shared" si="2"/>
        <v>81.374208099177608</v>
      </c>
      <c r="P26" s="62">
        <f t="shared" si="3"/>
        <v>113.20562280263047</v>
      </c>
      <c r="Q26" s="62">
        <f t="shared" si="4"/>
        <v>100.93742285776923</v>
      </c>
      <c r="R26" s="95">
        <f t="shared" si="5"/>
        <v>76.017454497324138</v>
      </c>
    </row>
    <row r="27" spans="1:18" s="41" customFormat="1" ht="18.75" customHeight="1">
      <c r="A27" s="2"/>
      <c r="B27" s="77"/>
      <c r="C27" s="4"/>
      <c r="D27" s="47" t="e">
        <v>#N/A</v>
      </c>
      <c r="E27" s="47">
        <f>Berechnung1!H98</f>
        <v>0.73382021244913131</v>
      </c>
      <c r="F27" s="47">
        <f>Berechnung1!H130</f>
        <v>1.1827007900962463</v>
      </c>
      <c r="G27" s="47">
        <f>Berechnung1!H162</f>
        <v>1.208978143169422</v>
      </c>
      <c r="H27" s="47">
        <f>Berechnung1!H66</f>
        <v>1.0968270993722624</v>
      </c>
      <c r="I27" s="91">
        <f>Berechnung1!H19</f>
        <v>2.167494154218979</v>
      </c>
      <c r="J27" s="47">
        <f>Berechnung1!I194</f>
        <v>3.0561798470880972</v>
      </c>
      <c r="K27" s="4"/>
      <c r="L27" s="47" t="e">
        <v>#N/A</v>
      </c>
      <c r="M27" s="59">
        <f t="shared" si="0"/>
        <v>83.919911830147626</v>
      </c>
      <c r="N27" s="59">
        <f t="shared" si="1"/>
        <v>58.543538720328606</v>
      </c>
      <c r="O27" s="59">
        <f t="shared" si="2"/>
        <v>80.407399053718592</v>
      </c>
      <c r="P27" s="59">
        <f t="shared" si="3"/>
        <v>110.93561440633412</v>
      </c>
      <c r="Q27" s="59">
        <f t="shared" si="4"/>
        <v>101.41617315299068</v>
      </c>
      <c r="R27" s="60">
        <f t="shared" si="5"/>
        <v>76.660000316045156</v>
      </c>
    </row>
    <row r="28" spans="1:18" s="41" customFormat="1" ht="18.75" customHeight="1">
      <c r="A28" s="2"/>
      <c r="B28" s="77"/>
      <c r="C28" s="5"/>
      <c r="D28" s="48">
        <f>Berechnung1!H35</f>
        <v>0.46590228299832759</v>
      </c>
      <c r="E28" s="61">
        <f>Berechnung1!H99</f>
        <v>0.68373295152453617</v>
      </c>
      <c r="F28" s="61">
        <f>Berechnung1!H131</f>
        <v>1.1364179298022306</v>
      </c>
      <c r="G28" s="61">
        <f>Berechnung1!H163</f>
        <v>1.1625310038392305</v>
      </c>
      <c r="H28" s="61">
        <f>Berechnung1!H67</f>
        <v>1.095657928211718</v>
      </c>
      <c r="I28" s="61">
        <f>Berechnung1!H20</f>
        <v>2.1430916447586834</v>
      </c>
      <c r="J28" s="61">
        <f>Berechnung1!I195</f>
        <v>2.9933575738223981</v>
      </c>
      <c r="K28" s="5"/>
      <c r="L28" s="62">
        <v>100</v>
      </c>
      <c r="M28" s="62">
        <f t="shared" si="0"/>
        <v>78.191916812707305</v>
      </c>
      <c r="N28" s="62">
        <f t="shared" si="1"/>
        <v>56.252543020993883</v>
      </c>
      <c r="O28" s="62">
        <f t="shared" si="2"/>
        <v>77.318266559366279</v>
      </c>
      <c r="P28" s="62">
        <f t="shared" si="3"/>
        <v>110.8173617472638</v>
      </c>
      <c r="Q28" s="62">
        <f t="shared" si="4"/>
        <v>100.27438962385142</v>
      </c>
      <c r="R28" s="95">
        <f t="shared" si="5"/>
        <v>75.084191388114505</v>
      </c>
    </row>
    <row r="29" spans="1:18" s="41" customFormat="1" ht="18.75" customHeight="1">
      <c r="A29" s="2"/>
      <c r="B29" s="77"/>
      <c r="C29" s="4"/>
      <c r="D29" s="47">
        <f>Berechnung1!H36</f>
        <v>0.44315799883008783</v>
      </c>
      <c r="E29" s="47">
        <f>Berechnung1!H100</f>
        <v>0.6221239914992136</v>
      </c>
      <c r="F29" s="47">
        <f>Berechnung1!H132</f>
        <v>1.0570532758399678</v>
      </c>
      <c r="G29" s="47">
        <f>Berechnung1!H164</f>
        <v>1.0662780255850224</v>
      </c>
      <c r="H29" s="47">
        <f>Berechnung1!H68</f>
        <v>1.0891594286873651</v>
      </c>
      <c r="I29" s="91">
        <f>Berechnung1!H21</f>
        <v>2.1318901711861686</v>
      </c>
      <c r="J29" s="47">
        <f>Berechnung1!I196</f>
        <v>2.7817437117679615</v>
      </c>
      <c r="K29" s="4"/>
      <c r="L29" s="59">
        <f t="shared" ref="L29:L37" si="6">D29/$D$28*100</f>
        <v>95.11822865046544</v>
      </c>
      <c r="M29" s="59">
        <f t="shared" si="0"/>
        <v>71.146296638228179</v>
      </c>
      <c r="N29" s="59">
        <f t="shared" si="1"/>
        <v>52.324002741683593</v>
      </c>
      <c r="O29" s="59">
        <f t="shared" si="2"/>
        <v>70.916619286980122</v>
      </c>
      <c r="P29" s="59">
        <f t="shared" si="3"/>
        <v>110.16008856549617</v>
      </c>
      <c r="Q29" s="59">
        <f t="shared" si="4"/>
        <v>99.750277214511101</v>
      </c>
      <c r="R29" s="60">
        <f t="shared" si="5"/>
        <v>69.776153398325022</v>
      </c>
    </row>
    <row r="30" spans="1:18" s="41" customFormat="1" ht="18.75" customHeight="1">
      <c r="A30" s="2"/>
      <c r="B30" s="77"/>
      <c r="C30" s="5"/>
      <c r="D30" s="48">
        <f>Berechnung1!H37</f>
        <v>0.48830715140940972</v>
      </c>
      <c r="E30" s="61">
        <f>Berechnung1!H101</f>
        <v>0.58828740757546694</v>
      </c>
      <c r="F30" s="61">
        <f>Berechnung1!H133</f>
        <v>0.95730977918164994</v>
      </c>
      <c r="G30" s="61">
        <f>Berechnung1!H165</f>
        <v>1.0209388726980329</v>
      </c>
      <c r="H30" s="61">
        <f>Berechnung1!H69</f>
        <v>1.1064565655421899</v>
      </c>
      <c r="I30" s="61">
        <f>Berechnung1!H22</f>
        <v>2.1515906349662424</v>
      </c>
      <c r="J30" s="61">
        <f>Berechnung1!I197</f>
        <v>2.7667882058760775</v>
      </c>
      <c r="K30" s="5"/>
      <c r="L30" s="62">
        <f t="shared" si="6"/>
        <v>104.80892007373197</v>
      </c>
      <c r="M30" s="62">
        <f t="shared" si="0"/>
        <v>67.276734187723918</v>
      </c>
      <c r="N30" s="62">
        <f t="shared" si="1"/>
        <v>47.386712340244017</v>
      </c>
      <c r="O30" s="62">
        <f t="shared" si="2"/>
        <v>67.901177378837346</v>
      </c>
      <c r="P30" s="62">
        <f t="shared" si="3"/>
        <v>111.90956075264276</v>
      </c>
      <c r="Q30" s="62">
        <f t="shared" si="4"/>
        <v>100.67205393165943</v>
      </c>
      <c r="R30" s="95">
        <f t="shared" si="5"/>
        <v>69.401015434016145</v>
      </c>
    </row>
    <row r="31" spans="1:18" s="41" customFormat="1" ht="18.75" customHeight="1">
      <c r="A31" s="2"/>
      <c r="B31" s="77"/>
      <c r="C31" s="4">
        <v>2015</v>
      </c>
      <c r="D31" s="47">
        <f>Berechnung1!H38</f>
        <v>0.44163444622459164</v>
      </c>
      <c r="E31" s="47">
        <f>Berechnung1!H102</f>
        <v>0.54760581144916676</v>
      </c>
      <c r="F31" s="47">
        <f>Berechnung1!H134</f>
        <v>0.94718426380805887</v>
      </c>
      <c r="G31" s="47">
        <f>Berechnung1!H166</f>
        <v>0.97793243597908408</v>
      </c>
      <c r="H31" s="47">
        <f>Berechnung1!H70</f>
        <v>1.1170384779756113</v>
      </c>
      <c r="I31" s="91">
        <f>Berechnung1!H23</f>
        <v>2.1535562283242129</v>
      </c>
      <c r="J31" s="47">
        <f>Berechnung1!I198</f>
        <v>2.8285535596949094</v>
      </c>
      <c r="K31" s="4">
        <v>2015</v>
      </c>
      <c r="L31" s="59">
        <f t="shared" si="6"/>
        <v>94.791217459257865</v>
      </c>
      <c r="M31" s="59">
        <f t="shared" si="0"/>
        <v>62.62437397453963</v>
      </c>
      <c r="N31" s="59">
        <f t="shared" si="1"/>
        <v>46.885500616787851</v>
      </c>
      <c r="O31" s="59">
        <f t="shared" si="2"/>
        <v>65.04088107102028</v>
      </c>
      <c r="P31" s="59">
        <f t="shared" si="3"/>
        <v>112.97983970368935</v>
      </c>
      <c r="Q31" s="59">
        <f t="shared" si="4"/>
        <v>100.76402324837122</v>
      </c>
      <c r="R31" s="60">
        <f t="shared" si="5"/>
        <v>70.950313014714382</v>
      </c>
    </row>
    <row r="32" spans="1:18" s="41" customFormat="1" ht="18.75" customHeight="1">
      <c r="A32" s="2"/>
      <c r="B32" s="77"/>
      <c r="C32" s="5"/>
      <c r="D32" s="48">
        <f>Berechnung1!H39</f>
        <v>0.48092822532523916</v>
      </c>
      <c r="E32" s="61">
        <f>Berechnung1!H103</f>
        <v>0.55504473074423688</v>
      </c>
      <c r="F32" s="61">
        <f>Berechnung1!H135</f>
        <v>0.92912651715086103</v>
      </c>
      <c r="G32" s="61">
        <f>Berechnung1!H167</f>
        <v>0.95799742525680609</v>
      </c>
      <c r="H32" s="61">
        <f>Berechnung1!H71</f>
        <v>1.1104007288594262</v>
      </c>
      <c r="I32" s="61">
        <f>Berechnung1!H24</f>
        <v>2.1583925007777238</v>
      </c>
      <c r="J32" s="61">
        <f>Berechnung1!I199</f>
        <v>2.862674220728918</v>
      </c>
      <c r="K32" s="5"/>
      <c r="L32" s="62">
        <f t="shared" si="6"/>
        <v>103.22512743020096</v>
      </c>
      <c r="M32" s="62">
        <f t="shared" si="0"/>
        <v>63.475091140356511</v>
      </c>
      <c r="N32" s="62">
        <f t="shared" si="1"/>
        <v>45.991644453436919</v>
      </c>
      <c r="O32" s="62">
        <f t="shared" si="2"/>
        <v>63.715032153616214</v>
      </c>
      <c r="P32" s="62">
        <f t="shared" si="3"/>
        <v>112.30848249807278</v>
      </c>
      <c r="Q32" s="62">
        <f t="shared" si="4"/>
        <v>100.99031047669227</v>
      </c>
      <c r="R32" s="95">
        <f t="shared" si="5"/>
        <v>71.806182111601117</v>
      </c>
    </row>
    <row r="33" spans="1:18" s="41" customFormat="1" ht="18.75" customHeight="1">
      <c r="A33" s="2"/>
      <c r="B33" s="77"/>
      <c r="C33" s="4"/>
      <c r="D33" s="47">
        <f>Berechnung1!H40</f>
        <v>0.41893407611814215</v>
      </c>
      <c r="E33" s="47">
        <f>Berechnung1!H104</f>
        <v>0.51024932443662518</v>
      </c>
      <c r="F33" s="47">
        <f>Berechnung1!H136</f>
        <v>0.86860105108347807</v>
      </c>
      <c r="G33" s="47">
        <f>Berechnung1!H168</f>
        <v>0.89881462329032125</v>
      </c>
      <c r="H33" s="47">
        <f>Berechnung1!H72</f>
        <v>1.1081368952104289</v>
      </c>
      <c r="I33" s="91">
        <f>Berechnung1!H25</f>
        <v>2.1718786335000448</v>
      </c>
      <c r="J33" s="47">
        <f>Berechnung1!I200</f>
        <v>2.7568036535485914</v>
      </c>
      <c r="K33" s="4"/>
      <c r="L33" s="59">
        <f t="shared" si="6"/>
        <v>89.918871704615782</v>
      </c>
      <c r="M33" s="59">
        <f t="shared" si="0"/>
        <v>58.352274292365969</v>
      </c>
      <c r="N33" s="59">
        <f t="shared" si="1"/>
        <v>42.995641579376596</v>
      </c>
      <c r="O33" s="59">
        <f t="shared" si="2"/>
        <v>59.778869037911754</v>
      </c>
      <c r="P33" s="59">
        <f t="shared" si="3"/>
        <v>112.07951315832089</v>
      </c>
      <c r="Q33" s="59">
        <f t="shared" si="4"/>
        <v>101.62132116185094</v>
      </c>
      <c r="R33" s="60">
        <f t="shared" si="5"/>
        <v>69.150566892740045</v>
      </c>
    </row>
    <row r="34" spans="1:18" s="41" customFormat="1" ht="18.75" customHeight="1">
      <c r="A34" s="2"/>
      <c r="B34" s="77"/>
      <c r="C34" s="5"/>
      <c r="D34" s="48">
        <f>Berechnung1!H41</f>
        <v>0.42286164579919516</v>
      </c>
      <c r="E34" s="61">
        <f>Berechnung1!H105</f>
        <v>0.48655181179585522</v>
      </c>
      <c r="F34" s="61">
        <f>Berechnung1!H137</f>
        <v>0.86019631394137208</v>
      </c>
      <c r="G34" s="61">
        <f>Berechnung1!H169</f>
        <v>0.87736948671678883</v>
      </c>
      <c r="H34" s="61">
        <f>Berechnung1!H73</f>
        <v>1.0966482025979232</v>
      </c>
      <c r="I34" s="61">
        <f>Berechnung1!H26</f>
        <v>2.1664748566690428</v>
      </c>
      <c r="J34" s="61">
        <f>Berechnung1!I201</f>
        <v>2.7169434416497737</v>
      </c>
      <c r="K34" s="5"/>
      <c r="L34" s="62">
        <f t="shared" si="6"/>
        <v>90.761874588348618</v>
      </c>
      <c r="M34" s="62">
        <f t="shared" ref="M34:M39" si="7">E34/$E$11*100</f>
        <v>55.642219243909416</v>
      </c>
      <c r="N34" s="62">
        <f t="shared" si="1"/>
        <v>42.579608159568849</v>
      </c>
      <c r="O34" s="62">
        <f t="shared" si="2"/>
        <v>58.352583820125261</v>
      </c>
      <c r="P34" s="62">
        <f t="shared" si="3"/>
        <v>110.91752037529861</v>
      </c>
      <c r="Q34" s="62">
        <f t="shared" si="4"/>
        <v>101.36848063367405</v>
      </c>
      <c r="R34" s="95">
        <f t="shared" si="5"/>
        <v>68.150729183688838</v>
      </c>
    </row>
    <row r="35" spans="1:18" s="41" customFormat="1" ht="18.75" customHeight="1">
      <c r="A35" s="2"/>
      <c r="B35" s="77"/>
      <c r="C35" s="4"/>
      <c r="D35" s="47">
        <f>Berechnung1!H42</f>
        <v>0.43000566455831052</v>
      </c>
      <c r="E35" s="47">
        <f>Berechnung1!H106</f>
        <v>0.44018951495162745</v>
      </c>
      <c r="F35" s="47">
        <f>Berechnung1!H138</f>
        <v>0.81489811512560617</v>
      </c>
      <c r="G35" s="47">
        <f>Berechnung1!H170</f>
        <v>0.81526009599026505</v>
      </c>
      <c r="H35" s="47">
        <f>Berechnung1!H74</f>
        <v>1.2135505486898965</v>
      </c>
      <c r="I35" s="91">
        <f>Berechnung1!H27</f>
        <v>2.2778803256082143</v>
      </c>
      <c r="J35" s="91">
        <f>Berechnung1!I202</f>
        <v>2.7567945856956695</v>
      </c>
      <c r="K35" s="4"/>
      <c r="L35" s="59">
        <f t="shared" si="6"/>
        <v>92.295247361956811</v>
      </c>
      <c r="M35" s="59">
        <f t="shared" si="7"/>
        <v>50.340212298058994</v>
      </c>
      <c r="N35" s="59">
        <f t="shared" si="1"/>
        <v>40.337353078200273</v>
      </c>
      <c r="O35" s="59">
        <f t="shared" si="2"/>
        <v>54.221777491370084</v>
      </c>
      <c r="P35" s="59">
        <f t="shared" si="3"/>
        <v>122.7412924143713</v>
      </c>
      <c r="Q35" s="59">
        <f t="shared" si="4"/>
        <v>106.58109738105178</v>
      </c>
      <c r="R35" s="60">
        <f t="shared" si="5"/>
        <v>69.15033943832222</v>
      </c>
    </row>
    <row r="36" spans="1:18" s="41" customFormat="1" ht="18.75" customHeight="1">
      <c r="A36" s="2"/>
      <c r="B36" s="77"/>
      <c r="C36" s="5">
        <v>2020</v>
      </c>
      <c r="D36" s="48">
        <f>Berechnung1!H43</f>
        <v>0.52957493612416551</v>
      </c>
      <c r="E36" s="61">
        <f>Berechnung1!H107</f>
        <v>0.72876978861428454</v>
      </c>
      <c r="F36" s="61">
        <f>Berechnung1!H139</f>
        <v>1.2761951304868007</v>
      </c>
      <c r="G36" s="61">
        <f>Berechnung1!H171</f>
        <v>1.1900852253349699</v>
      </c>
      <c r="H36" s="61">
        <f>Berechnung1!H75</f>
        <v>1.4945235148727245</v>
      </c>
      <c r="I36" s="61">
        <f>Berechnung1!H28</f>
        <v>2.2493519970977944</v>
      </c>
      <c r="J36" s="61">
        <f>Berechnung1!I203</f>
        <v>3.6068015713144725</v>
      </c>
      <c r="K36" s="5">
        <v>2020</v>
      </c>
      <c r="L36" s="62">
        <f t="shared" si="6"/>
        <v>113.66652524560961</v>
      </c>
      <c r="M36" s="62">
        <f t="shared" si="7"/>
        <v>83.342343761382281</v>
      </c>
      <c r="N36" s="62">
        <f t="shared" ref="N36" si="8">F36/$F$11*100</f>
        <v>63.171496681141818</v>
      </c>
      <c r="O36" s="62">
        <f t="shared" ref="O36" si="9">G36/$G$11*100</f>
        <v>79.150858236842112</v>
      </c>
      <c r="P36" s="62">
        <f t="shared" ref="P36:P37" si="10">H36/$H$11*100</f>
        <v>151.15954416334921</v>
      </c>
      <c r="Q36" s="62">
        <f t="shared" ref="Q36:Q37" si="11">I36/$I$11*100</f>
        <v>105.24626845044243</v>
      </c>
      <c r="R36" s="95">
        <f t="shared" ref="R36:R37" si="12">J36/$J$11*100</f>
        <v>90.471576749753154</v>
      </c>
    </row>
    <row r="37" spans="1:18" s="41" customFormat="1" ht="18.75" customHeight="1">
      <c r="A37" s="2"/>
      <c r="B37" s="77"/>
      <c r="C37" s="4"/>
      <c r="D37" s="47">
        <f>Berechnung1!H44</f>
        <v>0.56834877627784519</v>
      </c>
      <c r="E37" s="83">
        <f>Berechnung1!H108</f>
        <v>0.75155319712403734</v>
      </c>
      <c r="F37" s="83">
        <f>Berechnung1!H140</f>
        <v>1.4519655844804302</v>
      </c>
      <c r="G37" s="83">
        <f>Berechnung1!H172</f>
        <v>1.3309651028929788</v>
      </c>
      <c r="H37" s="83">
        <f>Berechnung1!H76</f>
        <v>1.5325543425324759</v>
      </c>
      <c r="I37" s="83">
        <f>Berechnung1!H29</f>
        <v>2.2637219994856403</v>
      </c>
      <c r="J37" s="83">
        <f>Berechnung1!I204</f>
        <v>3.5353602403342284</v>
      </c>
      <c r="K37" s="71"/>
      <c r="L37" s="72">
        <f t="shared" si="6"/>
        <v>121.9888369338352</v>
      </c>
      <c r="M37" s="72">
        <f t="shared" si="7"/>
        <v>85.947861572001642</v>
      </c>
      <c r="N37" s="72">
        <f t="shared" ref="N37:N38" si="13">F37/$F$11*100</f>
        <v>71.87211180327121</v>
      </c>
      <c r="O37" s="72">
        <f t="shared" ref="O37:O38" si="14">G37/$G$11*100</f>
        <v>88.52057645503028</v>
      </c>
      <c r="P37" s="72">
        <f t="shared" si="10"/>
        <v>155.00606950470021</v>
      </c>
      <c r="Q37" s="72">
        <f t="shared" si="11"/>
        <v>105.91863503908488</v>
      </c>
      <c r="R37" s="96">
        <f t="shared" si="12"/>
        <v>88.679570804572165</v>
      </c>
    </row>
    <row r="38" spans="1:18" s="41" customFormat="1" ht="18.75" customHeight="1">
      <c r="A38" s="2"/>
      <c r="B38" s="2"/>
      <c r="C38" s="5"/>
      <c r="D38" s="48">
        <f>Berechnung1!H45</f>
        <v>0.42460085664580494</v>
      </c>
      <c r="E38" s="61">
        <f>Berechnung1!H109</f>
        <v>0.50971307047627101</v>
      </c>
      <c r="F38" s="61">
        <f>Berechnung1!H141</f>
        <v>0.89322834150544439</v>
      </c>
      <c r="G38" s="61">
        <f>Berechnung1!H173</f>
        <v>1.0606948082145218</v>
      </c>
      <c r="H38" s="61">
        <f>Berechnung1!H77</f>
        <v>1.31267100510483</v>
      </c>
      <c r="I38" s="61">
        <f>Berechnung1!H30</f>
        <v>2.2534755614091737</v>
      </c>
      <c r="J38" s="61">
        <f>Berechnung1!I205</f>
        <v>3.0722462402022312</v>
      </c>
      <c r="K38" s="5"/>
      <c r="L38" s="62">
        <f t="shared" ref="L38:L39" si="15">D38/$D$28*100</f>
        <v>91.135174078408426</v>
      </c>
      <c r="M38" s="62">
        <f t="shared" si="7"/>
        <v>58.290948119676756</v>
      </c>
      <c r="N38" s="62">
        <f t="shared" si="13"/>
        <v>44.214689323715916</v>
      </c>
      <c r="O38" s="62">
        <f t="shared" si="14"/>
        <v>70.545287522506214</v>
      </c>
      <c r="P38" s="62">
        <f>H38/$H$11*100</f>
        <v>132.76656325142497</v>
      </c>
      <c r="Q38" s="62">
        <f>I38/$I$11*100</f>
        <v>105.43920835360032</v>
      </c>
      <c r="R38" s="95">
        <f t="shared" ref="R38:R39" si="16">J38/$J$11*100</f>
        <v>77.063003333809547</v>
      </c>
    </row>
    <row r="39" spans="1:18" s="41" customFormat="1" ht="18.75" customHeight="1">
      <c r="C39" s="4"/>
      <c r="D39" s="92">
        <f>Berechnung1!H46</f>
        <v>0.41284433041252006</v>
      </c>
      <c r="E39" s="83">
        <f>Berechnung1!H110</f>
        <v>0.43929644869674284</v>
      </c>
      <c r="F39" s="83">
        <f>Berechnung1!H142</f>
        <v>0.78685873929827299</v>
      </c>
      <c r="G39" s="83">
        <f>Berechnung1!H174</f>
        <v>0.8631407155833527</v>
      </c>
      <c r="H39" s="83">
        <f>Berechnung1!H78</f>
        <v>1.2660134390523783</v>
      </c>
      <c r="I39" s="83">
        <f>Berechnung1!H31</f>
        <v>2.2649419904377299</v>
      </c>
      <c r="J39" s="83">
        <f>Berechnung1!I206</f>
        <v>2.8294321680448768</v>
      </c>
      <c r="K39" s="71"/>
      <c r="L39" s="72">
        <f t="shared" si="15"/>
        <v>88.611785234373272</v>
      </c>
      <c r="M39" s="72">
        <f t="shared" si="7"/>
        <v>50.238080958397113</v>
      </c>
      <c r="N39" s="72">
        <f t="shared" ref="N39" si="17">F39/$F$11*100</f>
        <v>38.949407540168004</v>
      </c>
      <c r="O39" s="72">
        <f t="shared" ref="O39" si="18">G39/$G$11*100</f>
        <v>57.406248698159445</v>
      </c>
      <c r="P39" s="72">
        <f t="shared" ref="P39" si="19">H39/$H$11*100</f>
        <v>128.04750975639811</v>
      </c>
      <c r="Q39" s="72">
        <f t="shared" ref="Q39" si="20">I39/$I$11*100</f>
        <v>105.97571792136225</v>
      </c>
      <c r="R39" s="96">
        <f t="shared" si="16"/>
        <v>70.972351677278809</v>
      </c>
    </row>
    <row r="40" spans="1:18">
      <c r="C40" s="5"/>
      <c r="D40" s="48">
        <f>Berechnung1!H47</f>
        <v>0.41239531702695381</v>
      </c>
      <c r="E40" s="61">
        <f>Berechnung1!H111</f>
        <v>0.4276883247703927</v>
      </c>
      <c r="F40" s="61">
        <f>Berechnung1!H143</f>
        <v>0.67797888456303057</v>
      </c>
      <c r="G40" s="61">
        <f>Berechnung1!H175</f>
        <v>0.68948530069090042</v>
      </c>
      <c r="H40" s="61">
        <f>Berechnung1!H79</f>
        <v>1.2587382066093933</v>
      </c>
      <c r="I40" s="61">
        <f>Berechnung1!H32</f>
        <v>2.2035567104194489</v>
      </c>
      <c r="J40" s="61">
        <f>Berechnung1!I207</f>
        <v>2.7235741844204173</v>
      </c>
      <c r="K40" s="5"/>
      <c r="L40" s="62">
        <f t="shared" ref="L40" si="21">D40/$D$28*100</f>
        <v>88.515410221424943</v>
      </c>
      <c r="M40" s="62">
        <f t="shared" ref="M40" si="22">E40/$E$11*100</f>
        <v>48.91057223093717</v>
      </c>
      <c r="N40" s="62">
        <f t="shared" ref="N40" si="23">F40/$F$11*100</f>
        <v>33.559868575678351</v>
      </c>
      <c r="O40" s="62">
        <f t="shared" ref="O40" si="24">G40/$G$11*100</f>
        <v>45.856676588864723</v>
      </c>
      <c r="P40" s="62">
        <f t="shared" ref="P40" si="25">H40/$H$11*100</f>
        <v>127.31167602155209</v>
      </c>
      <c r="Q40" s="62">
        <f t="shared" ref="Q40" si="26">I40/$I$11*100</f>
        <v>103.10352554415971</v>
      </c>
      <c r="R40" s="95">
        <f t="shared" ref="R40" si="27">J40/$J$11*100</f>
        <v>68.317052099330553</v>
      </c>
    </row>
    <row r="41" spans="1:18">
      <c r="C41" s="4">
        <v>2025</v>
      </c>
      <c r="D41" s="92" t="e">
        <f>NA()</f>
        <v>#N/A</v>
      </c>
      <c r="E41" s="92" t="e">
        <f>NA()</f>
        <v>#N/A</v>
      </c>
      <c r="F41" s="92" t="e">
        <f>NA()</f>
        <v>#N/A</v>
      </c>
      <c r="G41" s="92" t="e">
        <f>NA()</f>
        <v>#N/A</v>
      </c>
      <c r="H41" s="92" t="e">
        <f>NA()</f>
        <v>#N/A</v>
      </c>
      <c r="I41" s="92" t="e">
        <f>NA()</f>
        <v>#N/A</v>
      </c>
      <c r="J41" s="92" t="e">
        <f>NA()</f>
        <v>#N/A</v>
      </c>
      <c r="K41" s="71">
        <v>2025</v>
      </c>
      <c r="L41" s="92" t="e">
        <f>NA()</f>
        <v>#N/A</v>
      </c>
      <c r="M41" s="92" t="e">
        <f>NA()</f>
        <v>#N/A</v>
      </c>
      <c r="N41" s="92" t="e">
        <f>NA()</f>
        <v>#N/A</v>
      </c>
      <c r="O41" s="92" t="e">
        <f>NA()</f>
        <v>#N/A</v>
      </c>
      <c r="P41" s="92" t="e">
        <f>NA()</f>
        <v>#N/A</v>
      </c>
      <c r="Q41" s="92" t="e">
        <f>NA()</f>
        <v>#N/A</v>
      </c>
      <c r="R41" s="96" t="e">
        <f>NA()</f>
        <v>#N/A</v>
      </c>
    </row>
  </sheetData>
  <sheetProtection selectLockedCells="1"/>
  <mergeCells count="7">
    <mergeCell ref="B1:J1"/>
    <mergeCell ref="B6:J6"/>
    <mergeCell ref="B7:J7"/>
    <mergeCell ref="B4:J4"/>
    <mergeCell ref="B3:J3"/>
    <mergeCell ref="B2:J2"/>
    <mergeCell ref="B5:J5"/>
  </mergeCells>
  <phoneticPr fontId="19" type="noConversion"/>
  <conditionalFormatting sqref="S10:Y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7"/>
  <sheetViews>
    <sheetView showGridLines="0" tabSelected="1" zoomScale="120" zoomScaleNormal="120" workbookViewId="0">
      <selection sqref="A1:O21"/>
    </sheetView>
  </sheetViews>
  <sheetFormatPr baseColWidth="10" defaultColWidth="11.42578125" defaultRowHeight="12.75"/>
  <cols>
    <col min="1" max="1" width="3.28515625" style="70" customWidth="1"/>
    <col min="2" max="2" width="5.7109375" style="8" customWidth="1"/>
    <col min="3" max="3" width="4.28515625" style="8" customWidth="1"/>
    <col min="4" max="4" width="1.7109375" style="8" customWidth="1"/>
    <col min="5" max="5" width="14" style="8" customWidth="1"/>
    <col min="6" max="6" width="1.7109375" style="8" customWidth="1"/>
    <col min="7" max="7" width="14" style="8" customWidth="1"/>
    <col min="8" max="8" width="1.7109375" style="8" customWidth="1"/>
    <col min="9" max="9" width="14" style="8" customWidth="1"/>
    <col min="10" max="10" width="1.7109375" style="8" customWidth="1"/>
    <col min="11" max="11" width="14" style="8" customWidth="1"/>
    <col min="12" max="12" width="1.7109375" style="8" customWidth="1"/>
    <col min="13" max="13" width="14" style="8" customWidth="1"/>
    <col min="14" max="14" width="25.140625" style="8" customWidth="1"/>
    <col min="15" max="15" width="5.28515625" style="8" customWidth="1"/>
    <col min="16" max="16" width="15.140625" style="8" customWidth="1"/>
    <col min="17" max="17" width="2.5703125" style="9" customWidth="1"/>
    <col min="18" max="20" width="11.7109375" style="9" customWidth="1"/>
    <col min="21" max="21" width="4" style="9" customWidth="1"/>
    <col min="22" max="23" width="11.7109375" style="9" customWidth="1"/>
    <col min="24" max="24" width="19.140625" style="9" customWidth="1"/>
    <col min="25" max="25" width="2.5703125" style="9" customWidth="1"/>
    <col min="26" max="16384" width="11.42578125" style="9"/>
  </cols>
  <sheetData>
    <row r="1" spans="1:25" ht="14.25" customHeight="1">
      <c r="A1" s="6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25" ht="20.25" customHeight="1">
      <c r="A2" s="68"/>
      <c r="O2" s="11"/>
    </row>
    <row r="3" spans="1:25" ht="20.25" customHeight="1">
      <c r="A3" s="6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11"/>
      <c r="Q3" s="107" t="s">
        <v>7</v>
      </c>
      <c r="R3" s="108"/>
      <c r="S3" s="108"/>
      <c r="T3" s="108"/>
      <c r="U3" s="108"/>
      <c r="V3" s="108"/>
      <c r="W3" s="108"/>
      <c r="X3" s="108"/>
      <c r="Y3" s="109"/>
    </row>
    <row r="4" spans="1:25" ht="18.75" customHeight="1">
      <c r="A4" s="68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O4" s="11"/>
      <c r="Q4" s="13"/>
      <c r="R4" s="14"/>
      <c r="S4" s="15"/>
      <c r="T4" s="14"/>
      <c r="U4" s="14"/>
      <c r="V4" s="15"/>
      <c r="W4" s="14"/>
      <c r="X4" s="14"/>
      <c r="Y4" s="16"/>
    </row>
    <row r="5" spans="1:25" ht="15.95" customHeight="1">
      <c r="A5" s="6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O5" s="11"/>
      <c r="Q5" s="13"/>
      <c r="R5" s="14"/>
      <c r="S5" s="14"/>
      <c r="T5" s="14"/>
      <c r="U5" s="14"/>
      <c r="V5" s="14"/>
      <c r="W5" s="14"/>
      <c r="X5" s="14"/>
      <c r="Y5" s="16"/>
    </row>
    <row r="6" spans="1:25" ht="7.5" customHeight="1">
      <c r="A6" s="6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O6" s="11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68"/>
      <c r="C7" s="21"/>
      <c r="O7" s="11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68"/>
      <c r="C8" s="21"/>
      <c r="O8" s="11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68"/>
      <c r="C9" s="21"/>
      <c r="O9" s="11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68"/>
      <c r="C10" s="21"/>
      <c r="O10" s="11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68"/>
      <c r="C11" s="21"/>
      <c r="O11" s="11"/>
      <c r="Q11" s="18"/>
      <c r="R11" s="19"/>
      <c r="S11" s="19"/>
      <c r="T11" s="19"/>
      <c r="U11" s="19"/>
      <c r="V11" s="19"/>
      <c r="W11" s="19"/>
      <c r="X11" s="19"/>
      <c r="Y11" s="20"/>
    </row>
    <row r="12" spans="1:25" ht="16.5" customHeight="1">
      <c r="A12" s="68"/>
      <c r="C12" s="21"/>
      <c r="O12" s="11"/>
      <c r="Q12" s="18"/>
      <c r="R12" s="22" t="s">
        <v>4</v>
      </c>
      <c r="S12" s="19"/>
      <c r="T12" s="19"/>
      <c r="U12" s="19"/>
      <c r="V12" s="19"/>
      <c r="W12" s="19"/>
      <c r="X12" s="19"/>
      <c r="Y12" s="20"/>
    </row>
    <row r="13" spans="1:25" ht="16.5" customHeight="1">
      <c r="A13" s="68"/>
      <c r="C13" s="21"/>
      <c r="O13" s="11"/>
      <c r="Q13" s="18"/>
      <c r="R13" s="19"/>
      <c r="S13" s="19"/>
      <c r="T13" s="19"/>
      <c r="U13" s="19"/>
      <c r="V13" s="19"/>
      <c r="W13" s="19"/>
      <c r="X13" s="19"/>
      <c r="Y13" s="20"/>
    </row>
    <row r="14" spans="1:25" ht="17.25" customHeight="1">
      <c r="A14" s="68"/>
      <c r="C14" s="21"/>
      <c r="O14" s="11"/>
      <c r="Q14" s="18"/>
      <c r="R14" s="22" t="s">
        <v>5</v>
      </c>
      <c r="S14" s="19"/>
      <c r="T14" s="19"/>
      <c r="U14" s="19"/>
      <c r="V14" s="19"/>
      <c r="W14" s="19"/>
      <c r="X14" s="19"/>
      <c r="Y14" s="20"/>
    </row>
    <row r="15" spans="1:25" ht="16.5" customHeight="1">
      <c r="A15" s="68"/>
      <c r="B15" s="23"/>
      <c r="C15" s="2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5"/>
      <c r="P15" s="23"/>
      <c r="Q15" s="18"/>
      <c r="R15" s="19"/>
      <c r="S15" s="19"/>
      <c r="T15" s="19"/>
      <c r="U15" s="19"/>
      <c r="V15" s="19"/>
      <c r="W15" s="19"/>
      <c r="X15" s="19"/>
      <c r="Y15" s="20"/>
    </row>
    <row r="16" spans="1:25" ht="16.5" customHeight="1">
      <c r="A16" s="68"/>
      <c r="B16" s="23"/>
      <c r="C16" s="2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5"/>
      <c r="P16" s="23"/>
      <c r="Q16" s="18"/>
      <c r="R16" s="19"/>
      <c r="S16" s="22" t="s">
        <v>6</v>
      </c>
      <c r="T16" s="19"/>
      <c r="U16" s="19"/>
      <c r="V16" s="22" t="s">
        <v>6</v>
      </c>
      <c r="W16" s="19"/>
      <c r="X16" s="19"/>
      <c r="Y16" s="20"/>
    </row>
    <row r="17" spans="1:25" ht="16.5" customHeight="1">
      <c r="A17" s="68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5"/>
      <c r="P17" s="23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16.5" customHeight="1">
      <c r="A18" s="68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5"/>
      <c r="P18" s="23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16.5" customHeight="1">
      <c r="A19" s="68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5"/>
      <c r="P19" s="23"/>
      <c r="Q19" s="18"/>
      <c r="R19" s="19"/>
      <c r="S19" s="19"/>
      <c r="T19" s="19"/>
      <c r="U19" s="19"/>
      <c r="V19" s="19"/>
      <c r="W19" s="19"/>
      <c r="X19" s="19"/>
      <c r="Y19" s="20"/>
    </row>
    <row r="20" spans="1:25" ht="22.5" customHeight="1">
      <c r="A20" s="68"/>
      <c r="B20" s="23"/>
      <c r="C20" s="24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5"/>
      <c r="P20" s="23"/>
      <c r="Q20" s="18"/>
      <c r="R20" s="19"/>
      <c r="S20" s="19"/>
      <c r="T20" s="19"/>
      <c r="U20" s="19"/>
      <c r="V20" s="19"/>
      <c r="W20" s="19"/>
      <c r="X20" s="19"/>
      <c r="Y20" s="20"/>
    </row>
    <row r="21" spans="1:25" ht="90.75" customHeight="1">
      <c r="A21" s="69"/>
      <c r="B21" s="26"/>
      <c r="C21" s="2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42"/>
      <c r="P21" s="23"/>
      <c r="Q21" s="28"/>
      <c r="R21" s="29"/>
      <c r="S21" s="29"/>
      <c r="T21" s="29"/>
      <c r="U21" s="29"/>
      <c r="V21" s="29"/>
      <c r="W21" s="29"/>
      <c r="X21" s="29"/>
      <c r="Y21" s="30"/>
    </row>
    <row r="22" spans="1:25" ht="9" customHeight="1">
      <c r="B22" s="31"/>
      <c r="C22" s="32"/>
      <c r="D22" s="31"/>
      <c r="E22" s="110"/>
      <c r="F22" s="31"/>
      <c r="G22" s="111"/>
      <c r="H22" s="31"/>
      <c r="I22" s="111"/>
      <c r="J22" s="31"/>
      <c r="K22" s="110"/>
      <c r="L22" s="31"/>
      <c r="M22" s="111"/>
      <c r="N22" s="31"/>
      <c r="O22" s="23"/>
      <c r="P22" s="23"/>
    </row>
    <row r="23" spans="1:25" ht="42.75" customHeight="1">
      <c r="B23" s="31"/>
      <c r="C23" s="32"/>
      <c r="D23" s="31"/>
      <c r="E23" s="110"/>
      <c r="F23" s="31"/>
      <c r="G23" s="111"/>
      <c r="H23" s="31"/>
      <c r="I23" s="111"/>
      <c r="J23" s="31"/>
      <c r="K23" s="110"/>
      <c r="L23" s="31"/>
      <c r="M23" s="111"/>
      <c r="N23" s="31"/>
      <c r="O23" s="23"/>
      <c r="P23" s="23"/>
    </row>
    <row r="24" spans="1:25" ht="3.75" customHeight="1">
      <c r="B24" s="31"/>
      <c r="C24" s="32"/>
      <c r="D24" s="31"/>
      <c r="E24" s="33"/>
      <c r="F24" s="31"/>
      <c r="G24" s="33"/>
      <c r="H24" s="31"/>
      <c r="I24" s="33"/>
      <c r="J24" s="31"/>
      <c r="K24" s="33"/>
      <c r="L24" s="31"/>
      <c r="M24" s="33"/>
      <c r="N24" s="31"/>
      <c r="O24" s="23"/>
      <c r="P24" s="23"/>
    </row>
    <row r="25" spans="1:25" ht="9" customHeight="1">
      <c r="B25" s="31"/>
      <c r="C25" s="32"/>
      <c r="D25" s="31"/>
      <c r="E25" s="110"/>
      <c r="F25" s="31"/>
      <c r="G25" s="110"/>
      <c r="H25" s="31"/>
      <c r="I25" s="111"/>
      <c r="J25" s="31"/>
      <c r="K25" s="110"/>
      <c r="L25" s="31"/>
      <c r="M25" s="111"/>
      <c r="N25" s="31"/>
      <c r="O25" s="23"/>
      <c r="P25" s="23"/>
    </row>
    <row r="26" spans="1:25" ht="9" customHeight="1">
      <c r="B26" s="31"/>
      <c r="C26" s="32"/>
      <c r="D26" s="31"/>
      <c r="E26" s="110"/>
      <c r="F26" s="31"/>
      <c r="G26" s="110"/>
      <c r="H26" s="31"/>
      <c r="I26" s="111"/>
      <c r="J26" s="31"/>
      <c r="K26" s="110"/>
      <c r="L26" s="31"/>
      <c r="M26" s="111"/>
      <c r="N26" s="31"/>
      <c r="O26" s="23"/>
      <c r="P26" s="23"/>
    </row>
    <row r="27" spans="1:25" ht="16.5" customHeight="1">
      <c r="B27" s="23"/>
      <c r="C27" s="24"/>
      <c r="D27" s="34"/>
      <c r="E27" s="34"/>
      <c r="F27" s="34"/>
      <c r="G27" s="34"/>
      <c r="H27" s="34"/>
      <c r="I27" s="34"/>
      <c r="J27" s="34"/>
      <c r="K27" s="34"/>
      <c r="L27" s="34"/>
      <c r="M27" s="23"/>
      <c r="N27" s="23"/>
      <c r="O27" s="23"/>
      <c r="P27" s="23"/>
    </row>
    <row r="28" spans="1:25" ht="21.75" customHeight="1">
      <c r="B28" s="23"/>
      <c r="C28" s="23"/>
      <c r="D28" s="23"/>
      <c r="E28" s="23"/>
      <c r="F28" s="23"/>
      <c r="G28" s="23"/>
      <c r="H28" s="23"/>
      <c r="I28" s="66"/>
      <c r="J28" s="23"/>
      <c r="K28" s="23"/>
      <c r="L28" s="23"/>
      <c r="M28" s="23"/>
      <c r="N28" s="23"/>
      <c r="O28" s="23"/>
      <c r="P28" s="23"/>
    </row>
    <row r="29" spans="1:25" ht="6.75" customHeight="1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25" ht="6" customHeight="1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4.5" customHeight="1">
      <c r="B31" s="35"/>
      <c r="C31" s="35"/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25" ht="6" customHeight="1">
      <c r="B32" s="35"/>
      <c r="C32" s="35"/>
      <c r="D32" s="3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2:16" ht="6.75" customHeight="1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2:16" ht="4.5" customHeight="1">
      <c r="B34" s="23"/>
      <c r="C34" s="23"/>
      <c r="D34" s="23"/>
      <c r="E34" s="23"/>
      <c r="F34" s="23"/>
      <c r="G34" s="23"/>
      <c r="H34" s="37"/>
      <c r="I34" s="37"/>
      <c r="J34" s="37"/>
      <c r="K34" s="37"/>
      <c r="L34" s="37"/>
      <c r="M34" s="23"/>
      <c r="N34" s="23"/>
      <c r="O34" s="23"/>
      <c r="P34" s="23"/>
    </row>
    <row r="35" spans="2:16" ht="18" customHeight="1">
      <c r="B35" s="38"/>
      <c r="C35" s="38"/>
      <c r="D35" s="38"/>
      <c r="E35" s="38"/>
      <c r="F35" s="38"/>
      <c r="G35" s="37"/>
      <c r="H35" s="37"/>
      <c r="I35" s="37"/>
      <c r="J35" s="37"/>
      <c r="K35" s="37"/>
      <c r="L35" s="37"/>
      <c r="M35" s="23"/>
      <c r="N35" s="23"/>
      <c r="O35" s="23"/>
      <c r="P35" s="23"/>
    </row>
    <row r="36" spans="2:16">
      <c r="B36" s="38"/>
      <c r="C36" s="38"/>
      <c r="D36" s="38"/>
      <c r="E36" s="38"/>
      <c r="F36" s="38"/>
      <c r="G36" s="37"/>
      <c r="H36" s="37"/>
      <c r="I36" s="37"/>
      <c r="J36" s="37"/>
      <c r="K36" s="37"/>
      <c r="L36" s="37"/>
      <c r="M36" s="23"/>
      <c r="N36" s="23"/>
      <c r="O36" s="23"/>
      <c r="P36" s="23"/>
    </row>
    <row r="37" spans="2:16">
      <c r="B37" s="39"/>
      <c r="C37" s="39"/>
      <c r="D37" s="39"/>
      <c r="E37" s="39"/>
      <c r="F37" s="39"/>
      <c r="G37" s="40"/>
      <c r="H37" s="40"/>
      <c r="I37" s="40"/>
      <c r="J37" s="40"/>
      <c r="K37" s="40"/>
      <c r="L37" s="40"/>
    </row>
  </sheetData>
  <sheetProtection selectLockedCells="1"/>
  <mergeCells count="11">
    <mergeCell ref="E25:E26"/>
    <mergeCell ref="G25:G26"/>
    <mergeCell ref="I25:I26"/>
    <mergeCell ref="K25:K26"/>
    <mergeCell ref="M25:M26"/>
    <mergeCell ref="Q3:Y3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Berechnung1</vt:lpstr>
      <vt:lpstr>Daten</vt:lpstr>
      <vt:lpstr>Diagramm</vt:lpstr>
      <vt:lpstr>Diagramm!Druckbereich</vt:lpstr>
      <vt:lpstr>Diagramm!Print_Area</vt:lpstr>
      <vt:lpstr>Diagramm!pü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2026-05-04T12:08:32Z</cp:lastPrinted>
  <dcterms:created xsi:type="dcterms:W3CDTF">2010-08-25T11:28:54Z</dcterms:created>
  <dcterms:modified xsi:type="dcterms:W3CDTF">2026-05-04T12:08:54Z</dcterms:modified>
</cp:coreProperties>
</file>