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4_Emissionen-Verkehr\"/>
    </mc:Choice>
  </mc:AlternateContent>
  <xr:revisionPtr revIDLastSave="0" documentId="13_ncr:1_{C6BB1184-A61B-47D4-9807-D56D27BBB391}" xr6:coauthVersionLast="47" xr6:coauthVersionMax="47" xr10:uidLastSave="{00000000-0000-0000-0000-000000000000}"/>
  <bookViews>
    <workbookView xWindow="900" yWindow="-120" windowWidth="28020" windowHeight="18240" tabRatio="802" activeTab="2" xr2:uid="{00000000-000D-0000-FFFF-FFFF00000000}"/>
  </bookViews>
  <sheets>
    <sheet name="Berechnung" sheetId="18" r:id="rId1"/>
    <sheet name="Daten" sheetId="1" r:id="rId2"/>
    <sheet name="Diagramm" sheetId="17" r:id="rId3"/>
  </sheets>
  <definedNames>
    <definedName name="_xlnm._FilterDatabase" localSheetId="0" hidden="1">Berechnung!$A$36:$O$180</definedName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8" l="1"/>
  <c r="P33" i="18" l="1"/>
  <c r="M33" i="18"/>
  <c r="J33" i="18"/>
  <c r="G33" i="18"/>
  <c r="D33" i="18"/>
  <c r="P31" i="18" l="1"/>
  <c r="P32" i="18"/>
  <c r="M31" i="18"/>
  <c r="M32" i="18"/>
  <c r="J31" i="18"/>
  <c r="J32" i="18"/>
  <c r="G31" i="18"/>
  <c r="G32" i="18"/>
  <c r="D31" i="18"/>
  <c r="D32" i="18"/>
  <c r="P30" i="18" l="1"/>
  <c r="M30" i="18"/>
  <c r="J30" i="18"/>
  <c r="G30" i="18"/>
  <c r="D30" i="18"/>
  <c r="P6" i="18" l="1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5" i="18"/>
  <c r="Q33" i="18" s="1"/>
  <c r="G38" i="1" s="1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5" i="18"/>
  <c r="N33" i="18" s="1"/>
  <c r="F38" i="1" s="1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5" i="18"/>
  <c r="K33" i="18" s="1"/>
  <c r="D38" i="1" s="1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5" i="18"/>
  <c r="H33" i="18" s="1"/>
  <c r="E38" i="1" s="1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5" i="18"/>
  <c r="E33" i="18" s="1"/>
  <c r="C38" i="1" s="1"/>
  <c r="K32" i="18" l="1"/>
  <c r="D37" i="1" s="1"/>
  <c r="K31" i="18"/>
  <c r="D36" i="1" s="1"/>
  <c r="H31" i="18"/>
  <c r="E36" i="1" s="1"/>
  <c r="H32" i="18"/>
  <c r="E37" i="1" s="1"/>
  <c r="N31" i="18"/>
  <c r="F36" i="1" s="1"/>
  <c r="N32" i="18"/>
  <c r="F37" i="1" s="1"/>
  <c r="Q30" i="18"/>
  <c r="G35" i="1" s="1"/>
  <c r="Q31" i="18"/>
  <c r="G36" i="1" s="1"/>
  <c r="Q32" i="18"/>
  <c r="G37" i="1" s="1"/>
  <c r="E30" i="18"/>
  <c r="C35" i="1" s="1"/>
  <c r="E31" i="18"/>
  <c r="C36" i="1" s="1"/>
  <c r="E32" i="18"/>
  <c r="C37" i="1" s="1"/>
  <c r="H6" i="18"/>
  <c r="E11" i="1" s="1"/>
  <c r="H30" i="18"/>
  <c r="E35" i="1" s="1"/>
  <c r="N6" i="18"/>
  <c r="F11" i="1" s="1"/>
  <c r="N30" i="18"/>
  <c r="F35" i="1" s="1"/>
  <c r="K10" i="18"/>
  <c r="D15" i="1" s="1"/>
  <c r="K30" i="18"/>
  <c r="D35" i="1" s="1"/>
  <c r="H29" i="18"/>
  <c r="E34" i="1" s="1"/>
  <c r="H27" i="18"/>
  <c r="E32" i="1" s="1"/>
  <c r="H25" i="18"/>
  <c r="E30" i="1" s="1"/>
  <c r="H23" i="18"/>
  <c r="E28" i="1" s="1"/>
  <c r="H21" i="18"/>
  <c r="E26" i="1" s="1"/>
  <c r="H19" i="18"/>
  <c r="E24" i="1" s="1"/>
  <c r="H17" i="18"/>
  <c r="E22" i="1" s="1"/>
  <c r="H15" i="18"/>
  <c r="E20" i="1" s="1"/>
  <c r="H13" i="18"/>
  <c r="E18" i="1" s="1"/>
  <c r="H11" i="18"/>
  <c r="E16" i="1" s="1"/>
  <c r="H9" i="18"/>
  <c r="E14" i="1" s="1"/>
  <c r="H7" i="18"/>
  <c r="E12" i="1" s="1"/>
  <c r="N29" i="18"/>
  <c r="F34" i="1" s="1"/>
  <c r="N27" i="18"/>
  <c r="F32" i="1" s="1"/>
  <c r="E29" i="18"/>
  <c r="C34" i="1" s="1"/>
  <c r="E27" i="18"/>
  <c r="C32" i="1" s="1"/>
  <c r="E25" i="18"/>
  <c r="C30" i="1" s="1"/>
  <c r="E23" i="18"/>
  <c r="C28" i="1" s="1"/>
  <c r="E21" i="18"/>
  <c r="C26" i="1" s="1"/>
  <c r="E19" i="18"/>
  <c r="C24" i="1" s="1"/>
  <c r="E17" i="18"/>
  <c r="C22" i="1" s="1"/>
  <c r="E15" i="18"/>
  <c r="C20" i="1" s="1"/>
  <c r="E13" i="18"/>
  <c r="C18" i="1" s="1"/>
  <c r="E11" i="18"/>
  <c r="C16" i="1" s="1"/>
  <c r="E9" i="18"/>
  <c r="C14" i="1" s="1"/>
  <c r="E7" i="18"/>
  <c r="C12" i="1" s="1"/>
  <c r="K29" i="18"/>
  <c r="D34" i="1" s="1"/>
  <c r="K27" i="18"/>
  <c r="D32" i="1" s="1"/>
  <c r="K25" i="18"/>
  <c r="D30" i="1" s="1"/>
  <c r="K23" i="18"/>
  <c r="D28" i="1" s="1"/>
  <c r="K21" i="18"/>
  <c r="D26" i="1" s="1"/>
  <c r="K19" i="18"/>
  <c r="D24" i="1" s="1"/>
  <c r="K17" i="18"/>
  <c r="D22" i="1" s="1"/>
  <c r="K15" i="18"/>
  <c r="D20" i="1" s="1"/>
  <c r="K13" i="18"/>
  <c r="D18" i="1" s="1"/>
  <c r="K11" i="18"/>
  <c r="D16" i="1" s="1"/>
  <c r="K9" i="18"/>
  <c r="D14" i="1" s="1"/>
  <c r="K7" i="18"/>
  <c r="D12" i="1" s="1"/>
  <c r="N25" i="18"/>
  <c r="F30" i="1" s="1"/>
  <c r="N23" i="18"/>
  <c r="F28" i="1" s="1"/>
  <c r="N21" i="18"/>
  <c r="F26" i="1" s="1"/>
  <c r="N19" i="18"/>
  <c r="F24" i="1" s="1"/>
  <c r="N17" i="18"/>
  <c r="F22" i="1" s="1"/>
  <c r="N15" i="18"/>
  <c r="F20" i="1" s="1"/>
  <c r="N13" i="18"/>
  <c r="F18" i="1" s="1"/>
  <c r="N11" i="18"/>
  <c r="F16" i="1" s="1"/>
  <c r="N9" i="18"/>
  <c r="F14" i="1" s="1"/>
  <c r="N7" i="18"/>
  <c r="F12" i="1" s="1"/>
  <c r="Q8" i="18"/>
  <c r="G13" i="1" s="1"/>
  <c r="Q10" i="18"/>
  <c r="G15" i="1" s="1"/>
  <c r="Q12" i="18"/>
  <c r="G17" i="1" s="1"/>
  <c r="Q14" i="18"/>
  <c r="G19" i="1" s="1"/>
  <c r="Q16" i="18"/>
  <c r="G21" i="1" s="1"/>
  <c r="Q18" i="18"/>
  <c r="G23" i="1" s="1"/>
  <c r="Q20" i="18"/>
  <c r="G25" i="1" s="1"/>
  <c r="Q22" i="18"/>
  <c r="G27" i="1" s="1"/>
  <c r="Q24" i="18"/>
  <c r="G29" i="1" s="1"/>
  <c r="Q26" i="18"/>
  <c r="G31" i="1" s="1"/>
  <c r="Q28" i="18"/>
  <c r="G33" i="1" s="1"/>
  <c r="Q29" i="18"/>
  <c r="G34" i="1" s="1"/>
  <c r="Q27" i="18"/>
  <c r="G32" i="1" s="1"/>
  <c r="Q25" i="18"/>
  <c r="G30" i="1" s="1"/>
  <c r="Q23" i="18"/>
  <c r="G28" i="1" s="1"/>
  <c r="Q21" i="18"/>
  <c r="G26" i="1" s="1"/>
  <c r="Q19" i="18"/>
  <c r="G24" i="1" s="1"/>
  <c r="Q17" i="18"/>
  <c r="G22" i="1" s="1"/>
  <c r="Q15" i="18"/>
  <c r="G20" i="1" s="1"/>
  <c r="Q13" i="18"/>
  <c r="G18" i="1" s="1"/>
  <c r="Q11" i="18"/>
  <c r="G16" i="1" s="1"/>
  <c r="Q9" i="18"/>
  <c r="G14" i="1" s="1"/>
  <c r="Q7" i="18"/>
  <c r="G12" i="1" s="1"/>
  <c r="K28" i="18"/>
  <c r="D33" i="1" s="1"/>
  <c r="K24" i="18"/>
  <c r="D29" i="1" s="1"/>
  <c r="K20" i="18"/>
  <c r="D25" i="1" s="1"/>
  <c r="K16" i="18"/>
  <c r="D21" i="1" s="1"/>
  <c r="K12" i="18"/>
  <c r="D17" i="1" s="1"/>
  <c r="K8" i="18"/>
  <c r="D13" i="1" s="1"/>
  <c r="H28" i="18"/>
  <c r="E33" i="1" s="1"/>
  <c r="H26" i="18"/>
  <c r="E31" i="1" s="1"/>
  <c r="H24" i="18"/>
  <c r="E29" i="1" s="1"/>
  <c r="H22" i="18"/>
  <c r="E27" i="1" s="1"/>
  <c r="H20" i="18"/>
  <c r="E25" i="1" s="1"/>
  <c r="H18" i="18"/>
  <c r="E23" i="1" s="1"/>
  <c r="H16" i="18"/>
  <c r="E21" i="1" s="1"/>
  <c r="H14" i="18"/>
  <c r="E19" i="1" s="1"/>
  <c r="H12" i="18"/>
  <c r="E17" i="1" s="1"/>
  <c r="H10" i="18"/>
  <c r="E15" i="1" s="1"/>
  <c r="H8" i="18"/>
  <c r="E13" i="1" s="1"/>
  <c r="K6" i="18"/>
  <c r="D11" i="1" s="1"/>
  <c r="N28" i="18"/>
  <c r="F33" i="1" s="1"/>
  <c r="N26" i="18"/>
  <c r="F31" i="1" s="1"/>
  <c r="N24" i="18"/>
  <c r="F29" i="1" s="1"/>
  <c r="N22" i="18"/>
  <c r="F27" i="1" s="1"/>
  <c r="N20" i="18"/>
  <c r="F25" i="1" s="1"/>
  <c r="N18" i="18"/>
  <c r="F23" i="1" s="1"/>
  <c r="N16" i="18"/>
  <c r="F21" i="1" s="1"/>
  <c r="N14" i="18"/>
  <c r="F19" i="1" s="1"/>
  <c r="N12" i="18"/>
  <c r="F17" i="1" s="1"/>
  <c r="N10" i="18"/>
  <c r="F15" i="1" s="1"/>
  <c r="N8" i="18"/>
  <c r="F13" i="1" s="1"/>
  <c r="Q6" i="18"/>
  <c r="G11" i="1" s="1"/>
  <c r="K26" i="18"/>
  <c r="D31" i="1" s="1"/>
  <c r="K22" i="18"/>
  <c r="D27" i="1" s="1"/>
  <c r="K18" i="18"/>
  <c r="D23" i="1" s="1"/>
  <c r="K14" i="18"/>
  <c r="D19" i="1" s="1"/>
  <c r="E28" i="18"/>
  <c r="C33" i="1" s="1"/>
  <c r="E26" i="18"/>
  <c r="C31" i="1" s="1"/>
  <c r="E24" i="18"/>
  <c r="C29" i="1" s="1"/>
  <c r="E22" i="18"/>
  <c r="C27" i="1" s="1"/>
  <c r="E20" i="18"/>
  <c r="C25" i="1" s="1"/>
  <c r="E18" i="18"/>
  <c r="C23" i="1" s="1"/>
  <c r="E16" i="18"/>
  <c r="C21" i="1" s="1"/>
  <c r="E14" i="18"/>
  <c r="C19" i="1" s="1"/>
  <c r="E12" i="18"/>
  <c r="C17" i="1" s="1"/>
  <c r="E10" i="18"/>
  <c r="C15" i="1" s="1"/>
  <c r="E8" i="18"/>
  <c r="C13" i="1" s="1"/>
  <c r="E6" i="18"/>
  <c r="C11" i="1" s="1"/>
  <c r="V3" i="1" l="1"/>
</calcChain>
</file>

<file path=xl/sharedStrings.xml><?xml version="1.0" encoding="utf-8"?>
<sst xmlns="http://schemas.openxmlformats.org/spreadsheetml/2006/main" count="46" uniqueCount="31">
  <si>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</si>
  <si>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</si>
  <si>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</si>
  <si>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</si>
  <si>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</si>
  <si>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</si>
  <si>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</si>
  <si>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</si>
  <si>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</si>
  <si>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</si>
  <si>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NMVOC</t>
  </si>
  <si>
    <t xml:space="preserve">
</t>
  </si>
  <si>
    <t>Kohlendioxid</t>
  </si>
  <si>
    <t>Stickstoffoxide</t>
  </si>
  <si>
    <t>Schwefeldioxid</t>
  </si>
  <si>
    <t>CO2</t>
  </si>
  <si>
    <t>NMHC</t>
  </si>
  <si>
    <t>Index (1995 = 100 %)</t>
  </si>
  <si>
    <t>Index Spez.E</t>
  </si>
  <si>
    <t>Schwere Nutzfahrzeuge spezifische Emissionen</t>
  </si>
  <si>
    <t>Jahr</t>
  </si>
  <si>
    <t>Nox</t>
  </si>
  <si>
    <t>Partikel</t>
  </si>
  <si>
    <t>t(direct)</t>
  </si>
  <si>
    <t>* = Schwere Nutzfahrzeuge (Lkw &gt;3,5t im Solobetrieb, Sattelzüge, Lastzüge)</t>
  </si>
  <si>
    <t>km</t>
  </si>
  <si>
    <t>g(direct)/km</t>
  </si>
  <si>
    <t>Spezifische Emissionen Lkw* (direkte Emissionen / Fahrleistung, g/km)</t>
  </si>
  <si>
    <t>Tremod 6.51</t>
  </si>
  <si>
    <t>Umweltbundesamt, Daten- und Rechenmodell TREMOD - Transport Emission Model, Version 6.51</t>
  </si>
  <si>
    <t>2023-1995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</si>
</sst>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indexed="8"/>
      <name val="Arial"/>
      <family val="2"/>
    </font>
    <font>
      <sz val="10"/>
      <name val="Cambria"/>
      <family val="1"/>
    </font>
    <font>
      <b/>
      <sz val="10"/>
      <name val="Arial"/>
      <family val="2"/>
    </font>
    <font>
      <b/>
      <sz val="9"/>
      <name val="Cambria"/>
      <family val="1"/>
    </font>
    <font>
      <sz val="9"/>
      <name val="Cambria"/>
      <family val="1"/>
    </font>
    <font>
      <sz val="10"/>
      <color indexed="8"/>
      <name val="Arial"/>
      <family val="2"/>
    </font>
    <font>
      <b/>
      <sz val="9"/>
      <color theme="0"/>
      <name val="Cambria"/>
      <family val="1"/>
    </font>
    <font>
      <sz val="10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0" fillId="0" borderId="0"/>
    <xf numFmtId="0" fontId="35" fillId="0" borderId="0"/>
    <xf numFmtId="0" fontId="30" fillId="0" borderId="0"/>
  </cellStyleXfs>
  <cellXfs count="11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0" fillId="0" borderId="12" xfId="0" applyBorder="1"/>
    <xf numFmtId="0" fontId="27" fillId="24" borderId="17" xfId="0" applyFont="1" applyFill="1" applyBorder="1" applyAlignment="1" applyProtection="1">
      <alignment horizontal="left" vertical="top" wrapText="1"/>
    </xf>
    <xf numFmtId="0" fontId="1" fillId="0" borderId="0" xfId="0" applyFont="1"/>
    <xf numFmtId="166" fontId="30" fillId="31" borderId="31" xfId="43" applyNumberFormat="1" applyFont="1" applyFill="1" applyBorder="1" applyAlignment="1">
      <alignment horizontal="center" wrapText="1"/>
    </xf>
    <xf numFmtId="4" fontId="30" fillId="0" borderId="4" xfId="43" applyNumberFormat="1" applyFont="1" applyFill="1" applyBorder="1" applyAlignment="1">
      <alignment horizontal="center" wrapText="1"/>
    </xf>
    <xf numFmtId="0" fontId="30" fillId="0" borderId="32" xfId="43" applyFont="1" applyFill="1" applyBorder="1" applyAlignment="1">
      <alignment horizontal="center" wrapText="1"/>
    </xf>
    <xf numFmtId="166" fontId="30" fillId="31" borderId="29" xfId="43" applyNumberFormat="1" applyFont="1" applyFill="1" applyBorder="1" applyAlignment="1">
      <alignment horizontal="center" wrapText="1"/>
    </xf>
    <xf numFmtId="0" fontId="33" fillId="28" borderId="24" xfId="0" applyFont="1" applyFill="1" applyBorder="1" applyAlignment="1">
      <alignment horizontal="left" vertical="center" wrapText="1"/>
    </xf>
    <xf numFmtId="165" fontId="34" fillId="28" borderId="27" xfId="0" applyNumberFormat="1" applyFont="1" applyFill="1" applyBorder="1" applyAlignment="1">
      <alignment horizontal="center" vertical="center" wrapText="1"/>
    </xf>
    <xf numFmtId="165" fontId="34" fillId="28" borderId="28" xfId="0" applyNumberFormat="1" applyFont="1" applyFill="1" applyBorder="1" applyAlignment="1">
      <alignment horizontal="center" vertical="center" wrapText="1"/>
    </xf>
    <xf numFmtId="0" fontId="33" fillId="29" borderId="24" xfId="0" applyFont="1" applyFill="1" applyBorder="1" applyAlignment="1">
      <alignment horizontal="left" vertical="center" wrapText="1"/>
    </xf>
    <xf numFmtId="0" fontId="30" fillId="0" borderId="36" xfId="43" applyFont="1" applyFill="1" applyBorder="1" applyAlignment="1">
      <alignment horizontal="center" wrapText="1"/>
    </xf>
    <xf numFmtId="4" fontId="30" fillId="0" borderId="30" xfId="43" applyNumberFormat="1" applyFont="1" applyFill="1" applyBorder="1" applyAlignment="1">
      <alignment horizontal="center" wrapText="1"/>
    </xf>
    <xf numFmtId="166" fontId="30" fillId="31" borderId="37" xfId="43" applyNumberFormat="1" applyFont="1" applyFill="1" applyBorder="1" applyAlignment="1">
      <alignment horizontal="center" wrapText="1"/>
    </xf>
    <xf numFmtId="0" fontId="30" fillId="31" borderId="37" xfId="43" applyFont="1" applyFill="1" applyBorder="1" applyAlignment="1">
      <alignment horizontal="center" wrapText="1"/>
    </xf>
    <xf numFmtId="166" fontId="30" fillId="31" borderId="38" xfId="43" applyNumberFormat="1" applyFont="1" applyFill="1" applyBorder="1" applyAlignment="1">
      <alignment horizontal="center" wrapText="1"/>
    </xf>
    <xf numFmtId="0" fontId="30" fillId="30" borderId="39" xfId="43" applyFont="1" applyFill="1" applyBorder="1" applyAlignment="1">
      <alignment horizontal="center"/>
    </xf>
    <xf numFmtId="0" fontId="30" fillId="30" borderId="40" xfId="43" applyFont="1" applyFill="1" applyBorder="1" applyAlignment="1">
      <alignment horizontal="center" wrapText="1"/>
    </xf>
    <xf numFmtId="0" fontId="30" fillId="30" borderId="39" xfId="43" applyFont="1" applyFill="1" applyBorder="1" applyAlignment="1">
      <alignment horizontal="center" wrapText="1"/>
    </xf>
    <xf numFmtId="0" fontId="30" fillId="30" borderId="41" xfId="43" applyFont="1" applyFill="1" applyBorder="1" applyAlignment="1">
      <alignment horizontal="center" wrapText="1"/>
    </xf>
    <xf numFmtId="0" fontId="30" fillId="30" borderId="42" xfId="43" applyFont="1" applyFill="1" applyBorder="1" applyAlignment="1">
      <alignment horizontal="center" wrapText="1"/>
    </xf>
    <xf numFmtId="0" fontId="33" fillId="24" borderId="24" xfId="0" applyFont="1" applyFill="1" applyBorder="1" applyAlignment="1">
      <alignment horizontal="left" vertical="center" wrapText="1"/>
    </xf>
    <xf numFmtId="0" fontId="33" fillId="25" borderId="24" xfId="0" applyFont="1" applyFill="1" applyBorder="1" applyAlignment="1">
      <alignment horizontal="left" vertical="center" wrapText="1"/>
    </xf>
    <xf numFmtId="166" fontId="23" fillId="24" borderId="0" xfId="0" applyNumberFormat="1" applyFont="1" applyFill="1" applyBorder="1" applyAlignment="1" applyProtection="1">
      <alignment vertical="center"/>
    </xf>
    <xf numFmtId="0" fontId="33" fillId="27" borderId="14" xfId="0" applyFont="1" applyFill="1" applyBorder="1" applyAlignment="1">
      <alignment horizontal="right" vertical="center"/>
    </xf>
    <xf numFmtId="0" fontId="1" fillId="24" borderId="0" xfId="0" applyFont="1" applyFill="1" applyProtection="1"/>
    <xf numFmtId="0" fontId="1" fillId="24" borderId="0" xfId="0" applyFont="1" applyFill="1"/>
    <xf numFmtId="0" fontId="33" fillId="27" borderId="15" xfId="0" applyFont="1" applyFill="1" applyBorder="1" applyAlignment="1">
      <alignment horizontal="right" vertical="center"/>
    </xf>
    <xf numFmtId="0" fontId="33" fillId="27" borderId="25" xfId="0" applyFont="1" applyFill="1" applyBorder="1" applyAlignment="1">
      <alignment horizontal="left" vertical="center" wrapText="1"/>
    </xf>
    <xf numFmtId="166" fontId="1" fillId="24" borderId="0" xfId="0" applyNumberFormat="1" applyFont="1" applyFill="1" applyProtection="1"/>
    <xf numFmtId="0" fontId="1" fillId="24" borderId="0" xfId="0" applyFont="1" applyFill="1" applyBorder="1" applyProtection="1"/>
    <xf numFmtId="166" fontId="34" fillId="29" borderId="24" xfId="0" applyNumberFormat="1" applyFont="1" applyFill="1" applyBorder="1" applyAlignment="1">
      <alignment horizontal="center" vertical="center" wrapText="1"/>
    </xf>
    <xf numFmtId="166" fontId="34" fillId="28" borderId="24" xfId="0" applyNumberFormat="1" applyFont="1" applyFill="1" applyBorder="1" applyAlignment="1">
      <alignment horizontal="center" vertical="center" wrapText="1"/>
    </xf>
    <xf numFmtId="166" fontId="1" fillId="24" borderId="0" xfId="0" applyNumberFormat="1" applyFont="1" applyFill="1"/>
    <xf numFmtId="0" fontId="30" fillId="0" borderId="43" xfId="43" applyFont="1" applyFill="1" applyBorder="1" applyAlignment="1">
      <alignment horizontal="center" wrapText="1"/>
    </xf>
    <xf numFmtId="0" fontId="35" fillId="0" borderId="30" xfId="44" applyFont="1" applyFill="1" applyBorder="1" applyAlignment="1">
      <alignment wrapText="1"/>
    </xf>
    <xf numFmtId="4" fontId="35" fillId="0" borderId="30" xfId="44" applyNumberFormat="1" applyFont="1" applyFill="1" applyBorder="1" applyAlignment="1">
      <alignment horizontal="right" wrapText="1"/>
    </xf>
    <xf numFmtId="166" fontId="34" fillId="24" borderId="24" xfId="0" applyNumberFormat="1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166" fontId="34" fillId="25" borderId="24" xfId="0" applyNumberFormat="1" applyFont="1" applyFill="1" applyBorder="1" applyAlignment="1">
      <alignment horizontal="center" vertical="center" wrapText="1"/>
    </xf>
    <xf numFmtId="4" fontId="30" fillId="0" borderId="0" xfId="43" applyNumberFormat="1" applyFont="1" applyFill="1" applyBorder="1" applyAlignment="1">
      <alignment horizontal="center" wrapText="1"/>
    </xf>
    <xf numFmtId="166" fontId="30" fillId="31" borderId="0" xfId="43" applyNumberFormat="1" applyFont="1" applyFill="1" applyBorder="1" applyAlignment="1">
      <alignment horizontal="center" wrapText="1"/>
    </xf>
    <xf numFmtId="4" fontId="30" fillId="0" borderId="44" xfId="43" applyNumberFormat="1" applyFont="1" applyFill="1" applyBorder="1" applyAlignment="1">
      <alignment horizontal="center" wrapText="1"/>
    </xf>
    <xf numFmtId="166" fontId="30" fillId="31" borderId="45" xfId="43" applyNumberFormat="1" applyFont="1" applyFill="1" applyBorder="1" applyAlignment="1">
      <alignment horizontal="center" wrapText="1"/>
    </xf>
    <xf numFmtId="166" fontId="30" fillId="31" borderId="46" xfId="43" applyNumberFormat="1" applyFont="1" applyFill="1" applyBorder="1" applyAlignment="1">
      <alignment horizontal="center" wrapText="1"/>
    </xf>
    <xf numFmtId="4" fontId="30" fillId="0" borderId="47" xfId="43" applyNumberFormat="1" applyFont="1" applyFill="1" applyBorder="1" applyAlignment="1">
      <alignment horizontal="center" wrapText="1"/>
    </xf>
    <xf numFmtId="166" fontId="30" fillId="31" borderId="48" xfId="43" applyNumberFormat="1" applyFont="1" applyFill="1" applyBorder="1" applyAlignment="1">
      <alignment horizontal="center" wrapText="1"/>
    </xf>
    <xf numFmtId="166" fontId="30" fillId="31" borderId="49" xfId="43" applyNumberFormat="1" applyFont="1" applyFill="1" applyBorder="1" applyAlignment="1">
      <alignment horizontal="center" wrapText="1"/>
    </xf>
    <xf numFmtId="0" fontId="30" fillId="30" borderId="50" xfId="43" applyFont="1" applyFill="1" applyBorder="1" applyAlignment="1">
      <alignment horizontal="center" wrapText="1"/>
    </xf>
    <xf numFmtId="0" fontId="30" fillId="0" borderId="53" xfId="43" applyFont="1" applyFill="1" applyBorder="1" applyAlignment="1">
      <alignment horizontal="center" wrapText="1"/>
    </xf>
    <xf numFmtId="166" fontId="30" fillId="31" borderId="54" xfId="43" applyNumberFormat="1" applyFont="1" applyFill="1" applyBorder="1" applyAlignment="1">
      <alignment horizontal="center" wrapText="1"/>
    </xf>
    <xf numFmtId="0" fontId="30" fillId="0" borderId="55" xfId="43" applyFont="1" applyFill="1" applyBorder="1" applyAlignment="1">
      <alignment horizontal="center" wrapText="1"/>
    </xf>
    <xf numFmtId="4" fontId="35" fillId="0" borderId="29" xfId="44" applyNumberFormat="1" applyFont="1" applyFill="1" applyBorder="1" applyAlignment="1">
      <alignment horizontal="center" wrapText="1"/>
    </xf>
    <xf numFmtId="0" fontId="0" fillId="0" borderId="33" xfId="0" applyBorder="1"/>
    <xf numFmtId="0" fontId="0" fillId="0" borderId="34" xfId="0" applyBorder="1"/>
    <xf numFmtId="0" fontId="30" fillId="0" borderId="4" xfId="45" applyFont="1" applyFill="1" applyBorder="1" applyAlignment="1">
      <alignment wrapText="1"/>
    </xf>
    <xf numFmtId="0" fontId="30" fillId="0" borderId="4" xfId="45" applyFont="1" applyFill="1" applyBorder="1" applyAlignment="1">
      <alignment horizontal="right" wrapText="1"/>
    </xf>
    <xf numFmtId="4" fontId="30" fillId="0" borderId="4" xfId="45" applyNumberFormat="1" applyFont="1" applyFill="1" applyBorder="1" applyAlignment="1">
      <alignment horizontal="right" wrapText="1"/>
    </xf>
    <xf numFmtId="4" fontId="37" fillId="0" borderId="32" xfId="44" applyNumberFormat="1" applyFont="1" applyFill="1" applyBorder="1" applyAlignment="1">
      <alignment horizontal="center" wrapText="1"/>
    </xf>
    <xf numFmtId="4" fontId="37" fillId="0" borderId="43" xfId="44" applyNumberFormat="1" applyFont="1" applyFill="1" applyBorder="1" applyAlignment="1">
      <alignment horizontal="center" wrapText="1"/>
    </xf>
    <xf numFmtId="4" fontId="37" fillId="0" borderId="53" xfId="44" applyNumberFormat="1" applyFont="1" applyFill="1" applyBorder="1" applyAlignment="1">
      <alignment horizontal="center" wrapText="1"/>
    </xf>
    <xf numFmtId="4" fontId="37" fillId="0" borderId="55" xfId="44" applyNumberFormat="1" applyFont="1" applyFill="1" applyBorder="1" applyAlignment="1">
      <alignment horizontal="center" wrapText="1"/>
    </xf>
    <xf numFmtId="4" fontId="37" fillId="0" borderId="29" xfId="44" applyNumberFormat="1" applyFont="1" applyFill="1" applyBorder="1" applyAlignment="1">
      <alignment horizontal="center" wrapText="1"/>
    </xf>
    <xf numFmtId="4" fontId="37" fillId="0" borderId="46" xfId="44" applyNumberFormat="1" applyFont="1" applyFill="1" applyBorder="1" applyAlignment="1">
      <alignment horizontal="center" wrapText="1"/>
    </xf>
    <xf numFmtId="4" fontId="37" fillId="0" borderId="0" xfId="44" applyNumberFormat="1" applyFont="1" applyFill="1" applyBorder="1" applyAlignment="1">
      <alignment horizontal="center" wrapText="1"/>
    </xf>
    <xf numFmtId="4" fontId="37" fillId="0" borderId="56" xfId="44" applyNumberFormat="1" applyFont="1" applyFill="1" applyBorder="1" applyAlignment="1">
      <alignment horizontal="center" wrapText="1"/>
    </xf>
    <xf numFmtId="4" fontId="37" fillId="0" borderId="58" xfId="44" applyNumberFormat="1" applyFont="1" applyFill="1" applyBorder="1" applyAlignment="1">
      <alignment horizontal="center" wrapText="1"/>
    </xf>
    <xf numFmtId="4" fontId="37" fillId="0" borderId="51" xfId="44" applyNumberFormat="1" applyFont="1" applyFill="1" applyBorder="1" applyAlignment="1">
      <alignment horizontal="center" wrapText="1"/>
    </xf>
    <xf numFmtId="4" fontId="37" fillId="0" borderId="52" xfId="44" applyNumberFormat="1" applyFont="1" applyFill="1" applyBorder="1" applyAlignment="1">
      <alignment horizontal="center" wrapText="1"/>
    </xf>
    <xf numFmtId="4" fontId="37" fillId="0" borderId="57" xfId="44" applyNumberFormat="1" applyFont="1" applyFill="1" applyBorder="1" applyAlignment="1">
      <alignment horizontal="center" wrapText="1"/>
    </xf>
    <xf numFmtId="0" fontId="32" fillId="0" borderId="33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31" fillId="28" borderId="13" xfId="0" applyFont="1" applyFill="1" applyBorder="1" applyAlignment="1" applyProtection="1">
      <alignment horizontal="left" vertical="center" wrapText="1"/>
      <protection locked="0"/>
    </xf>
    <xf numFmtId="0" fontId="31" fillId="28" borderId="10" xfId="0" applyFont="1" applyFill="1" applyBorder="1" applyAlignment="1" applyProtection="1">
      <alignment horizontal="left" vertical="center"/>
      <protection locked="0"/>
    </xf>
    <xf numFmtId="0" fontId="31" fillId="28" borderId="13" xfId="0" applyFont="1" applyFill="1" applyBorder="1" applyAlignment="1" applyProtection="1">
      <alignment horizontal="left" vertical="center"/>
      <protection locked="0"/>
    </xf>
    <xf numFmtId="0" fontId="31" fillId="28" borderId="13" xfId="0" applyFont="1" applyFill="1" applyBorder="1" applyAlignment="1" applyProtection="1">
      <alignment horizontal="left"/>
      <protection locked="0"/>
    </xf>
    <xf numFmtId="0" fontId="31" fillId="28" borderId="10" xfId="0" applyFont="1" applyFill="1" applyBorder="1" applyAlignment="1" applyProtection="1">
      <alignment horizontal="left"/>
      <protection locked="0"/>
    </xf>
    <xf numFmtId="0" fontId="31" fillId="0" borderId="13" xfId="0" applyFont="1" applyFill="1" applyBorder="1" applyAlignment="1" applyProtection="1">
      <alignment horizontal="left" vertical="center"/>
      <protection locked="0"/>
    </xf>
    <xf numFmtId="0" fontId="31" fillId="0" borderId="10" xfId="0" applyFont="1" applyFill="1" applyBorder="1" applyAlignment="1" applyProtection="1">
      <alignment horizontal="left" vertical="center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Berechnung" xfId="44" xr:uid="{011A8580-A5C8-426D-B9B3-2C5167C3A727}"/>
    <cellStyle name="Standard_Berechnung_1" xfId="45" xr:uid="{30626015-530E-440F-8C41-CAEAFF8B5AFA}"/>
    <cellStyle name="Standard_spezELkw" xfId="43" xr:uid="{D427AAC4-EB6C-4DC4-9D40-13EA0269FCCA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125D86"/>
      <color rgb="FF83033C"/>
      <color rgb="FFC60159"/>
      <color rgb="FFD78400"/>
      <color rgb="FF0B90D5"/>
      <color rgb="FF005F85"/>
      <color rgb="FF61B931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44165149775241E-2"/>
          <c:y val="0.10912160121708953"/>
          <c:w val="0.85116048697187896"/>
          <c:h val="0.66067301668483425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Kohlendioxid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triangle"/>
            <c:size val="7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1830525054999826"/>
                  <c:y val="2.068958340474919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90,5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94135823599702E-2"/>
                      <c:h val="3.438755388836925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E8FD-4563-AA74-4A71BEEC18EE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Daten!$C$10:$C$38</c:f>
              <c:numCache>
                <c:formatCode>0.0</c:formatCode>
                <c:ptCount val="29"/>
                <c:pt idx="0" formatCode="#,##0.0">
                  <c:v>100</c:v>
                </c:pt>
                <c:pt idx="1">
                  <c:v>98.931329501006928</c:v>
                </c:pt>
                <c:pt idx="2">
                  <c:v>98.710455426178839</c:v>
                </c:pt>
                <c:pt idx="3">
                  <c:v>98.289467530670521</c:v>
                </c:pt>
                <c:pt idx="4">
                  <c:v>98.295235245431613</c:v>
                </c:pt>
                <c:pt idx="5">
                  <c:v>97.770812949474958</c:v>
                </c:pt>
                <c:pt idx="6">
                  <c:v>97.909260850053045</c:v>
                </c:pt>
                <c:pt idx="7">
                  <c:v>97.717887699134593</c:v>
                </c:pt>
                <c:pt idx="8">
                  <c:v>98.682561190864291</c:v>
                </c:pt>
                <c:pt idx="9">
                  <c:v>99.28663003213245</c:v>
                </c:pt>
                <c:pt idx="10">
                  <c:v>99.710462276744821</c:v>
                </c:pt>
                <c:pt idx="11">
                  <c:v>99.739851852760282</c:v>
                </c:pt>
                <c:pt idx="12">
                  <c:v>99.21638551825896</c:v>
                </c:pt>
                <c:pt idx="13">
                  <c:v>98.0569279213193</c:v>
                </c:pt>
                <c:pt idx="14">
                  <c:v>96.881017502532245</c:v>
                </c:pt>
                <c:pt idx="15">
                  <c:v>96.723535286012336</c:v>
                </c:pt>
                <c:pt idx="16">
                  <c:v>95.768486726750481</c:v>
                </c:pt>
                <c:pt idx="17">
                  <c:v>95.106216913583282</c:v>
                </c:pt>
                <c:pt idx="18">
                  <c:v>95.070770250161601</c:v>
                </c:pt>
                <c:pt idx="19">
                  <c:v>94.650878874892513</c:v>
                </c:pt>
                <c:pt idx="20">
                  <c:v>94.416582637232054</c:v>
                </c:pt>
                <c:pt idx="21">
                  <c:v>93.919085149294318</c:v>
                </c:pt>
                <c:pt idx="22">
                  <c:v>93.606594115748337</c:v>
                </c:pt>
                <c:pt idx="23">
                  <c:v>93.419304609553052</c:v>
                </c:pt>
                <c:pt idx="24">
                  <c:v>93.316007507786537</c:v>
                </c:pt>
                <c:pt idx="25">
                  <c:v>92.608385840727024</c:v>
                </c:pt>
                <c:pt idx="26">
                  <c:v>91.999289845340854</c:v>
                </c:pt>
                <c:pt idx="27">
                  <c:v>91.622736505767818</c:v>
                </c:pt>
                <c:pt idx="28">
                  <c:v>90.502849203123802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6-447F-8A92-2839D4F027FB}"/>
            </c:ext>
          </c:extLst>
        </c:ser>
        <c:ser>
          <c:idx val="3"/>
          <c:order val="1"/>
          <c:tx>
            <c:strRef>
              <c:f>Daten!$D$9</c:f>
              <c:strCache>
                <c:ptCount val="1"/>
                <c:pt idx="0">
                  <c:v>Stickstoffoxide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2193421478900328"/>
                  <c:y val="1.2835674957436051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800" b="1" i="0" u="none" strike="noStrike" kern="1200" baseline="0">
                        <a:solidFill>
                          <a:srgbClr val="FFFFFF"/>
                        </a:solidFill>
                        <a:latin typeface="Meta Offc" pitchFamily="34" charset="0"/>
                        <a:ea typeface="+mn-ea"/>
                        <a:cs typeface="Meta Offc" pitchFamily="34" charset="0"/>
                      </a:defRPr>
                    </a:pPr>
                    <a:r>
                      <a:rPr lang="en-US" b="1"/>
                      <a:t>9,1</a:t>
                    </a:r>
                  </a:p>
                </c:rich>
              </c:tx>
              <c:spPr>
                <a:solidFill>
                  <a:srgbClr val="5EAD35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8FD-4563-AA74-4A71BEEC1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Daten!$D$10:$D$38</c:f>
              <c:numCache>
                <c:formatCode>0.0</c:formatCode>
                <c:ptCount val="29"/>
                <c:pt idx="0" formatCode="#,##0.0">
                  <c:v>100</c:v>
                </c:pt>
                <c:pt idx="1">
                  <c:v>94.854012630245776</c:v>
                </c:pt>
                <c:pt idx="2">
                  <c:v>92.158335721385356</c:v>
                </c:pt>
                <c:pt idx="3">
                  <c:v>89.707525687670227</c:v>
                </c:pt>
                <c:pt idx="4">
                  <c:v>87.870884086462482</c:v>
                </c:pt>
                <c:pt idx="5">
                  <c:v>85.652145347833482</c:v>
                </c:pt>
                <c:pt idx="6">
                  <c:v>83.428734888161088</c:v>
                </c:pt>
                <c:pt idx="7">
                  <c:v>79.933138808135695</c:v>
                </c:pt>
                <c:pt idx="8">
                  <c:v>76.504393951408971</c:v>
                </c:pt>
                <c:pt idx="9">
                  <c:v>74.138293352461559</c:v>
                </c:pt>
                <c:pt idx="10">
                  <c:v>71.671463609049724</c:v>
                </c:pt>
                <c:pt idx="11">
                  <c:v>68.029327564288437</c:v>
                </c:pt>
                <c:pt idx="12">
                  <c:v>61.872835238128367</c:v>
                </c:pt>
                <c:pt idx="13">
                  <c:v>53.606928461424729</c:v>
                </c:pt>
                <c:pt idx="14">
                  <c:v>48.255497096745316</c:v>
                </c:pt>
                <c:pt idx="15">
                  <c:v>44.829644229060477</c:v>
                </c:pt>
                <c:pt idx="16">
                  <c:v>41.603766708737119</c:v>
                </c:pt>
                <c:pt idx="17">
                  <c:v>39.054373235819703</c:v>
                </c:pt>
                <c:pt idx="18">
                  <c:v>36.939492325960302</c:v>
                </c:pt>
                <c:pt idx="19">
                  <c:v>33.419539060287519</c:v>
                </c:pt>
                <c:pt idx="20">
                  <c:v>28.313265914005836</c:v>
                </c:pt>
                <c:pt idx="21">
                  <c:v>23.521939907756284</c:v>
                </c:pt>
                <c:pt idx="22">
                  <c:v>19.761748563082719</c:v>
                </c:pt>
                <c:pt idx="23">
                  <c:v>16.873095486256386</c:v>
                </c:pt>
                <c:pt idx="24">
                  <c:v>14.510698945060508</c:v>
                </c:pt>
                <c:pt idx="25">
                  <c:v>12.661366327041861</c:v>
                </c:pt>
                <c:pt idx="26">
                  <c:v>11.335711584735469</c:v>
                </c:pt>
                <c:pt idx="27">
                  <c:v>10.371104308621868</c:v>
                </c:pt>
                <c:pt idx="28">
                  <c:v>9.0516119773603148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D6-447F-8A92-2839D4F027FB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NMVOC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square"/>
            <c:size val="6"/>
            <c:spPr>
              <a:solidFill>
                <a:srgbClr val="005F8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227471603721848"/>
                  <c:y val="-2.039800264116272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</a:defRPr>
                    </a:pPr>
                    <a:r>
                      <a:rPr lang="en-US" b="1"/>
                      <a:t>3,5</a:t>
                    </a:r>
                  </a:p>
                </c:rich>
              </c:tx>
              <c:spPr>
                <a:solidFill>
                  <a:srgbClr val="125D86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8FD-4563-AA74-4A71BEEC18EE}"/>
                </c:ext>
              </c:extLst>
            </c:dLbl>
            <c:spPr>
              <a:solidFill>
                <a:srgbClr val="125D8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Daten!$E$10:$E$38</c:f>
              <c:numCache>
                <c:formatCode>0.0</c:formatCode>
                <c:ptCount val="29"/>
                <c:pt idx="0" formatCode="#,##0.0">
                  <c:v>100</c:v>
                </c:pt>
                <c:pt idx="1">
                  <c:v>87.566526529668522</c:v>
                </c:pt>
                <c:pt idx="2">
                  <c:v>78.416400577871102</c:v>
                </c:pt>
                <c:pt idx="3">
                  <c:v>70.3080733476083</c:v>
                </c:pt>
                <c:pt idx="4">
                  <c:v>62.802645341022256</c:v>
                </c:pt>
                <c:pt idx="5">
                  <c:v>56.287944444909456</c:v>
                </c:pt>
                <c:pt idx="6">
                  <c:v>51.117189948401723</c:v>
                </c:pt>
                <c:pt idx="7">
                  <c:v>46.492802114183171</c:v>
                </c:pt>
                <c:pt idx="8">
                  <c:v>42.152489113172983</c:v>
                </c:pt>
                <c:pt idx="9">
                  <c:v>39.731740465281824</c:v>
                </c:pt>
                <c:pt idx="10">
                  <c:v>37.389212780892272</c:v>
                </c:pt>
                <c:pt idx="11">
                  <c:v>34.466658370067655</c:v>
                </c:pt>
                <c:pt idx="12">
                  <c:v>29.599188265752563</c:v>
                </c:pt>
                <c:pt idx="13">
                  <c:v>22.804882394521478</c:v>
                </c:pt>
                <c:pt idx="14">
                  <c:v>18.540559902166514</c:v>
                </c:pt>
                <c:pt idx="15">
                  <c:v>15.447995350966226</c:v>
                </c:pt>
                <c:pt idx="16">
                  <c:v>12.785703408115742</c:v>
                </c:pt>
                <c:pt idx="17">
                  <c:v>10.72511117665227</c:v>
                </c:pt>
                <c:pt idx="18">
                  <c:v>9.1335007988899068</c:v>
                </c:pt>
                <c:pt idx="19">
                  <c:v>7.7627728173504469</c:v>
                </c:pt>
                <c:pt idx="20">
                  <c:v>6.4941636513955538</c:v>
                </c:pt>
                <c:pt idx="21">
                  <c:v>5.5202769071480269</c:v>
                </c:pt>
                <c:pt idx="22">
                  <c:v>4.7924309128056963</c:v>
                </c:pt>
                <c:pt idx="23">
                  <c:v>4.2452171136587395</c:v>
                </c:pt>
                <c:pt idx="24">
                  <c:v>3.8796309006074678</c:v>
                </c:pt>
                <c:pt idx="25">
                  <c:v>3.6692477862786164</c:v>
                </c:pt>
                <c:pt idx="26">
                  <c:v>3.5779692886008947</c:v>
                </c:pt>
                <c:pt idx="27">
                  <c:v>3.5110139543387668</c:v>
                </c:pt>
                <c:pt idx="28">
                  <c:v>3.5285117316956334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D6-447F-8A92-2839D4F027FB}"/>
            </c:ext>
          </c:extLst>
        </c:ser>
        <c:ser>
          <c:idx val="2"/>
          <c:order val="3"/>
          <c:tx>
            <c:strRef>
              <c:f>Daten!$F$9</c:f>
              <c:strCache>
                <c:ptCount val="1"/>
                <c:pt idx="0">
                  <c:v>Partikel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2369378532110208"/>
                  <c:y val="2.0418815263895895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800" b="1" i="0" u="none" strike="noStrike" kern="1200" baseline="0">
                        <a:solidFill>
                          <a:srgbClr val="FFFFFF"/>
                        </a:solidFill>
                        <a:latin typeface="Meta Offc" pitchFamily="34" charset="0"/>
                        <a:ea typeface="+mn-ea"/>
                        <a:cs typeface="Meta Offc" pitchFamily="34" charset="0"/>
                      </a:defRPr>
                    </a:pPr>
                    <a:r>
                      <a:rPr lang="en-US" b="1"/>
                      <a:t>2,8</a:t>
                    </a:r>
                  </a:p>
                </c:rich>
              </c:tx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8FD-4563-AA74-4A71BEEC1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Daten!$F$10:$F$38</c:f>
              <c:numCache>
                <c:formatCode>0.0</c:formatCode>
                <c:ptCount val="29"/>
                <c:pt idx="0" formatCode="#,##0.0">
                  <c:v>100</c:v>
                </c:pt>
                <c:pt idx="1">
                  <c:v>85.073439571926286</c:v>
                </c:pt>
                <c:pt idx="2">
                  <c:v>75.557696584109323</c:v>
                </c:pt>
                <c:pt idx="3">
                  <c:v>67.465257924968398</c:v>
                </c:pt>
                <c:pt idx="4">
                  <c:v>60.147109029033444</c:v>
                </c:pt>
                <c:pt idx="5">
                  <c:v>53.77313607491967</c:v>
                </c:pt>
                <c:pt idx="6">
                  <c:v>49.110030436982896</c:v>
                </c:pt>
                <c:pt idx="7">
                  <c:v>44.572553813594766</c:v>
                </c:pt>
                <c:pt idx="8">
                  <c:v>41.480363265939815</c:v>
                </c:pt>
                <c:pt idx="9">
                  <c:v>39.209320486307902</c:v>
                </c:pt>
                <c:pt idx="10">
                  <c:v>37.166236326185356</c:v>
                </c:pt>
                <c:pt idx="11">
                  <c:v>34.480959887038836</c:v>
                </c:pt>
                <c:pt idx="12">
                  <c:v>30.223749669386685</c:v>
                </c:pt>
                <c:pt idx="13">
                  <c:v>24.35156672684046</c:v>
                </c:pt>
                <c:pt idx="14">
                  <c:v>20.752214255954549</c:v>
                </c:pt>
                <c:pt idx="15">
                  <c:v>18.131564861897505</c:v>
                </c:pt>
                <c:pt idx="16">
                  <c:v>15.845572802347178</c:v>
                </c:pt>
                <c:pt idx="17">
                  <c:v>14.078082034893763</c:v>
                </c:pt>
                <c:pt idx="18">
                  <c:v>12.625310287457047</c:v>
                </c:pt>
                <c:pt idx="19">
                  <c:v>10.993351066066792</c:v>
                </c:pt>
                <c:pt idx="20">
                  <c:v>9.1452670788743688</c:v>
                </c:pt>
                <c:pt idx="21">
                  <c:v>7.5814162229578317</c:v>
                </c:pt>
                <c:pt idx="22">
                  <c:v>6.3851313827663194</c:v>
                </c:pt>
                <c:pt idx="23">
                  <c:v>5.4809623796781652</c:v>
                </c:pt>
                <c:pt idx="24">
                  <c:v>4.7477308703557073</c:v>
                </c:pt>
                <c:pt idx="25">
                  <c:v>4.0831830503678148</c:v>
                </c:pt>
                <c:pt idx="26">
                  <c:v>3.511934982877507</c:v>
                </c:pt>
                <c:pt idx="27">
                  <c:v>3.1709222834982702</c:v>
                </c:pt>
                <c:pt idx="28">
                  <c:v>2.7581744087341882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FD6-447F-8A92-2839D4F027FB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Schwefeldioxid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2166071555868305"/>
                  <c:y val="2.3020495128213726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800" b="1" i="0" u="none" strike="noStrike" kern="1200" baseline="0">
                      <a:solidFill>
                        <a:srgbClr val="FFFFFF"/>
                      </a:solidFill>
                      <a:latin typeface="Meta Offc" pitchFamily="34" charset="0"/>
                      <a:ea typeface="+mn-ea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088365808385957E-2"/>
                      <c:h val="3.24342107804832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8FD-4563-AA74-4A71BEEC1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Daten!$G$10:$G$38</c:f>
              <c:numCache>
                <c:formatCode>0.0</c:formatCode>
                <c:ptCount val="29"/>
                <c:pt idx="0" formatCode="#,##0.0">
                  <c:v>100</c:v>
                </c:pt>
                <c:pt idx="1">
                  <c:v>45.661724668904085</c:v>
                </c:pt>
                <c:pt idx="2">
                  <c:v>30.375302216211448</c:v>
                </c:pt>
                <c:pt idx="3">
                  <c:v>27.221490047242959</c:v>
                </c:pt>
                <c:pt idx="4">
                  <c:v>24.955470353479019</c:v>
                </c:pt>
                <c:pt idx="5">
                  <c:v>22.571742357848851</c:v>
                </c:pt>
                <c:pt idx="6">
                  <c:v>18.839762712218974</c:v>
                </c:pt>
                <c:pt idx="7">
                  <c:v>3.0088816670522465</c:v>
                </c:pt>
                <c:pt idx="8">
                  <c:v>0.60798033515220573</c:v>
                </c:pt>
                <c:pt idx="9">
                  <c:v>0.61191639471649184</c:v>
                </c:pt>
                <c:pt idx="10">
                  <c:v>0.61530836582727166</c:v>
                </c:pt>
                <c:pt idx="11">
                  <c:v>0.61656328199033761</c:v>
                </c:pt>
                <c:pt idx="12">
                  <c:v>0.61368464236266562</c:v>
                </c:pt>
                <c:pt idx="13">
                  <c:v>0.60570972109282295</c:v>
                </c:pt>
                <c:pt idx="14">
                  <c:v>0.59810941506246373</c:v>
                </c:pt>
                <c:pt idx="15">
                  <c:v>0.59706846532598812</c:v>
                </c:pt>
                <c:pt idx="16">
                  <c:v>0.59101392696272881</c:v>
                </c:pt>
                <c:pt idx="17">
                  <c:v>0.58682440180095274</c:v>
                </c:pt>
                <c:pt idx="18">
                  <c:v>0.58634169046984197</c:v>
                </c:pt>
                <c:pt idx="19">
                  <c:v>0.58379907560320243</c:v>
                </c:pt>
                <c:pt idx="20">
                  <c:v>0.58221610429097781</c:v>
                </c:pt>
                <c:pt idx="21">
                  <c:v>0.57912502338031979</c:v>
                </c:pt>
                <c:pt idx="22">
                  <c:v>0.57718657215490332</c:v>
                </c:pt>
                <c:pt idx="23">
                  <c:v>0.57604920495197331</c:v>
                </c:pt>
                <c:pt idx="24">
                  <c:v>0.57507805981169158</c:v>
                </c:pt>
                <c:pt idx="25">
                  <c:v>0.57037699196277858</c:v>
                </c:pt>
                <c:pt idx="26">
                  <c:v>0.5654682942653616</c:v>
                </c:pt>
                <c:pt idx="27">
                  <c:v>0.56228487862192877</c:v>
                </c:pt>
                <c:pt idx="28">
                  <c:v>0.55475897059164103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FD6-447F-8A92-2839D4F02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14672"/>
        <c:axId val="315915064"/>
      </c:lineChart>
      <c:catAx>
        <c:axId val="3159146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/>
            </a:pPr>
            <a:endParaRPr lang="de-DE"/>
          </a:p>
        </c:txPr>
        <c:crossAx val="315915064"/>
        <c:crosses val="autoZero"/>
        <c:auto val="1"/>
        <c:lblAlgn val="ctr"/>
        <c:lblOffset val="100"/>
        <c:noMultiLvlLbl val="0"/>
      </c:catAx>
      <c:valAx>
        <c:axId val="31591506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Index (1995 = 100 %)</c:v>
                </c:pt>
              </c:strCache>
            </c:strRef>
          </c:tx>
          <c:layout>
            <c:manualLayout>
              <c:xMode val="edge"/>
              <c:yMode val="edge"/>
              <c:x val="7.9754351813882185E-2"/>
              <c:y val="6.6265350329492378E-2"/>
            </c:manualLayout>
          </c:layout>
          <c:overlay val="0"/>
          <c:txPr>
            <a:bodyPr rot="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de-DE"/>
          </a:p>
        </c:txPr>
        <c:crossAx val="315914672"/>
        <c:crosses val="autoZero"/>
        <c:crossBetween val="midCat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6378035542309593E-2"/>
          <c:y val="0.83359756968158494"/>
          <c:w val="0.9115992346261409"/>
          <c:h val="7.242117540226344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 algn="ctr">
        <a:defRPr lang="de-DE" sz="900" b="1" i="0" u="none" strike="noStrike" kern="1200" baseline="0">
          <a:solidFill>
            <a:sysClr val="windowText" lastClr="000000"/>
          </a:solidFill>
          <a:latin typeface="Meta Offc" pitchFamily="34" charset="0"/>
          <a:ea typeface="+mn-ea"/>
          <a:cs typeface="Meta Offc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47625</xdr:rowOff>
    </xdr:from>
    <xdr:to>
      <xdr:col>7</xdr:col>
      <xdr:colOff>19050</xdr:colOff>
      <xdr:row>38</xdr:row>
      <xdr:rowOff>47625</xdr:rowOff>
    </xdr:to>
    <xdr:cxnSp macro="">
      <xdr:nvCxnSpPr>
        <xdr:cNvPr id="2" name="Gerade Verbindung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8267700"/>
          <a:ext cx="67056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186486</xdr:rowOff>
    </xdr:from>
    <xdr:to>
      <xdr:col>14</xdr:col>
      <xdr:colOff>749990</xdr:colOff>
      <xdr:row>20</xdr:row>
      <xdr:rowOff>118483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388938</xdr:colOff>
      <xdr:row>18</xdr:row>
      <xdr:rowOff>836162</xdr:rowOff>
    </xdr:from>
    <xdr:to>
      <xdr:col>14</xdr:col>
      <xdr:colOff>737866</xdr:colOff>
      <xdr:row>20</xdr:row>
      <xdr:rowOff>7938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84563" y="4654100"/>
          <a:ext cx="3587428" cy="322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Daten- und Rechenmodell TREMOD - Transport Emission Model, Version 6.51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13952</xdr:colOff>
      <xdr:row>18</xdr:row>
      <xdr:rowOff>834268</xdr:rowOff>
    </xdr:from>
    <xdr:to>
      <xdr:col>8</xdr:col>
      <xdr:colOff>87313</xdr:colOff>
      <xdr:row>18</xdr:row>
      <xdr:rowOff>1063012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6202" y="4652206"/>
          <a:ext cx="2946736" cy="228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* = Schwere Nutzfahrzeuge (Lkw &gt;3,5t im Solobetrieb, Sattelzüge, Lastzüge)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142531</xdr:colOff>
      <xdr:row>0</xdr:row>
      <xdr:rowOff>225908</xdr:rowOff>
    </xdr:from>
    <xdr:to>
      <xdr:col>12</xdr:col>
      <xdr:colOff>854835</xdr:colOff>
      <xdr:row>1</xdr:row>
      <xdr:rowOff>251722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2531" y="225908"/>
          <a:ext cx="5903429" cy="2798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Spezifische Emissionen Lkw* (direkte Emissionen / Fahrleistung, g/km)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5</xdr:col>
      <xdr:colOff>31750</xdr:colOff>
      <xdr:row>1</xdr:row>
      <xdr:rowOff>170840</xdr:rowOff>
    </xdr:from>
    <xdr:to>
      <xdr:col>15</xdr:col>
      <xdr:colOff>555625</xdr:colOff>
      <xdr:row>2</xdr:row>
      <xdr:rowOff>184760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968500" y="424840"/>
          <a:ext cx="5905500" cy="26792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
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11766</xdr:rowOff>
    </xdr:from>
    <xdr:to>
      <xdr:col>14</xdr:col>
      <xdr:colOff>755157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8" y="268527"/>
          <a:ext cx="687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822873</xdr:rowOff>
    </xdr:from>
    <xdr:to>
      <xdr:col>14</xdr:col>
      <xdr:colOff>746874</xdr:colOff>
      <xdr:row>18</xdr:row>
      <xdr:rowOff>822873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0537" y="4640811"/>
          <a:ext cx="685046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18</xdr:row>
      <xdr:rowOff>431858</xdr:rowOff>
    </xdr:from>
    <xdr:to>
      <xdr:col>14</xdr:col>
      <xdr:colOff>738587</xdr:colOff>
      <xdr:row>18</xdr:row>
      <xdr:rowOff>431858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2250" y="4249796"/>
          <a:ext cx="685046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8E6D-6E8E-4BDF-907E-10A299A38EE4}">
  <dimension ref="A1:Q180"/>
  <sheetViews>
    <sheetView workbookViewId="0">
      <selection activeCell="D39" sqref="D39"/>
    </sheetView>
  </sheetViews>
  <sheetFormatPr baseColWidth="10" defaultRowHeight="12.75" x14ac:dyDescent="0.2"/>
  <cols>
    <col min="2" max="2" width="18.85546875" customWidth="1"/>
    <col min="3" max="3" width="20.28515625" customWidth="1"/>
    <col min="4" max="4" width="13" customWidth="1"/>
    <col min="5" max="5" width="17.28515625" customWidth="1"/>
    <col min="6" max="6" width="17.42578125" customWidth="1"/>
    <col min="7" max="7" width="13" customWidth="1"/>
    <col min="8" max="8" width="13.7109375" customWidth="1"/>
    <col min="9" max="9" width="17.5703125" customWidth="1"/>
    <col min="12" max="12" width="18.42578125" customWidth="1"/>
    <col min="15" max="15" width="17.140625" customWidth="1"/>
  </cols>
  <sheetData>
    <row r="1" spans="1:17" x14ac:dyDescent="0.2">
      <c r="A1" s="36" t="s">
        <v>28</v>
      </c>
      <c r="C1" s="36"/>
    </row>
    <row r="2" spans="1:17" ht="13.5" thickBot="1" x14ac:dyDescent="0.25">
      <c r="A2" s="36" t="s">
        <v>19</v>
      </c>
    </row>
    <row r="3" spans="1:17" ht="13.5" thickBot="1" x14ac:dyDescent="0.25">
      <c r="A3" s="87"/>
      <c r="B3" s="88"/>
      <c r="C3" s="104" t="s">
        <v>15</v>
      </c>
      <c r="D3" s="105"/>
      <c r="E3" s="106"/>
      <c r="F3" s="104" t="s">
        <v>16</v>
      </c>
      <c r="G3" s="105"/>
      <c r="H3" s="106"/>
      <c r="I3" s="105" t="s">
        <v>21</v>
      </c>
      <c r="J3" s="105"/>
      <c r="K3" s="105"/>
      <c r="L3" s="104" t="s">
        <v>22</v>
      </c>
      <c r="M3" s="105"/>
      <c r="N3" s="106"/>
      <c r="O3" s="105" t="s">
        <v>14</v>
      </c>
      <c r="P3" s="105"/>
      <c r="Q3" s="106"/>
    </row>
    <row r="4" spans="1:17" ht="25.5" x14ac:dyDescent="0.2">
      <c r="A4" s="50" t="s">
        <v>20</v>
      </c>
      <c r="B4" s="54" t="s">
        <v>25</v>
      </c>
      <c r="C4" s="52" t="s">
        <v>23</v>
      </c>
      <c r="D4" s="53" t="s">
        <v>26</v>
      </c>
      <c r="E4" s="51" t="s">
        <v>18</v>
      </c>
      <c r="F4" s="52" t="s">
        <v>23</v>
      </c>
      <c r="G4" s="53" t="s">
        <v>26</v>
      </c>
      <c r="H4" s="51" t="s">
        <v>18</v>
      </c>
      <c r="I4" s="82" t="s">
        <v>23</v>
      </c>
      <c r="J4" s="53" t="s">
        <v>26</v>
      </c>
      <c r="K4" s="54" t="s">
        <v>18</v>
      </c>
      <c r="L4" s="52" t="s">
        <v>23</v>
      </c>
      <c r="M4" s="53" t="s">
        <v>26</v>
      </c>
      <c r="N4" s="51" t="s">
        <v>18</v>
      </c>
      <c r="O4" s="82" t="s">
        <v>23</v>
      </c>
      <c r="P4" s="53" t="s">
        <v>26</v>
      </c>
      <c r="Q4" s="51" t="s">
        <v>18</v>
      </c>
    </row>
    <row r="5" spans="1:17" x14ac:dyDescent="0.2">
      <c r="A5" s="45">
        <v>1995</v>
      </c>
      <c r="B5" s="86">
        <v>47792009109.550858</v>
      </c>
      <c r="C5" s="92">
        <v>39170459.851026498</v>
      </c>
      <c r="D5" s="46">
        <f>C5/B5*1000*1000</f>
        <v>819.60270306356688</v>
      </c>
      <c r="E5" s="47">
        <v>100</v>
      </c>
      <c r="F5" s="92">
        <v>47348.870421985106</v>
      </c>
      <c r="G5" s="46">
        <f>F5/B5*1000*1000</f>
        <v>0.99072776608846946</v>
      </c>
      <c r="H5" s="48">
        <v>100</v>
      </c>
      <c r="I5" s="101">
        <v>532987.28590944025</v>
      </c>
      <c r="J5" s="46">
        <f>I5/B5*1000*1000</f>
        <v>11.152225985890325</v>
      </c>
      <c r="K5" s="49">
        <v>100</v>
      </c>
      <c r="L5" s="92">
        <v>24518.352857233986</v>
      </c>
      <c r="M5" s="46">
        <f>L5/B5*1000*1000</f>
        <v>0.51302201589876639</v>
      </c>
      <c r="N5" s="47">
        <v>100</v>
      </c>
      <c r="O5" s="101">
        <v>32026.528306559787</v>
      </c>
      <c r="P5" s="46">
        <f>O5/B5*1000*1000</f>
        <v>0.67012307921910608</v>
      </c>
      <c r="Q5" s="47">
        <v>100</v>
      </c>
    </row>
    <row r="6" spans="1:17" x14ac:dyDescent="0.2">
      <c r="A6" s="39">
        <v>1996</v>
      </c>
      <c r="B6" s="86">
        <v>49609340117.439758</v>
      </c>
      <c r="C6" s="92">
        <v>40225428.374833517</v>
      </c>
      <c r="D6" s="38">
        <f t="shared" ref="D6:D29" si="0">C6/B6*1000*1000</f>
        <v>810.84385076697674</v>
      </c>
      <c r="E6" s="37">
        <f>D6/$D$5*100</f>
        <v>98.931329501006928</v>
      </c>
      <c r="F6" s="92">
        <v>43038.379230097991</v>
      </c>
      <c r="G6" s="38">
        <f t="shared" ref="G6:G29" si="1">F6/B6*1000*1000</f>
        <v>0.86754589212865185</v>
      </c>
      <c r="H6" s="37">
        <f>G6/$G$5*100</f>
        <v>87.566526529668522</v>
      </c>
      <c r="I6" s="101">
        <v>524784.1616028453</v>
      </c>
      <c r="J6" s="38">
        <f t="shared" ref="J6:J29" si="2">I6/B6*1000*1000</f>
        <v>10.578333845209961</v>
      </c>
      <c r="K6" s="40">
        <f>J6/$J$5*100</f>
        <v>94.854012630245776</v>
      </c>
      <c r="L6" s="92">
        <v>21651.771996430845</v>
      </c>
      <c r="M6" s="38">
        <f t="shared" ref="M6:M29" si="3">L6/B6*1000*1000</f>
        <v>0.43644547468631506</v>
      </c>
      <c r="N6" s="37">
        <f>M6/$M$5*100</f>
        <v>85.073439571926286</v>
      </c>
      <c r="O6" s="101">
        <v>15179.949846890762</v>
      </c>
      <c r="P6" s="38">
        <f t="shared" ref="P6:P29" si="4">O6/B6*1000*1000</f>
        <v>0.30598975537581025</v>
      </c>
      <c r="Q6" s="37">
        <f>P6/$P$5*100</f>
        <v>45.661724668904085</v>
      </c>
    </row>
    <row r="7" spans="1:17" x14ac:dyDescent="0.2">
      <c r="A7" s="39">
        <v>1997</v>
      </c>
      <c r="B7" s="86">
        <v>51875141403.296486</v>
      </c>
      <c r="C7" s="92">
        <v>41968730.370627157</v>
      </c>
      <c r="D7" s="38">
        <f t="shared" si="0"/>
        <v>809.03356087931911</v>
      </c>
      <c r="E7" s="37">
        <f t="shared" ref="E7:E29" si="5">D7/$D$5*100</f>
        <v>98.710455426178839</v>
      </c>
      <c r="F7" s="92">
        <v>40301.437015517957</v>
      </c>
      <c r="G7" s="38">
        <f t="shared" si="1"/>
        <v>0.77689305369212802</v>
      </c>
      <c r="H7" s="37">
        <f t="shared" ref="H7:H29" si="6">G7/$G$5*100</f>
        <v>78.416400577871102</v>
      </c>
      <c r="I7" s="101">
        <v>533157.44502161688</v>
      </c>
      <c r="J7" s="38">
        <f t="shared" si="2"/>
        <v>10.277705864484384</v>
      </c>
      <c r="K7" s="40">
        <f t="shared" ref="K7:K29" si="7">J7/$J$5*100</f>
        <v>92.158335721385356</v>
      </c>
      <c r="L7" s="92">
        <v>20108.237505038705</v>
      </c>
      <c r="M7" s="38">
        <f t="shared" si="3"/>
        <v>0.38762761818247099</v>
      </c>
      <c r="N7" s="37">
        <f t="shared" ref="N7:N29" si="8">M7/$M$5*100</f>
        <v>75.557696584109323</v>
      </c>
      <c r="O7" s="101">
        <v>10559.284141830529</v>
      </c>
      <c r="P7" s="38">
        <f t="shared" si="4"/>
        <v>0.2035519105333855</v>
      </c>
      <c r="Q7" s="37">
        <f t="shared" ref="Q7:Q29" si="9">P7/$P$5*100</f>
        <v>30.375302216211448</v>
      </c>
    </row>
    <row r="8" spans="1:17" x14ac:dyDescent="0.2">
      <c r="A8" s="39">
        <v>1998</v>
      </c>
      <c r="B8" s="86">
        <v>53311736145.916809</v>
      </c>
      <c r="C8" s="92">
        <v>42947035.414538644</v>
      </c>
      <c r="D8" s="38">
        <f t="shared" si="0"/>
        <v>805.58313270816245</v>
      </c>
      <c r="E8" s="37">
        <f t="shared" si="5"/>
        <v>98.289467530670521</v>
      </c>
      <c r="F8" s="92">
        <v>37134.908466166853</v>
      </c>
      <c r="G8" s="38">
        <f t="shared" si="1"/>
        <v>0.69656160445660231</v>
      </c>
      <c r="H8" s="37">
        <f t="shared" si="6"/>
        <v>70.3080733476083</v>
      </c>
      <c r="I8" s="101">
        <v>533351.1862562095</v>
      </c>
      <c r="J8" s="38">
        <f t="shared" si="2"/>
        <v>10.004385991039598</v>
      </c>
      <c r="K8" s="40">
        <f t="shared" si="7"/>
        <v>89.707525687670227</v>
      </c>
      <c r="L8" s="92">
        <v>18451.811695033102</v>
      </c>
      <c r="M8" s="38">
        <f t="shared" si="3"/>
        <v>0.34611162623797509</v>
      </c>
      <c r="N8" s="37">
        <f t="shared" si="8"/>
        <v>67.465257924968398</v>
      </c>
      <c r="O8" s="101">
        <v>9724.9929520801361</v>
      </c>
      <c r="P8" s="38">
        <f t="shared" si="4"/>
        <v>0.182417487313907</v>
      </c>
      <c r="Q8" s="37">
        <f t="shared" si="9"/>
        <v>27.221490047242959</v>
      </c>
    </row>
    <row r="9" spans="1:17" x14ac:dyDescent="0.2">
      <c r="A9" s="39">
        <v>1999</v>
      </c>
      <c r="B9" s="86">
        <v>55556645763.669266</v>
      </c>
      <c r="C9" s="92">
        <v>44758123.030040324</v>
      </c>
      <c r="D9" s="38">
        <f t="shared" si="0"/>
        <v>805.63040505424942</v>
      </c>
      <c r="E9" s="37">
        <f t="shared" si="5"/>
        <v>98.295235245431613</v>
      </c>
      <c r="F9" s="92">
        <v>34567.525288335994</v>
      </c>
      <c r="G9" s="38">
        <f t="shared" si="1"/>
        <v>0.622203245231574</v>
      </c>
      <c r="H9" s="37">
        <f t="shared" si="6"/>
        <v>62.802645341022256</v>
      </c>
      <c r="I9" s="101">
        <v>544430.6596216883</v>
      </c>
      <c r="J9" s="38">
        <f t="shared" si="2"/>
        <v>9.7995595691220352</v>
      </c>
      <c r="K9" s="40">
        <f t="shared" si="7"/>
        <v>87.870884086462482</v>
      </c>
      <c r="L9" s="92">
        <v>17142.998139105821</v>
      </c>
      <c r="M9" s="38">
        <f t="shared" si="3"/>
        <v>0.30856791124557631</v>
      </c>
      <c r="N9" s="37">
        <f t="shared" si="8"/>
        <v>60.147109029033444</v>
      </c>
      <c r="O9" s="101">
        <v>9290.8693384351718</v>
      </c>
      <c r="P9" s="38">
        <f t="shared" si="4"/>
        <v>0.16723236636634473</v>
      </c>
      <c r="Q9" s="37">
        <f t="shared" si="9"/>
        <v>24.955470353479019</v>
      </c>
    </row>
    <row r="10" spans="1:17" x14ac:dyDescent="0.2">
      <c r="A10" s="39">
        <v>2000</v>
      </c>
      <c r="B10" s="86">
        <v>56230563528.60614</v>
      </c>
      <c r="C10" s="92">
        <v>45059362.627055444</v>
      </c>
      <c r="D10" s="38">
        <f t="shared" si="0"/>
        <v>801.33222574112062</v>
      </c>
      <c r="E10" s="37">
        <f t="shared" si="5"/>
        <v>97.770812949474958</v>
      </c>
      <c r="F10" s="92">
        <v>31357.552621546551</v>
      </c>
      <c r="G10" s="38">
        <f t="shared" si="1"/>
        <v>0.55766029457617017</v>
      </c>
      <c r="H10" s="37">
        <f t="shared" si="6"/>
        <v>56.287944444909456</v>
      </c>
      <c r="I10" s="101">
        <v>537121.13609324931</v>
      </c>
      <c r="J10" s="38">
        <f t="shared" si="2"/>
        <v>9.5521208109536371</v>
      </c>
      <c r="K10" s="40">
        <f t="shared" si="7"/>
        <v>85.652145347833482</v>
      </c>
      <c r="L10" s="92">
        <v>15512.214601064601</v>
      </c>
      <c r="M10" s="38">
        <f t="shared" si="3"/>
        <v>0.27586802670353966</v>
      </c>
      <c r="N10" s="37">
        <f t="shared" si="8"/>
        <v>53.77313607491967</v>
      </c>
      <c r="O10" s="101">
        <v>8505.3481587202059</v>
      </c>
      <c r="P10" s="38">
        <f t="shared" si="4"/>
        <v>0.15125845492181997</v>
      </c>
      <c r="Q10" s="37">
        <f t="shared" si="9"/>
        <v>22.571742357848851</v>
      </c>
    </row>
    <row r="11" spans="1:17" x14ac:dyDescent="0.2">
      <c r="A11" s="39">
        <v>2001</v>
      </c>
      <c r="B11" s="86">
        <v>56033933157.977142</v>
      </c>
      <c r="C11" s="92">
        <v>44965379.352423325</v>
      </c>
      <c r="D11" s="38">
        <f t="shared" si="0"/>
        <v>802.46694847659342</v>
      </c>
      <c r="E11" s="37">
        <f t="shared" si="5"/>
        <v>97.909260850053045</v>
      </c>
      <c r="F11" s="92">
        <v>28377.387711173847</v>
      </c>
      <c r="G11" s="38">
        <f t="shared" si="1"/>
        <v>0.506432194063</v>
      </c>
      <c r="H11" s="37">
        <f t="shared" si="6"/>
        <v>51.117189948401723</v>
      </c>
      <c r="I11" s="101">
        <v>521348.73847305356</v>
      </c>
      <c r="J11" s="38">
        <f t="shared" si="2"/>
        <v>9.304161051897049</v>
      </c>
      <c r="K11" s="40">
        <f t="shared" si="7"/>
        <v>83.428734888161088</v>
      </c>
      <c r="L11" s="92">
        <v>14117.484315339158</v>
      </c>
      <c r="M11" s="38">
        <f t="shared" si="3"/>
        <v>0.25194526815630741</v>
      </c>
      <c r="N11" s="37">
        <f t="shared" si="8"/>
        <v>49.110030436982896</v>
      </c>
      <c r="O11" s="101">
        <v>7074.2615358165503</v>
      </c>
      <c r="P11" s="38">
        <f t="shared" si="4"/>
        <v>0.12624959800469476</v>
      </c>
      <c r="Q11" s="37">
        <f t="shared" si="9"/>
        <v>18.839762712218974</v>
      </c>
    </row>
    <row r="12" spans="1:17" x14ac:dyDescent="0.2">
      <c r="A12" s="39">
        <v>2002</v>
      </c>
      <c r="B12" s="86">
        <v>56050363120.964745</v>
      </c>
      <c r="C12" s="92">
        <v>44890648.88715414</v>
      </c>
      <c r="D12" s="38">
        <f t="shared" si="0"/>
        <v>800.89844895872784</v>
      </c>
      <c r="E12" s="37">
        <f t="shared" si="5"/>
        <v>97.717887699134593</v>
      </c>
      <c r="F12" s="92">
        <v>25817.755702270199</v>
      </c>
      <c r="G12" s="38">
        <f t="shared" si="1"/>
        <v>0.46061709977777965</v>
      </c>
      <c r="H12" s="37">
        <f t="shared" si="6"/>
        <v>46.492802114183171</v>
      </c>
      <c r="I12" s="101">
        <v>499651.11273183348</v>
      </c>
      <c r="J12" s="38">
        <f t="shared" si="2"/>
        <v>8.914324277498693</v>
      </c>
      <c r="K12" s="40">
        <f t="shared" si="7"/>
        <v>79.933138808135695</v>
      </c>
      <c r="L12" s="92">
        <v>12816.86917476809</v>
      </c>
      <c r="M12" s="38">
        <f t="shared" si="3"/>
        <v>0.22866701411206636</v>
      </c>
      <c r="N12" s="37">
        <f t="shared" si="8"/>
        <v>44.572553813594766</v>
      </c>
      <c r="O12" s="101">
        <v>1130.1552689376488</v>
      </c>
      <c r="P12" s="38">
        <f t="shared" si="4"/>
        <v>2.0163210477309686E-2</v>
      </c>
      <c r="Q12" s="37">
        <f t="shared" si="9"/>
        <v>3.0088816670522465</v>
      </c>
    </row>
    <row r="13" spans="1:17" x14ac:dyDescent="0.2">
      <c r="A13" s="39">
        <v>2003</v>
      </c>
      <c r="B13" s="86">
        <v>56100567765.163307</v>
      </c>
      <c r="C13" s="92">
        <v>45374416.287635729</v>
      </c>
      <c r="D13" s="38">
        <f t="shared" si="0"/>
        <v>808.80493897268218</v>
      </c>
      <c r="E13" s="37">
        <f t="shared" si="5"/>
        <v>98.682561190864291</v>
      </c>
      <c r="F13" s="92">
        <v>23428.517918956451</v>
      </c>
      <c r="G13" s="38">
        <f t="shared" si="1"/>
        <v>0.41761641374162395</v>
      </c>
      <c r="H13" s="37">
        <f t="shared" si="6"/>
        <v>42.152489113172983</v>
      </c>
      <c r="I13" s="101">
        <v>478646.84097564354</v>
      </c>
      <c r="J13" s="38">
        <f t="shared" si="2"/>
        <v>8.5319429025969367</v>
      </c>
      <c r="K13" s="40">
        <f t="shared" si="7"/>
        <v>76.504393951408971</v>
      </c>
      <c r="L13" s="92">
        <v>11938.391328364814</v>
      </c>
      <c r="M13" s="38">
        <f t="shared" si="3"/>
        <v>0.2128033958290558</v>
      </c>
      <c r="N13" s="37">
        <f t="shared" si="8"/>
        <v>41.480363265939815</v>
      </c>
      <c r="O13" s="101">
        <v>228.56586125875941</v>
      </c>
      <c r="P13" s="38">
        <f t="shared" si="4"/>
        <v>4.0742165429686018E-3</v>
      </c>
      <c r="Q13" s="37">
        <f t="shared" si="9"/>
        <v>0.60798033515220573</v>
      </c>
    </row>
    <row r="14" spans="1:17" x14ac:dyDescent="0.2">
      <c r="A14" s="39">
        <v>2004</v>
      </c>
      <c r="B14" s="86">
        <v>56040101331.505974</v>
      </c>
      <c r="C14" s="92">
        <v>45602963.292600684</v>
      </c>
      <c r="D14" s="38">
        <f t="shared" si="0"/>
        <v>813.75590352408074</v>
      </c>
      <c r="E14" s="37">
        <f t="shared" si="5"/>
        <v>99.28663003213245</v>
      </c>
      <c r="F14" s="92">
        <v>22059.254768279552</v>
      </c>
      <c r="G14" s="38">
        <f t="shared" si="1"/>
        <v>0.39363338473975507</v>
      </c>
      <c r="H14" s="37">
        <f t="shared" si="6"/>
        <v>39.731740465281824</v>
      </c>
      <c r="I14" s="101">
        <v>463343.48155459005</v>
      </c>
      <c r="J14" s="38">
        <f t="shared" si="2"/>
        <v>8.2680700167488173</v>
      </c>
      <c r="K14" s="40">
        <f t="shared" si="7"/>
        <v>74.138293352461559</v>
      </c>
      <c r="L14" s="92">
        <v>11272.603478163113</v>
      </c>
      <c r="M14" s="38">
        <f t="shared" si="3"/>
        <v>0.20115244637906479</v>
      </c>
      <c r="N14" s="37">
        <f t="shared" si="8"/>
        <v>39.209320486307902</v>
      </c>
      <c r="O14" s="101">
        <v>229.7976464838824</v>
      </c>
      <c r="P14" s="38">
        <f t="shared" si="4"/>
        <v>4.1005929865206943E-3</v>
      </c>
      <c r="Q14" s="37">
        <f t="shared" si="9"/>
        <v>0.61191639471649184</v>
      </c>
    </row>
    <row r="15" spans="1:17" x14ac:dyDescent="0.2">
      <c r="A15" s="39">
        <v>2005</v>
      </c>
      <c r="B15" s="86">
        <v>54283997190.615021</v>
      </c>
      <c r="C15" s="92">
        <v>44362491.702098064</v>
      </c>
      <c r="D15" s="38">
        <f t="shared" si="0"/>
        <v>817.22964405737878</v>
      </c>
      <c r="E15" s="37">
        <f t="shared" si="5"/>
        <v>99.710462276744821</v>
      </c>
      <c r="F15" s="92">
        <v>20108.166625373393</v>
      </c>
      <c r="G15" s="38">
        <f t="shared" si="1"/>
        <v>0.37042531254219851</v>
      </c>
      <c r="H15" s="37">
        <f t="shared" si="6"/>
        <v>37.389212780892272</v>
      </c>
      <c r="I15" s="101">
        <v>433890.01301410986</v>
      </c>
      <c r="J15" s="38">
        <f t="shared" si="2"/>
        <v>7.9929635890763713</v>
      </c>
      <c r="K15" s="40">
        <f t="shared" si="7"/>
        <v>71.671463609049724</v>
      </c>
      <c r="L15" s="92">
        <v>10350.382662236736</v>
      </c>
      <c r="M15" s="38">
        <f t="shared" si="3"/>
        <v>0.19067097483429574</v>
      </c>
      <c r="N15" s="37">
        <f t="shared" si="8"/>
        <v>37.166236326185356</v>
      </c>
      <c r="O15" s="101">
        <v>223.83047411226687</v>
      </c>
      <c r="P15" s="38">
        <f t="shared" si="4"/>
        <v>4.1233233677744749E-3</v>
      </c>
      <c r="Q15" s="37">
        <f t="shared" si="9"/>
        <v>0.61530836582727166</v>
      </c>
    </row>
    <row r="16" spans="1:17" x14ac:dyDescent="0.2">
      <c r="A16" s="39">
        <v>2006</v>
      </c>
      <c r="B16" s="86">
        <v>57017829776.958397</v>
      </c>
      <c r="C16" s="92">
        <v>46610395.060632817</v>
      </c>
      <c r="D16" s="38">
        <f t="shared" si="0"/>
        <v>817.47052181682034</v>
      </c>
      <c r="E16" s="37">
        <f t="shared" si="5"/>
        <v>99.739851852760282</v>
      </c>
      <c r="F16" s="92">
        <v>19469.92135475242</v>
      </c>
      <c r="G16" s="38">
        <f t="shared" si="1"/>
        <v>0.34147075451511577</v>
      </c>
      <c r="H16" s="37">
        <f t="shared" si="6"/>
        <v>34.466658370067655</v>
      </c>
      <c r="I16" s="101">
        <v>432581.9784318406</v>
      </c>
      <c r="J16" s="38">
        <f t="shared" si="2"/>
        <v>7.5867843466510241</v>
      </c>
      <c r="K16" s="40">
        <f t="shared" si="7"/>
        <v>68.029327564288437</v>
      </c>
      <c r="L16" s="92">
        <v>10086.164181171389</v>
      </c>
      <c r="M16" s="38">
        <f t="shared" si="3"/>
        <v>0.17689491551373165</v>
      </c>
      <c r="N16" s="37">
        <f t="shared" si="8"/>
        <v>34.480959887038836</v>
      </c>
      <c r="O16" s="101">
        <v>235.58244035983574</v>
      </c>
      <c r="P16" s="38">
        <f t="shared" si="4"/>
        <v>4.1317328506080301E-3</v>
      </c>
      <c r="Q16" s="37">
        <f t="shared" si="9"/>
        <v>0.61656328199033761</v>
      </c>
    </row>
    <row r="17" spans="1:17" x14ac:dyDescent="0.2">
      <c r="A17" s="39">
        <v>2007</v>
      </c>
      <c r="B17" s="86">
        <v>58997718418.14064</v>
      </c>
      <c r="C17" s="92">
        <v>47975775.140645981</v>
      </c>
      <c r="D17" s="38">
        <f t="shared" si="0"/>
        <v>813.18017758961969</v>
      </c>
      <c r="E17" s="37">
        <f t="shared" si="5"/>
        <v>99.21638551825896</v>
      </c>
      <c r="F17" s="92">
        <v>17300.926156556081</v>
      </c>
      <c r="G17" s="38">
        <f t="shared" si="1"/>
        <v>0.29324737668561074</v>
      </c>
      <c r="H17" s="37">
        <f t="shared" si="6"/>
        <v>29.599188265752563</v>
      </c>
      <c r="I17" s="101">
        <v>407095.96280086844</v>
      </c>
      <c r="J17" s="38">
        <f t="shared" si="2"/>
        <v>6.9001984096336582</v>
      </c>
      <c r="K17" s="40">
        <f t="shared" si="7"/>
        <v>61.872835238128367</v>
      </c>
      <c r="L17" s="92">
        <v>9147.8611306997573</v>
      </c>
      <c r="M17" s="38">
        <f t="shared" si="3"/>
        <v>0.15505448983408432</v>
      </c>
      <c r="N17" s="37">
        <f t="shared" si="8"/>
        <v>30.223749669386685</v>
      </c>
      <c r="O17" s="101">
        <v>242.62472002960385</v>
      </c>
      <c r="P17" s="38">
        <f t="shared" si="4"/>
        <v>4.1124424220954532E-3</v>
      </c>
      <c r="Q17" s="37">
        <f t="shared" si="9"/>
        <v>0.61368464236266562</v>
      </c>
    </row>
    <row r="18" spans="1:17" x14ac:dyDescent="0.2">
      <c r="A18" s="39">
        <v>2008</v>
      </c>
      <c r="B18" s="96">
        <v>58688343765.743889</v>
      </c>
      <c r="C18" s="92">
        <v>47166485.655654117</v>
      </c>
      <c r="D18" s="38">
        <f t="shared" si="0"/>
        <v>803.67723178422648</v>
      </c>
      <c r="E18" s="37">
        <f t="shared" si="5"/>
        <v>98.0569279213193</v>
      </c>
      <c r="F18" s="92">
        <v>13259.709978752959</v>
      </c>
      <c r="G18" s="38">
        <f t="shared" si="1"/>
        <v>0.22593430190634531</v>
      </c>
      <c r="H18" s="37">
        <f t="shared" si="6"/>
        <v>22.804882394521478</v>
      </c>
      <c r="I18" s="101">
        <v>350860.38758650748</v>
      </c>
      <c r="J18" s="38">
        <f t="shared" si="2"/>
        <v>5.9783658061126452</v>
      </c>
      <c r="K18" s="40">
        <f t="shared" si="7"/>
        <v>53.606928461424729</v>
      </c>
      <c r="L18" s="92">
        <v>7331.8701429091852</v>
      </c>
      <c r="M18" s="38">
        <f t="shared" si="3"/>
        <v>0.12492889852497017</v>
      </c>
      <c r="N18" s="37">
        <f t="shared" si="8"/>
        <v>24.35156672684046</v>
      </c>
      <c r="O18" s="101">
        <v>238.21602456041242</v>
      </c>
      <c r="P18" s="38">
        <f t="shared" si="4"/>
        <v>4.0590006341166846E-3</v>
      </c>
      <c r="Q18" s="37">
        <f t="shared" si="9"/>
        <v>0.60570972109282295</v>
      </c>
    </row>
    <row r="19" spans="1:17" x14ac:dyDescent="0.2">
      <c r="A19" s="39">
        <v>2009</v>
      </c>
      <c r="B19" s="96">
        <v>54020248991.796196</v>
      </c>
      <c r="C19" s="92">
        <v>42894208.161207139</v>
      </c>
      <c r="D19" s="38">
        <f t="shared" si="0"/>
        <v>794.03943820624158</v>
      </c>
      <c r="E19" s="37">
        <f t="shared" si="5"/>
        <v>96.881017502532245</v>
      </c>
      <c r="F19" s="92">
        <v>9922.7891126316699</v>
      </c>
      <c r="G19" s="38">
        <f t="shared" si="1"/>
        <v>0.18368647493902884</v>
      </c>
      <c r="H19" s="37">
        <f t="shared" si="6"/>
        <v>18.540559902166514</v>
      </c>
      <c r="I19" s="101">
        <v>290713.32389611145</v>
      </c>
      <c r="J19" s="38">
        <f t="shared" si="2"/>
        <v>5.3815620868437826</v>
      </c>
      <c r="K19" s="40">
        <f t="shared" si="7"/>
        <v>48.255497096745316</v>
      </c>
      <c r="L19" s="92">
        <v>5751.1808847331149</v>
      </c>
      <c r="M19" s="38">
        <f t="shared" si="3"/>
        <v>0.10646342791952922</v>
      </c>
      <c r="N19" s="37">
        <f t="shared" si="8"/>
        <v>20.752214255954549</v>
      </c>
      <c r="O19" s="101">
        <v>216.51689774400515</v>
      </c>
      <c r="P19" s="38">
        <f t="shared" si="4"/>
        <v>4.0080692293159659E-3</v>
      </c>
      <c r="Q19" s="37">
        <f t="shared" si="9"/>
        <v>0.59810941506246373</v>
      </c>
    </row>
    <row r="20" spans="1:17" x14ac:dyDescent="0.2">
      <c r="A20" s="39">
        <v>2010</v>
      </c>
      <c r="B20" s="96">
        <v>55877035281.789185</v>
      </c>
      <c r="C20" s="92">
        <v>44296447.621656217</v>
      </c>
      <c r="D20" s="38">
        <f t="shared" si="0"/>
        <v>792.74870970280006</v>
      </c>
      <c r="E20" s="37">
        <f t="shared" si="5"/>
        <v>96.723535286012336</v>
      </c>
      <c r="F20" s="92">
        <v>8551.8449853255443</v>
      </c>
      <c r="G20" s="38">
        <f t="shared" si="1"/>
        <v>0.15304757924607831</v>
      </c>
      <c r="H20" s="37">
        <f t="shared" si="6"/>
        <v>15.447995350966226</v>
      </c>
      <c r="I20" s="101">
        <v>279357.41854709439</v>
      </c>
      <c r="J20" s="38">
        <f t="shared" si="2"/>
        <v>4.9995032330954654</v>
      </c>
      <c r="K20" s="40">
        <f t="shared" si="7"/>
        <v>44.829644229060477</v>
      </c>
      <c r="L20" s="92">
        <v>5197.6214506029273</v>
      </c>
      <c r="M20" s="38">
        <f t="shared" si="3"/>
        <v>9.3018919568498962E-2</v>
      </c>
      <c r="N20" s="37">
        <f t="shared" si="8"/>
        <v>18.131564861897505</v>
      </c>
      <c r="O20" s="101">
        <v>223.56924740857031</v>
      </c>
      <c r="P20" s="38">
        <f t="shared" si="4"/>
        <v>4.0010935848887727E-3</v>
      </c>
      <c r="Q20" s="37">
        <f t="shared" si="9"/>
        <v>0.59706846532598812</v>
      </c>
    </row>
    <row r="21" spans="1:17" x14ac:dyDescent="0.2">
      <c r="A21" s="39">
        <v>2011</v>
      </c>
      <c r="B21" s="96">
        <v>57494061074.013687</v>
      </c>
      <c r="C21" s="92">
        <v>45128302.000639409</v>
      </c>
      <c r="D21" s="38">
        <f t="shared" si="0"/>
        <v>784.92110589552021</v>
      </c>
      <c r="E21" s="37">
        <f t="shared" si="5"/>
        <v>95.768486726750481</v>
      </c>
      <c r="F21" s="92">
        <v>7282.8597481057786</v>
      </c>
      <c r="G21" s="38">
        <f t="shared" si="1"/>
        <v>0.12667151375392241</v>
      </c>
      <c r="H21" s="37">
        <f t="shared" si="6"/>
        <v>12.785703408115742</v>
      </c>
      <c r="I21" s="101">
        <v>266757.84460647946</v>
      </c>
      <c r="J21" s="38">
        <f t="shared" si="2"/>
        <v>4.6397460820009693</v>
      </c>
      <c r="K21" s="40">
        <f t="shared" si="7"/>
        <v>41.603766708737119</v>
      </c>
      <c r="L21" s="92">
        <v>4673.7656458476558</v>
      </c>
      <c r="M21" s="38">
        <f t="shared" si="3"/>
        <v>8.1291277021308145E-2</v>
      </c>
      <c r="N21" s="37">
        <f t="shared" si="8"/>
        <v>15.845572802347178</v>
      </c>
      <c r="O21" s="101">
        <v>227.70642050418397</v>
      </c>
      <c r="P21" s="38">
        <f t="shared" si="4"/>
        <v>3.9605207259763965E-3</v>
      </c>
      <c r="Q21" s="37">
        <f t="shared" si="9"/>
        <v>0.59101392696272881</v>
      </c>
    </row>
    <row r="22" spans="1:17" x14ac:dyDescent="0.2">
      <c r="A22" s="39">
        <v>2012</v>
      </c>
      <c r="B22" s="96">
        <v>56800952015.585846</v>
      </c>
      <c r="C22" s="92">
        <v>44275951.567180626</v>
      </c>
      <c r="D22" s="38">
        <f t="shared" si="0"/>
        <v>779.49312460522788</v>
      </c>
      <c r="E22" s="37">
        <f t="shared" si="5"/>
        <v>95.106216913583282</v>
      </c>
      <c r="F22" s="92">
        <v>6035.4791262611234</v>
      </c>
      <c r="G22" s="38">
        <f t="shared" si="1"/>
        <v>0.1062566543709518</v>
      </c>
      <c r="H22" s="37">
        <f t="shared" si="6"/>
        <v>10.72511117665227</v>
      </c>
      <c r="I22" s="101">
        <v>247392.68180298904</v>
      </c>
      <c r="J22" s="38">
        <f t="shared" si="2"/>
        <v>4.3554319606316811</v>
      </c>
      <c r="K22" s="40">
        <f t="shared" si="7"/>
        <v>39.054373235819703</v>
      </c>
      <c r="L22" s="92">
        <v>4102.3726605509328</v>
      </c>
      <c r="M22" s="38">
        <f t="shared" si="3"/>
        <v>7.2223660255294059E-2</v>
      </c>
      <c r="N22" s="37">
        <f t="shared" si="8"/>
        <v>14.078082034893763</v>
      </c>
      <c r="O22" s="101">
        <v>223.36666240403954</v>
      </c>
      <c r="P22" s="38">
        <f t="shared" si="4"/>
        <v>3.9324457509576438E-3</v>
      </c>
      <c r="Q22" s="37">
        <f t="shared" si="9"/>
        <v>0.58682440180095274</v>
      </c>
    </row>
    <row r="23" spans="1:17" x14ac:dyDescent="0.2">
      <c r="A23" s="39">
        <v>2013</v>
      </c>
      <c r="B23" s="96">
        <v>57392666358.081154</v>
      </c>
      <c r="C23" s="92">
        <v>44720515.007485986</v>
      </c>
      <c r="D23" s="38">
        <f t="shared" si="0"/>
        <v>779.20260279367778</v>
      </c>
      <c r="E23" s="37">
        <f t="shared" si="5"/>
        <v>95.070770250161601</v>
      </c>
      <c r="F23" s="92">
        <v>5193.354964379716</v>
      </c>
      <c r="G23" s="38">
        <f t="shared" si="1"/>
        <v>9.0488128430514486E-2</v>
      </c>
      <c r="H23" s="37">
        <f t="shared" si="6"/>
        <v>9.1335007988899068</v>
      </c>
      <c r="I23" s="101">
        <v>236433.43151933557</v>
      </c>
      <c r="J23" s="38">
        <f t="shared" si="2"/>
        <v>4.119575662231707</v>
      </c>
      <c r="K23" s="40">
        <f t="shared" si="7"/>
        <v>36.939492325960302</v>
      </c>
      <c r="L23" s="92">
        <v>3717.3586609568611</v>
      </c>
      <c r="M23" s="38">
        <f t="shared" si="3"/>
        <v>6.4770621350186491E-2</v>
      </c>
      <c r="N23" s="37">
        <f t="shared" si="8"/>
        <v>12.625310287457047</v>
      </c>
      <c r="O23" s="101">
        <v>225.50789545248406</v>
      </c>
      <c r="P23" s="38">
        <f t="shared" si="4"/>
        <v>3.9292109909218652E-3</v>
      </c>
      <c r="Q23" s="37">
        <f t="shared" si="9"/>
        <v>0.58634169046984197</v>
      </c>
    </row>
    <row r="24" spans="1:17" x14ac:dyDescent="0.2">
      <c r="A24" s="39">
        <v>2014</v>
      </c>
      <c r="B24" s="96">
        <v>58681118018.716629</v>
      </c>
      <c r="C24" s="92">
        <v>45522532.285934649</v>
      </c>
      <c r="D24" s="38">
        <f t="shared" si="0"/>
        <v>775.76116173204161</v>
      </c>
      <c r="E24" s="37">
        <f t="shared" si="5"/>
        <v>94.650878874892513</v>
      </c>
      <c r="F24" s="92">
        <v>4513.0442393640997</v>
      </c>
      <c r="G24" s="38">
        <f t="shared" si="1"/>
        <v>7.6907945719859025E-2</v>
      </c>
      <c r="H24" s="37">
        <f t="shared" si="6"/>
        <v>7.7627728173504469</v>
      </c>
      <c r="I24" s="101">
        <v>218705.84832203423</v>
      </c>
      <c r="J24" s="38">
        <f t="shared" si="2"/>
        <v>3.7270225194461517</v>
      </c>
      <c r="K24" s="40">
        <f t="shared" si="7"/>
        <v>33.419539060287519</v>
      </c>
      <c r="L24" s="92">
        <v>3309.515958750198</v>
      </c>
      <c r="M24" s="38">
        <f t="shared" si="3"/>
        <v>5.6398311253964384E-2</v>
      </c>
      <c r="N24" s="37">
        <f t="shared" si="8"/>
        <v>10.993351066066792</v>
      </c>
      <c r="O24" s="101">
        <v>229.57064690370424</v>
      </c>
      <c r="P24" s="38">
        <f t="shared" si="4"/>
        <v>3.9121723418848566E-3</v>
      </c>
      <c r="Q24" s="37">
        <f t="shared" si="9"/>
        <v>0.58379907560320243</v>
      </c>
    </row>
    <row r="25" spans="1:17" x14ac:dyDescent="0.2">
      <c r="A25" s="39">
        <v>2015</v>
      </c>
      <c r="B25" s="96">
        <v>59763953245.782516</v>
      </c>
      <c r="C25" s="92">
        <v>46247789.182005331</v>
      </c>
      <c r="D25" s="38">
        <f t="shared" si="0"/>
        <v>773.8408634350003</v>
      </c>
      <c r="E25" s="37">
        <f t="shared" si="5"/>
        <v>94.416582637232054</v>
      </c>
      <c r="F25" s="92">
        <v>3845.1818221710519</v>
      </c>
      <c r="G25" s="38">
        <f t="shared" si="1"/>
        <v>6.4339482469600556E-2</v>
      </c>
      <c r="H25" s="37">
        <f t="shared" si="6"/>
        <v>6.4941636513955538</v>
      </c>
      <c r="I25" s="101">
        <v>188708.23227564339</v>
      </c>
      <c r="J25" s="38">
        <f t="shared" si="2"/>
        <v>3.1575593987159869</v>
      </c>
      <c r="K25" s="40">
        <f t="shared" si="7"/>
        <v>28.313265914005836</v>
      </c>
      <c r="L25" s="92">
        <v>2803.9593509510523</v>
      </c>
      <c r="M25" s="38">
        <f t="shared" si="3"/>
        <v>4.691723352736752E-2</v>
      </c>
      <c r="N25" s="37">
        <f t="shared" si="8"/>
        <v>9.1452670788743688</v>
      </c>
      <c r="O25" s="101">
        <v>233.17291751381379</v>
      </c>
      <c r="P25" s="38">
        <f t="shared" si="4"/>
        <v>3.9015644857842229E-3</v>
      </c>
      <c r="Q25" s="37">
        <f t="shared" si="9"/>
        <v>0.58221610429097781</v>
      </c>
    </row>
    <row r="26" spans="1:17" x14ac:dyDescent="0.2">
      <c r="A26" s="39">
        <v>2016</v>
      </c>
      <c r="B26" s="96">
        <v>61228529484.666069</v>
      </c>
      <c r="C26" s="92">
        <v>47131478.619254842</v>
      </c>
      <c r="D26" s="38">
        <f t="shared" si="0"/>
        <v>769.76336057618926</v>
      </c>
      <c r="E26" s="37">
        <f t="shared" si="5"/>
        <v>93.919085149294318</v>
      </c>
      <c r="F26" s="92">
        <v>3348.6443679978142</v>
      </c>
      <c r="G26" s="38">
        <f t="shared" si="1"/>
        <v>5.4690916084085293E-2</v>
      </c>
      <c r="H26" s="37">
        <f t="shared" si="6"/>
        <v>5.5202769071480269</v>
      </c>
      <c r="I26" s="101">
        <v>160615.89667219596</v>
      </c>
      <c r="J26" s="38">
        <f t="shared" si="2"/>
        <v>2.6232198947783032</v>
      </c>
      <c r="K26" s="40">
        <f t="shared" si="7"/>
        <v>23.521939907756284</v>
      </c>
      <c r="L26" s="92">
        <v>2381.442896965666</v>
      </c>
      <c r="M26" s="38">
        <f t="shared" si="3"/>
        <v>3.8894334340694385E-2</v>
      </c>
      <c r="N26" s="37">
        <f t="shared" si="8"/>
        <v>7.5814162229578317</v>
      </c>
      <c r="O26" s="101">
        <v>237.61876554241613</v>
      </c>
      <c r="P26" s="38">
        <f t="shared" si="4"/>
        <v>3.8808504392045667E-3</v>
      </c>
      <c r="Q26" s="37">
        <f t="shared" si="9"/>
        <v>0.57912502338031979</v>
      </c>
    </row>
    <row r="27" spans="1:17" x14ac:dyDescent="0.2">
      <c r="A27" s="39">
        <v>2017</v>
      </c>
      <c r="B27" s="96">
        <v>62961386931.902466</v>
      </c>
      <c r="C27" s="92">
        <v>48304113.034108415</v>
      </c>
      <c r="D27" s="38">
        <f t="shared" si="0"/>
        <v>767.20217561841503</v>
      </c>
      <c r="E27" s="37">
        <f t="shared" si="5"/>
        <v>93.606594115748337</v>
      </c>
      <c r="F27" s="92">
        <v>2989.4031082974329</v>
      </c>
      <c r="G27" s="38">
        <f t="shared" si="1"/>
        <v>4.7479943723773115E-2</v>
      </c>
      <c r="H27" s="37">
        <f t="shared" si="6"/>
        <v>4.7924309128056963</v>
      </c>
      <c r="I27" s="101">
        <v>138759.01771666997</v>
      </c>
      <c r="J27" s="38">
        <f t="shared" si="2"/>
        <v>2.2038748585184189</v>
      </c>
      <c r="K27" s="40">
        <f t="shared" si="7"/>
        <v>19.761748563082719</v>
      </c>
      <c r="L27" s="92">
        <v>2062.4343201908709</v>
      </c>
      <c r="M27" s="38">
        <f t="shared" si="3"/>
        <v>3.2757129737652553E-2</v>
      </c>
      <c r="N27" s="37">
        <f t="shared" si="8"/>
        <v>6.3851313827663194</v>
      </c>
      <c r="O27" s="101">
        <v>243.52585714212796</v>
      </c>
      <c r="P27" s="38">
        <f t="shared" si="4"/>
        <v>3.8678604301636455E-3</v>
      </c>
      <c r="Q27" s="37">
        <f t="shared" si="9"/>
        <v>0.57718657215490332</v>
      </c>
    </row>
    <row r="28" spans="1:17" x14ac:dyDescent="0.2">
      <c r="A28" s="39">
        <v>2018</v>
      </c>
      <c r="B28" s="96">
        <v>64422591721.9011</v>
      </c>
      <c r="C28" s="92">
        <v>49326261.926368505</v>
      </c>
      <c r="D28" s="38">
        <f t="shared" si="0"/>
        <v>765.66714576308414</v>
      </c>
      <c r="E28" s="37">
        <f t="shared" si="5"/>
        <v>93.419304609553052</v>
      </c>
      <c r="F28" s="92">
        <v>2709.5204520636071</v>
      </c>
      <c r="G28" s="38">
        <f t="shared" si="1"/>
        <v>4.2058544675756634E-2</v>
      </c>
      <c r="H28" s="37">
        <f t="shared" si="6"/>
        <v>4.2452171136587395</v>
      </c>
      <c r="I28" s="101">
        <v>121225.64904468838</v>
      </c>
      <c r="J28" s="38">
        <f t="shared" si="2"/>
        <v>1.8817257394423721</v>
      </c>
      <c r="K28" s="40">
        <f t="shared" si="7"/>
        <v>16.873095486256386</v>
      </c>
      <c r="L28" s="92">
        <v>1811.4694600118664</v>
      </c>
      <c r="M28" s="38">
        <f t="shared" si="3"/>
        <v>2.8118543690877924E-2</v>
      </c>
      <c r="N28" s="37">
        <f t="shared" si="8"/>
        <v>5.4809623796781652</v>
      </c>
      <c r="O28" s="101">
        <v>248.68657978916792</v>
      </c>
      <c r="P28" s="38">
        <f t="shared" si="4"/>
        <v>3.8602386700413425E-3</v>
      </c>
      <c r="Q28" s="37">
        <f t="shared" si="9"/>
        <v>0.57604920495197331</v>
      </c>
    </row>
    <row r="29" spans="1:17" x14ac:dyDescent="0.2">
      <c r="A29" s="39">
        <v>2019</v>
      </c>
      <c r="B29" s="96">
        <v>63803282551.766846</v>
      </c>
      <c r="C29" s="92">
        <v>48798059.734152481</v>
      </c>
      <c r="D29" s="38">
        <f t="shared" si="0"/>
        <v>764.82051992481945</v>
      </c>
      <c r="E29" s="37">
        <f t="shared" si="5"/>
        <v>93.316007507786537</v>
      </c>
      <c r="F29" s="92">
        <v>2452.3800094148414</v>
      </c>
      <c r="G29" s="38">
        <f t="shared" si="1"/>
        <v>3.8436580554066332E-2</v>
      </c>
      <c r="H29" s="37">
        <f t="shared" si="6"/>
        <v>3.8796309006074678</v>
      </c>
      <c r="I29" s="101">
        <v>103250.67891708101</v>
      </c>
      <c r="J29" s="38">
        <f t="shared" si="2"/>
        <v>1.6182659384853513</v>
      </c>
      <c r="K29" s="40">
        <f t="shared" si="7"/>
        <v>14.510698945060508</v>
      </c>
      <c r="L29" s="92">
        <v>1554.0504675911889</v>
      </c>
      <c r="M29" s="38">
        <f t="shared" si="3"/>
        <v>2.4356904620546894E-2</v>
      </c>
      <c r="N29" s="37">
        <f t="shared" si="8"/>
        <v>4.7477308703557073</v>
      </c>
      <c r="O29" s="101">
        <v>245.88067525909983</v>
      </c>
      <c r="P29" s="38">
        <f t="shared" si="4"/>
        <v>3.8537308023236004E-3</v>
      </c>
      <c r="Q29" s="37">
        <f t="shared" si="9"/>
        <v>0.57507805981169158</v>
      </c>
    </row>
    <row r="30" spans="1:17" x14ac:dyDescent="0.2">
      <c r="A30" s="39">
        <v>2020</v>
      </c>
      <c r="B30" s="96">
        <v>62576820164.495468</v>
      </c>
      <c r="C30" s="92">
        <v>47497110.206177235</v>
      </c>
      <c r="D30" s="38">
        <f t="shared" ref="D30:D32" si="10">C30/B30*1000*1000</f>
        <v>759.02083361413622</v>
      </c>
      <c r="E30" s="37">
        <f t="shared" ref="E30:E32" si="11">D30/$D$5*100</f>
        <v>92.608385840727024</v>
      </c>
      <c r="F30" s="92">
        <v>2274.8086254117802</v>
      </c>
      <c r="G30" s="38">
        <f t="shared" ref="G30:G32" si="12">F30/B30*1000*1000</f>
        <v>3.6352256625248755E-2</v>
      </c>
      <c r="H30" s="37">
        <f t="shared" ref="H30:H32" si="13">G30/$G$5*100</f>
        <v>3.6692477862786164</v>
      </c>
      <c r="I30" s="101">
        <v>88359.983536037151</v>
      </c>
      <c r="J30" s="38">
        <f t="shared" ref="J30:J32" si="14">I30/B30*1000*1000</f>
        <v>1.4120241856931299</v>
      </c>
      <c r="K30" s="40">
        <f t="shared" ref="K30:K32" si="15">J30/$J$5*100</f>
        <v>12.661366327041861</v>
      </c>
      <c r="L30" s="92">
        <v>1310.8359500931899</v>
      </c>
      <c r="M30" s="38">
        <f t="shared" ref="M30:M32" si="16">L30/B30*1000*1000</f>
        <v>2.0947627997833704E-2</v>
      </c>
      <c r="N30" s="37">
        <f t="shared" ref="N30:N32" si="17">M30/$M$5*100</f>
        <v>4.0831830503678148</v>
      </c>
      <c r="O30" s="101">
        <v>239.18286552921765</v>
      </c>
      <c r="P30" s="38">
        <f t="shared" ref="P30:P32" si="18">O30/B30*1000*1000</f>
        <v>3.8222278616982853E-3</v>
      </c>
      <c r="Q30" s="37">
        <f t="shared" ref="Q30:Q32" si="19">P30/$P$5*100</f>
        <v>0.57037699196277858</v>
      </c>
    </row>
    <row r="31" spans="1:17" x14ac:dyDescent="0.2">
      <c r="A31" s="68">
        <v>2021</v>
      </c>
      <c r="B31" s="97">
        <v>64299443188.346222</v>
      </c>
      <c r="C31" s="93">
        <v>48483623.395751536</v>
      </c>
      <c r="D31" s="76">
        <f t="shared" si="10"/>
        <v>754.02866637169916</v>
      </c>
      <c r="E31" s="77">
        <f t="shared" si="11"/>
        <v>91.999289845340854</v>
      </c>
      <c r="F31" s="93">
        <v>2279.2824958122392</v>
      </c>
      <c r="G31" s="76">
        <f t="shared" si="12"/>
        <v>3.544793520428715E-2</v>
      </c>
      <c r="H31" s="77">
        <f t="shared" si="13"/>
        <v>3.5779692886008947</v>
      </c>
      <c r="I31" s="102">
        <v>81286.338413892197</v>
      </c>
      <c r="J31" s="76">
        <f t="shared" si="14"/>
        <v>1.2641841730384489</v>
      </c>
      <c r="K31" s="78">
        <f t="shared" si="15"/>
        <v>11.335711584735469</v>
      </c>
      <c r="L31" s="93">
        <v>1158.4830451760743</v>
      </c>
      <c r="M31" s="76">
        <f t="shared" si="16"/>
        <v>1.8016999646212183E-2</v>
      </c>
      <c r="N31" s="77">
        <f t="shared" si="17"/>
        <v>3.511934982877507</v>
      </c>
      <c r="O31" s="102">
        <v>243.65203703306645</v>
      </c>
      <c r="P31" s="76">
        <f t="shared" si="18"/>
        <v>3.7893335455387971E-3</v>
      </c>
      <c r="Q31" s="77">
        <f t="shared" si="19"/>
        <v>0.5654682942653616</v>
      </c>
    </row>
    <row r="32" spans="1:17" x14ac:dyDescent="0.2">
      <c r="A32" s="83">
        <v>2022</v>
      </c>
      <c r="B32" s="98">
        <v>63198318679.135117</v>
      </c>
      <c r="C32" s="94">
        <v>47458298.686228096</v>
      </c>
      <c r="D32" s="74">
        <f t="shared" si="10"/>
        <v>750.94242502208249</v>
      </c>
      <c r="E32" s="84">
        <f t="shared" si="11"/>
        <v>91.622736505767818</v>
      </c>
      <c r="F32" s="94">
        <v>2198.3276113293537</v>
      </c>
      <c r="G32" s="74">
        <f t="shared" si="12"/>
        <v>3.4784590116874896E-2</v>
      </c>
      <c r="H32" s="84">
        <f t="shared" si="13"/>
        <v>3.5110139543387668</v>
      </c>
      <c r="I32" s="98">
        <v>73095.743520103948</v>
      </c>
      <c r="J32" s="74">
        <f t="shared" si="14"/>
        <v>1.1566089897299192</v>
      </c>
      <c r="K32" s="75">
        <f t="shared" si="15"/>
        <v>10.371104308621868</v>
      </c>
      <c r="L32" s="94">
        <v>1028.0805084949604</v>
      </c>
      <c r="M32" s="74">
        <f t="shared" si="16"/>
        <v>1.6267529421386023E-2</v>
      </c>
      <c r="N32" s="84">
        <f t="shared" si="17"/>
        <v>3.1709222834982702</v>
      </c>
      <c r="O32" s="98">
        <v>238.13131171434844</v>
      </c>
      <c r="P32" s="74">
        <f t="shared" si="18"/>
        <v>3.7680007426046818E-3</v>
      </c>
      <c r="Q32" s="84">
        <f t="shared" si="19"/>
        <v>0.56228487862192877</v>
      </c>
    </row>
    <row r="33" spans="1:17" ht="13.5" thickBot="1" x14ac:dyDescent="0.25">
      <c r="A33" s="85">
        <v>2023</v>
      </c>
      <c r="B33" s="99">
        <v>60505611428.133713</v>
      </c>
      <c r="C33" s="95">
        <v>44880872.158556975</v>
      </c>
      <c r="D33" s="79">
        <f t="shared" ref="D33" si="20">C33/B33*1000*1000</f>
        <v>741.76379841834648</v>
      </c>
      <c r="E33" s="80">
        <f t="shared" ref="E33" si="21">D33/$D$5*100</f>
        <v>90.502849203123802</v>
      </c>
      <c r="F33" s="100">
        <v>2115.151864062288</v>
      </c>
      <c r="G33" s="79">
        <f t="shared" ref="G33" si="22">F33/B33*1000*1000</f>
        <v>3.4957945455597716E-2</v>
      </c>
      <c r="H33" s="80">
        <f t="shared" ref="H33" si="23">G33/$G$5*100</f>
        <v>3.5285117316956334</v>
      </c>
      <c r="I33" s="103">
        <v>61077.765987458799</v>
      </c>
      <c r="J33" s="79">
        <f t="shared" ref="J33" si="24">I33/B33*1000*1000</f>
        <v>1.0094562230811381</v>
      </c>
      <c r="K33" s="81">
        <f t="shared" ref="K33" si="25">J33/$J$5*100</f>
        <v>9.0516119773603148</v>
      </c>
      <c r="L33" s="95">
        <v>856.15694014187886</v>
      </c>
      <c r="M33" s="79">
        <f t="shared" ref="M33" si="26">L33/B33*1000*1000</f>
        <v>1.4150041953692013E-2</v>
      </c>
      <c r="N33" s="80">
        <f t="shared" ref="N33" si="27">M33/$M$5*100</f>
        <v>2.7581744087341882</v>
      </c>
      <c r="O33" s="99">
        <v>224.93371857144211</v>
      </c>
      <c r="P33" s="79">
        <f t="shared" ref="P33" si="28">O33/B33*1000*1000</f>
        <v>3.7175678959729202E-3</v>
      </c>
      <c r="Q33" s="80">
        <f t="shared" ref="Q33" si="29">P33/$P$5*100</f>
        <v>0.55475897059164103</v>
      </c>
    </row>
    <row r="34" spans="1:17" x14ac:dyDescent="0.2">
      <c r="F34" s="69"/>
      <c r="G34" s="69"/>
      <c r="H34" s="69"/>
      <c r="I34" s="70"/>
    </row>
    <row r="35" spans="1:17" x14ac:dyDescent="0.2">
      <c r="A35" t="s">
        <v>30</v>
      </c>
      <c r="C35">
        <f>C33/C5*100</f>
        <v>114.57836422969854</v>
      </c>
    </row>
    <row r="36" spans="1:17" x14ac:dyDescent="0.2">
      <c r="A36" s="89"/>
      <c r="B36" s="90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91"/>
    </row>
    <row r="37" spans="1:17" x14ac:dyDescent="0.2">
      <c r="A37" s="89"/>
      <c r="B37" s="90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91"/>
    </row>
    <row r="38" spans="1:17" x14ac:dyDescent="0.2">
      <c r="A38" s="89"/>
      <c r="B38" s="90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1"/>
    </row>
    <row r="39" spans="1:17" x14ac:dyDescent="0.2">
      <c r="A39" s="89"/>
      <c r="B39" s="90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1"/>
    </row>
    <row r="40" spans="1:17" x14ac:dyDescent="0.2">
      <c r="A40" s="89"/>
      <c r="B40" s="90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1"/>
    </row>
    <row r="41" spans="1:17" x14ac:dyDescent="0.2">
      <c r="A41" s="89"/>
      <c r="B41" s="90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1"/>
    </row>
    <row r="42" spans="1:17" x14ac:dyDescent="0.2">
      <c r="A42" s="89"/>
      <c r="B42" s="90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1"/>
    </row>
    <row r="43" spans="1:17" x14ac:dyDescent="0.2">
      <c r="A43" s="89"/>
      <c r="B43" s="90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1"/>
    </row>
    <row r="44" spans="1:17" x14ac:dyDescent="0.2">
      <c r="A44" s="89"/>
      <c r="B44" s="90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91"/>
    </row>
    <row r="45" spans="1:17" x14ac:dyDescent="0.2">
      <c r="A45" s="89"/>
      <c r="B45" s="90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1"/>
    </row>
    <row r="46" spans="1:17" x14ac:dyDescent="0.2">
      <c r="A46" s="89"/>
      <c r="B46" s="90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91"/>
    </row>
    <row r="47" spans="1:17" x14ac:dyDescent="0.2">
      <c r="A47" s="89"/>
      <c r="B47" s="90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91"/>
    </row>
    <row r="48" spans="1:17" x14ac:dyDescent="0.2">
      <c r="A48" s="89"/>
      <c r="B48" s="90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91"/>
    </row>
    <row r="49" spans="1:15" x14ac:dyDescent="0.2">
      <c r="A49" s="89"/>
      <c r="B49" s="90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91"/>
    </row>
    <row r="50" spans="1:15" x14ac:dyDescent="0.2">
      <c r="A50" s="89"/>
      <c r="B50" s="90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1"/>
    </row>
    <row r="51" spans="1:15" x14ac:dyDescent="0.2">
      <c r="A51" s="89"/>
      <c r="B51" s="90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91"/>
    </row>
    <row r="52" spans="1:15" x14ac:dyDescent="0.2">
      <c r="A52" s="89"/>
      <c r="B52" s="90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91"/>
    </row>
    <row r="53" spans="1:15" x14ac:dyDescent="0.2">
      <c r="A53" s="89"/>
      <c r="B53" s="90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91"/>
    </row>
    <row r="54" spans="1:15" x14ac:dyDescent="0.2">
      <c r="A54" s="89"/>
      <c r="B54" s="90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91"/>
    </row>
    <row r="55" spans="1:15" x14ac:dyDescent="0.2">
      <c r="A55" s="89"/>
      <c r="B55" s="90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91"/>
    </row>
    <row r="56" spans="1:15" x14ac:dyDescent="0.2">
      <c r="A56" s="89"/>
      <c r="B56" s="90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91"/>
    </row>
    <row r="57" spans="1:15" x14ac:dyDescent="0.2">
      <c r="A57" s="89"/>
      <c r="B57" s="90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91"/>
    </row>
    <row r="58" spans="1:15" x14ac:dyDescent="0.2">
      <c r="A58" s="89"/>
      <c r="B58" s="90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91"/>
    </row>
    <row r="59" spans="1:15" x14ac:dyDescent="0.2">
      <c r="A59" s="89"/>
      <c r="B59" s="90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91"/>
    </row>
    <row r="60" spans="1:15" x14ac:dyDescent="0.2">
      <c r="A60" s="89"/>
      <c r="B60" s="90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91"/>
    </row>
    <row r="61" spans="1:15" x14ac:dyDescent="0.2">
      <c r="A61" s="89"/>
      <c r="B61" s="90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91"/>
    </row>
    <row r="62" spans="1:15" x14ac:dyDescent="0.2">
      <c r="A62" s="89"/>
      <c r="B62" s="90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1"/>
    </row>
    <row r="63" spans="1:15" x14ac:dyDescent="0.2">
      <c r="A63" s="89"/>
      <c r="B63" s="90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1"/>
    </row>
    <row r="64" spans="1:15" x14ac:dyDescent="0.2">
      <c r="A64" s="89"/>
      <c r="B64" s="90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91"/>
    </row>
    <row r="65" spans="1:15" x14ac:dyDescent="0.2">
      <c r="A65" s="89"/>
      <c r="B65" s="90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91"/>
    </row>
    <row r="66" spans="1:15" x14ac:dyDescent="0.2">
      <c r="A66" s="89"/>
      <c r="B66" s="90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91"/>
    </row>
    <row r="67" spans="1:15" x14ac:dyDescent="0.2">
      <c r="A67" s="89"/>
      <c r="B67" s="90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91"/>
    </row>
    <row r="68" spans="1:15" x14ac:dyDescent="0.2">
      <c r="A68" s="89"/>
      <c r="B68" s="90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91"/>
    </row>
    <row r="69" spans="1:15" x14ac:dyDescent="0.2">
      <c r="A69" s="89"/>
      <c r="B69" s="90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91"/>
    </row>
    <row r="70" spans="1:15" x14ac:dyDescent="0.2">
      <c r="A70" s="89"/>
      <c r="B70" s="90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91"/>
    </row>
    <row r="71" spans="1:15" x14ac:dyDescent="0.2">
      <c r="A71" s="89"/>
      <c r="B71" s="90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91"/>
    </row>
    <row r="72" spans="1:15" x14ac:dyDescent="0.2">
      <c r="A72" s="89"/>
      <c r="B72" s="90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91"/>
    </row>
    <row r="73" spans="1:15" x14ac:dyDescent="0.2">
      <c r="A73" s="89"/>
      <c r="B73" s="90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91"/>
    </row>
    <row r="74" spans="1:15" x14ac:dyDescent="0.2">
      <c r="A74" s="89"/>
      <c r="B74" s="90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91"/>
    </row>
    <row r="75" spans="1:15" x14ac:dyDescent="0.2">
      <c r="A75" s="89"/>
      <c r="B75" s="90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91"/>
    </row>
    <row r="76" spans="1:15" x14ac:dyDescent="0.2">
      <c r="A76" s="89"/>
      <c r="B76" s="90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1"/>
    </row>
    <row r="77" spans="1:15" x14ac:dyDescent="0.2">
      <c r="A77" s="89"/>
      <c r="B77" s="90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</row>
    <row r="78" spans="1:15" x14ac:dyDescent="0.2">
      <c r="A78" s="89"/>
      <c r="B78" s="90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1"/>
    </row>
    <row r="79" spans="1:15" x14ac:dyDescent="0.2">
      <c r="A79" s="89"/>
      <c r="B79" s="90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1"/>
    </row>
    <row r="80" spans="1:15" x14ac:dyDescent="0.2">
      <c r="A80" s="89"/>
      <c r="B80" s="90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1"/>
    </row>
    <row r="81" spans="1:15" x14ac:dyDescent="0.2">
      <c r="A81" s="89"/>
      <c r="B81" s="90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91"/>
    </row>
    <row r="82" spans="1:15" x14ac:dyDescent="0.2">
      <c r="A82" s="89"/>
      <c r="B82" s="90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91"/>
    </row>
    <row r="83" spans="1:15" x14ac:dyDescent="0.2">
      <c r="A83" s="89"/>
      <c r="B83" s="90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91"/>
    </row>
    <row r="84" spans="1:15" x14ac:dyDescent="0.2">
      <c r="A84" s="89"/>
      <c r="B84" s="90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1"/>
    </row>
    <row r="85" spans="1:15" x14ac:dyDescent="0.2">
      <c r="A85" s="89"/>
      <c r="B85" s="90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91"/>
    </row>
    <row r="86" spans="1:15" x14ac:dyDescent="0.2">
      <c r="A86" s="89"/>
      <c r="B86" s="90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91"/>
    </row>
    <row r="87" spans="1:15" x14ac:dyDescent="0.2">
      <c r="A87" s="89"/>
      <c r="B87" s="90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91"/>
    </row>
    <row r="88" spans="1:15" x14ac:dyDescent="0.2">
      <c r="A88" s="89"/>
      <c r="B88" s="90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91"/>
    </row>
    <row r="89" spans="1:15" x14ac:dyDescent="0.2">
      <c r="A89" s="89"/>
      <c r="B89" s="90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91"/>
    </row>
    <row r="90" spans="1:15" x14ac:dyDescent="0.2">
      <c r="A90" s="89"/>
      <c r="B90" s="90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91"/>
    </row>
    <row r="91" spans="1:15" x14ac:dyDescent="0.2">
      <c r="A91" s="89"/>
      <c r="B91" s="90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91"/>
    </row>
    <row r="92" spans="1:15" x14ac:dyDescent="0.2">
      <c r="A92" s="89"/>
      <c r="B92" s="90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91"/>
    </row>
    <row r="93" spans="1:15" x14ac:dyDescent="0.2">
      <c r="A93" s="89"/>
      <c r="B93" s="90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91"/>
    </row>
    <row r="94" spans="1:15" x14ac:dyDescent="0.2">
      <c r="A94" s="89"/>
      <c r="B94" s="90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91"/>
    </row>
    <row r="95" spans="1:15" x14ac:dyDescent="0.2">
      <c r="A95" s="89"/>
      <c r="B95" s="90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91"/>
    </row>
    <row r="96" spans="1:15" x14ac:dyDescent="0.2">
      <c r="A96" s="89"/>
      <c r="B96" s="90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91"/>
    </row>
    <row r="97" spans="1:15" x14ac:dyDescent="0.2">
      <c r="A97" s="89"/>
      <c r="B97" s="90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91"/>
    </row>
    <row r="98" spans="1:15" x14ac:dyDescent="0.2">
      <c r="A98" s="89"/>
      <c r="B98" s="90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91"/>
    </row>
    <row r="99" spans="1:15" x14ac:dyDescent="0.2">
      <c r="A99" s="89"/>
      <c r="B99" s="90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91"/>
    </row>
    <row r="100" spans="1:15" x14ac:dyDescent="0.2">
      <c r="A100" s="89"/>
      <c r="B100" s="90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91"/>
    </row>
    <row r="101" spans="1:15" x14ac:dyDescent="0.2">
      <c r="A101" s="89"/>
      <c r="B101" s="90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91"/>
    </row>
    <row r="102" spans="1:15" x14ac:dyDescent="0.2">
      <c r="A102" s="89"/>
      <c r="B102" s="90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91"/>
    </row>
    <row r="103" spans="1:15" x14ac:dyDescent="0.2">
      <c r="A103" s="89"/>
      <c r="B103" s="90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91"/>
    </row>
    <row r="104" spans="1:15" x14ac:dyDescent="0.2">
      <c r="A104" s="89"/>
      <c r="B104" s="90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91"/>
    </row>
    <row r="105" spans="1:15" x14ac:dyDescent="0.2">
      <c r="A105" s="89"/>
      <c r="B105" s="90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91"/>
    </row>
    <row r="106" spans="1:15" x14ac:dyDescent="0.2">
      <c r="A106" s="89"/>
      <c r="B106" s="90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91"/>
    </row>
    <row r="107" spans="1:15" x14ac:dyDescent="0.2">
      <c r="A107" s="89"/>
      <c r="B107" s="90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91"/>
    </row>
    <row r="108" spans="1:15" x14ac:dyDescent="0.2">
      <c r="A108" s="89"/>
      <c r="B108" s="90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91"/>
    </row>
    <row r="109" spans="1:15" x14ac:dyDescent="0.2">
      <c r="A109" s="89"/>
      <c r="B109" s="90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91"/>
    </row>
    <row r="110" spans="1:15" x14ac:dyDescent="0.2">
      <c r="A110" s="89"/>
      <c r="B110" s="90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91"/>
    </row>
    <row r="111" spans="1:15" x14ac:dyDescent="0.2">
      <c r="A111" s="89"/>
      <c r="B111" s="90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91"/>
    </row>
    <row r="112" spans="1:15" x14ac:dyDescent="0.2">
      <c r="A112" s="89"/>
      <c r="B112" s="90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91"/>
    </row>
    <row r="113" spans="1:15" x14ac:dyDescent="0.2">
      <c r="A113" s="89"/>
      <c r="B113" s="90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91"/>
    </row>
    <row r="114" spans="1:15" x14ac:dyDescent="0.2">
      <c r="A114" s="89"/>
      <c r="B114" s="90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91"/>
    </row>
    <row r="115" spans="1:15" x14ac:dyDescent="0.2">
      <c r="A115" s="89"/>
      <c r="B115" s="90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91"/>
    </row>
    <row r="116" spans="1:15" x14ac:dyDescent="0.2">
      <c r="A116" s="89"/>
      <c r="B116" s="90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91"/>
    </row>
    <row r="117" spans="1:15" x14ac:dyDescent="0.2">
      <c r="A117" s="89"/>
      <c r="B117" s="90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91"/>
    </row>
    <row r="118" spans="1:15" x14ac:dyDescent="0.2">
      <c r="A118" s="89"/>
      <c r="B118" s="90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91"/>
    </row>
    <row r="119" spans="1:15" x14ac:dyDescent="0.2">
      <c r="A119" s="89"/>
      <c r="B119" s="90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91"/>
    </row>
    <row r="120" spans="1:15" x14ac:dyDescent="0.2">
      <c r="A120" s="89"/>
      <c r="B120" s="90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91"/>
    </row>
    <row r="121" spans="1:15" x14ac:dyDescent="0.2">
      <c r="A121" s="89"/>
      <c r="B121" s="90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91"/>
    </row>
    <row r="122" spans="1:15" x14ac:dyDescent="0.2">
      <c r="A122" s="89"/>
      <c r="B122" s="90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91"/>
    </row>
    <row r="123" spans="1:15" x14ac:dyDescent="0.2">
      <c r="A123" s="89"/>
      <c r="B123" s="90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91"/>
    </row>
    <row r="124" spans="1:15" x14ac:dyDescent="0.2">
      <c r="A124" s="89"/>
      <c r="B124" s="90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91"/>
    </row>
    <row r="125" spans="1:15" x14ac:dyDescent="0.2">
      <c r="A125" s="89"/>
      <c r="B125" s="90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91"/>
    </row>
    <row r="126" spans="1:15" x14ac:dyDescent="0.2">
      <c r="A126" s="89"/>
      <c r="B126" s="90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91"/>
    </row>
    <row r="127" spans="1:15" x14ac:dyDescent="0.2">
      <c r="A127" s="89"/>
      <c r="B127" s="90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91"/>
    </row>
    <row r="128" spans="1:15" x14ac:dyDescent="0.2">
      <c r="A128" s="89"/>
      <c r="B128" s="90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91"/>
    </row>
    <row r="129" spans="1:15" x14ac:dyDescent="0.2">
      <c r="A129" s="89"/>
      <c r="B129" s="90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91"/>
    </row>
    <row r="130" spans="1:15" x14ac:dyDescent="0.2">
      <c r="A130" s="89"/>
      <c r="B130" s="90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91"/>
    </row>
    <row r="131" spans="1:15" x14ac:dyDescent="0.2">
      <c r="A131" s="89"/>
      <c r="B131" s="90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91"/>
    </row>
    <row r="132" spans="1:15" x14ac:dyDescent="0.2">
      <c r="A132" s="89"/>
      <c r="B132" s="90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91"/>
    </row>
    <row r="133" spans="1:15" x14ac:dyDescent="0.2">
      <c r="A133" s="89"/>
      <c r="B133" s="90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91"/>
    </row>
    <row r="134" spans="1:15" x14ac:dyDescent="0.2">
      <c r="A134" s="89"/>
      <c r="B134" s="90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91"/>
    </row>
    <row r="135" spans="1:15" x14ac:dyDescent="0.2">
      <c r="A135" s="89"/>
      <c r="B135" s="90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91"/>
    </row>
    <row r="136" spans="1:15" x14ac:dyDescent="0.2">
      <c r="A136" s="89"/>
      <c r="B136" s="90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91"/>
    </row>
    <row r="137" spans="1:15" x14ac:dyDescent="0.2">
      <c r="A137" s="89"/>
      <c r="B137" s="90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91"/>
    </row>
    <row r="138" spans="1:15" x14ac:dyDescent="0.2">
      <c r="A138" s="89"/>
      <c r="B138" s="90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91"/>
    </row>
    <row r="139" spans="1:15" x14ac:dyDescent="0.2">
      <c r="A139" s="89"/>
      <c r="B139" s="90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91"/>
    </row>
    <row r="140" spans="1:15" x14ac:dyDescent="0.2">
      <c r="A140" s="89"/>
      <c r="B140" s="90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91"/>
    </row>
    <row r="141" spans="1:15" x14ac:dyDescent="0.2">
      <c r="A141" s="89"/>
      <c r="B141" s="90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91"/>
    </row>
    <row r="142" spans="1:15" x14ac:dyDescent="0.2">
      <c r="A142" s="89"/>
      <c r="B142" s="90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91"/>
    </row>
    <row r="143" spans="1:15" x14ac:dyDescent="0.2">
      <c r="A143" s="89"/>
      <c r="B143" s="90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91"/>
    </row>
    <row r="144" spans="1:15" x14ac:dyDescent="0.2">
      <c r="A144" s="89"/>
      <c r="B144" s="90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91"/>
    </row>
    <row r="145" spans="1:15" x14ac:dyDescent="0.2">
      <c r="A145" s="89"/>
      <c r="B145" s="90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91"/>
    </row>
    <row r="146" spans="1:15" x14ac:dyDescent="0.2">
      <c r="A146" s="89"/>
      <c r="B146" s="90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91"/>
    </row>
    <row r="147" spans="1:15" x14ac:dyDescent="0.2">
      <c r="A147" s="89"/>
      <c r="B147" s="90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91"/>
    </row>
    <row r="148" spans="1:15" x14ac:dyDescent="0.2">
      <c r="A148" s="89"/>
      <c r="B148" s="90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91"/>
    </row>
    <row r="149" spans="1:15" x14ac:dyDescent="0.2">
      <c r="A149" s="89"/>
      <c r="B149" s="90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91"/>
    </row>
    <row r="150" spans="1:15" x14ac:dyDescent="0.2">
      <c r="A150" s="89"/>
      <c r="B150" s="90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91"/>
    </row>
    <row r="151" spans="1:15" x14ac:dyDescent="0.2">
      <c r="A151" s="89"/>
      <c r="B151" s="90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91"/>
    </row>
    <row r="152" spans="1:15" x14ac:dyDescent="0.2">
      <c r="A152" s="89"/>
      <c r="B152" s="90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91"/>
    </row>
    <row r="153" spans="1:15" x14ac:dyDescent="0.2">
      <c r="A153" s="89"/>
      <c r="B153" s="90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91"/>
    </row>
    <row r="154" spans="1:15" x14ac:dyDescent="0.2">
      <c r="A154" s="89"/>
      <c r="B154" s="90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91"/>
    </row>
    <row r="155" spans="1:15" x14ac:dyDescent="0.2">
      <c r="A155" s="89"/>
      <c r="B155" s="90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91"/>
    </row>
    <row r="156" spans="1:15" x14ac:dyDescent="0.2">
      <c r="A156" s="89"/>
      <c r="B156" s="90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91"/>
    </row>
    <row r="157" spans="1:15" x14ac:dyDescent="0.2">
      <c r="A157" s="89"/>
      <c r="B157" s="90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91"/>
    </row>
    <row r="158" spans="1:15" x14ac:dyDescent="0.2">
      <c r="A158" s="89"/>
      <c r="B158" s="90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91"/>
    </row>
    <row r="159" spans="1:15" x14ac:dyDescent="0.2">
      <c r="A159" s="89"/>
      <c r="B159" s="90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91"/>
    </row>
    <row r="160" spans="1:15" x14ac:dyDescent="0.2">
      <c r="A160" s="89"/>
      <c r="B160" s="90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91"/>
    </row>
    <row r="161" spans="1:15" x14ac:dyDescent="0.2">
      <c r="A161" s="89"/>
      <c r="B161" s="90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91"/>
    </row>
    <row r="162" spans="1:15" x14ac:dyDescent="0.2">
      <c r="A162" s="89"/>
      <c r="B162" s="90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91"/>
    </row>
    <row r="163" spans="1:15" x14ac:dyDescent="0.2">
      <c r="A163" s="89"/>
      <c r="B163" s="90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91"/>
    </row>
    <row r="164" spans="1:15" x14ac:dyDescent="0.2">
      <c r="A164" s="89"/>
      <c r="B164" s="90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91"/>
    </row>
    <row r="165" spans="1:15" x14ac:dyDescent="0.2">
      <c r="A165" s="89"/>
      <c r="B165" s="90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91"/>
    </row>
    <row r="166" spans="1:15" x14ac:dyDescent="0.2">
      <c r="A166" s="89"/>
      <c r="B166" s="90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91"/>
    </row>
    <row r="167" spans="1:15" x14ac:dyDescent="0.2">
      <c r="A167" s="89"/>
      <c r="B167" s="90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91"/>
    </row>
    <row r="168" spans="1:15" x14ac:dyDescent="0.2">
      <c r="A168" s="89"/>
      <c r="B168" s="90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91"/>
    </row>
    <row r="169" spans="1:15" x14ac:dyDescent="0.2">
      <c r="A169" s="89"/>
      <c r="B169" s="90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91"/>
    </row>
    <row r="170" spans="1:15" x14ac:dyDescent="0.2">
      <c r="A170" s="89"/>
      <c r="B170" s="90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91"/>
    </row>
    <row r="171" spans="1:15" x14ac:dyDescent="0.2">
      <c r="A171" s="89"/>
      <c r="B171" s="90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91"/>
    </row>
    <row r="172" spans="1:15" x14ac:dyDescent="0.2">
      <c r="A172" s="89"/>
      <c r="B172" s="90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91"/>
    </row>
    <row r="173" spans="1:15" x14ac:dyDescent="0.2">
      <c r="A173" s="89"/>
      <c r="B173" s="90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91"/>
    </row>
    <row r="174" spans="1:15" x14ac:dyDescent="0.2">
      <c r="A174" s="89"/>
      <c r="B174" s="90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91"/>
    </row>
    <row r="175" spans="1:15" x14ac:dyDescent="0.2">
      <c r="A175" s="89"/>
      <c r="B175" s="90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91"/>
    </row>
    <row r="176" spans="1:15" x14ac:dyDescent="0.2">
      <c r="A176" s="89"/>
      <c r="B176" s="90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91"/>
    </row>
    <row r="177" spans="1:15" x14ac:dyDescent="0.2">
      <c r="A177" s="89"/>
      <c r="B177" s="90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91"/>
    </row>
    <row r="178" spans="1:15" x14ac:dyDescent="0.2">
      <c r="A178" s="89"/>
      <c r="B178" s="90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91"/>
    </row>
    <row r="179" spans="1:15" x14ac:dyDescent="0.2">
      <c r="A179" s="89"/>
      <c r="B179" s="90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91"/>
    </row>
    <row r="180" spans="1:15" x14ac:dyDescent="0.2">
      <c r="A180" s="89"/>
      <c r="B180" s="90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91"/>
    </row>
  </sheetData>
  <mergeCells count="5">
    <mergeCell ref="C3:E3"/>
    <mergeCell ref="F3:H3"/>
    <mergeCell ref="I3:K3"/>
    <mergeCell ref="L3:N3"/>
    <mergeCell ref="O3:Q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38"/>
  <sheetViews>
    <sheetView showGridLines="0" topLeftCell="A16" workbookViewId="0">
      <selection activeCell="C38" sqref="C38"/>
    </sheetView>
  </sheetViews>
  <sheetFormatPr baseColWidth="10" defaultColWidth="11.42578125" defaultRowHeight="12.75" x14ac:dyDescent="0.2"/>
  <cols>
    <col min="1" max="1" width="18" style="60" bestFit="1" customWidth="1"/>
    <col min="2" max="7" width="16.7109375" style="60" customWidth="1"/>
    <col min="8" max="11" width="11.42578125" style="59"/>
    <col min="12" max="16384" width="11.42578125" style="60"/>
  </cols>
  <sheetData>
    <row r="1" spans="1:22" ht="21" customHeight="1" x14ac:dyDescent="0.2">
      <c r="A1" s="58" t="s">
        <v>1</v>
      </c>
      <c r="B1" s="107" t="s">
        <v>27</v>
      </c>
      <c r="C1" s="108"/>
      <c r="D1" s="108"/>
      <c r="E1" s="108"/>
      <c r="F1" s="108"/>
      <c r="G1" s="108"/>
    </row>
    <row r="2" spans="1:22" ht="15.95" customHeight="1" x14ac:dyDescent="0.2">
      <c r="A2" s="58" t="s">
        <v>2</v>
      </c>
      <c r="B2" s="109" t="s">
        <v>11</v>
      </c>
      <c r="C2" s="108"/>
      <c r="D2" s="108"/>
      <c r="E2" s="108"/>
      <c r="F2" s="108"/>
      <c r="G2" s="108"/>
    </row>
    <row r="3" spans="1:22" ht="15.95" customHeight="1" x14ac:dyDescent="0.2">
      <c r="A3" s="58" t="s">
        <v>0</v>
      </c>
      <c r="B3" s="109" t="s">
        <v>29</v>
      </c>
      <c r="C3" s="108"/>
      <c r="D3" s="108"/>
      <c r="E3" s="108"/>
      <c r="F3" s="108"/>
      <c r="G3" s="108"/>
      <c r="V3" s="60" t="str">
        <f>"Quelle: "&amp;Daten!B3</f>
        <v>Quelle: Umweltbundesamt, Daten- und Rechenmodell TREMOD - Transport Emission Model, Version 6.51</v>
      </c>
    </row>
    <row r="4" spans="1:22" x14ac:dyDescent="0.2">
      <c r="A4" s="58" t="s">
        <v>3</v>
      </c>
      <c r="B4" s="112" t="s">
        <v>24</v>
      </c>
      <c r="C4" s="113"/>
      <c r="D4" s="113"/>
      <c r="E4" s="113"/>
      <c r="F4" s="113"/>
      <c r="G4" s="113"/>
    </row>
    <row r="5" spans="1:22" x14ac:dyDescent="0.2">
      <c r="A5" s="58" t="s">
        <v>8</v>
      </c>
      <c r="B5" s="109" t="s">
        <v>17</v>
      </c>
      <c r="C5" s="108"/>
      <c r="D5" s="108"/>
      <c r="E5" s="108"/>
      <c r="F5" s="108"/>
      <c r="G5" s="108"/>
    </row>
    <row r="6" spans="1:22" x14ac:dyDescent="0.2">
      <c r="A6" s="61" t="s">
        <v>9</v>
      </c>
      <c r="B6" s="110"/>
      <c r="C6" s="111"/>
      <c r="D6" s="111"/>
      <c r="E6" s="111"/>
      <c r="F6" s="111"/>
      <c r="G6" s="111"/>
    </row>
    <row r="8" spans="1:22" ht="13.5" x14ac:dyDescent="0.25">
      <c r="A8" s="14"/>
      <c r="B8" s="14"/>
      <c r="C8" s="59"/>
      <c r="D8" s="15"/>
      <c r="E8" s="15"/>
      <c r="F8" s="15"/>
      <c r="G8" s="15"/>
    </row>
    <row r="9" spans="1:22" ht="18.75" customHeight="1" x14ac:dyDescent="0.25">
      <c r="A9" s="59"/>
      <c r="B9" s="62"/>
      <c r="C9" s="72" t="s">
        <v>12</v>
      </c>
      <c r="D9" s="72" t="s">
        <v>13</v>
      </c>
      <c r="E9" s="72" t="s">
        <v>10</v>
      </c>
      <c r="F9" s="72" t="s">
        <v>22</v>
      </c>
      <c r="G9" s="72" t="s">
        <v>14</v>
      </c>
      <c r="H9" s="16"/>
      <c r="I9" s="16"/>
      <c r="J9" s="16"/>
      <c r="K9" s="16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8" customHeight="1" x14ac:dyDescent="0.2">
      <c r="A10" s="63"/>
      <c r="B10" s="41">
        <v>1995</v>
      </c>
      <c r="C10" s="42">
        <v>100</v>
      </c>
      <c r="D10" s="42">
        <v>100</v>
      </c>
      <c r="E10" s="42">
        <v>100</v>
      </c>
      <c r="F10" s="42">
        <v>100</v>
      </c>
      <c r="G10" s="43">
        <v>100</v>
      </c>
      <c r="H10" s="64"/>
      <c r="I10" s="64"/>
    </row>
    <row r="11" spans="1:22" ht="18" customHeight="1" x14ac:dyDescent="0.2">
      <c r="A11" s="57"/>
      <c r="B11" s="44"/>
      <c r="C11" s="65">
        <f>Berechnung!E6</f>
        <v>98.931329501006928</v>
      </c>
      <c r="D11" s="65">
        <f>Berechnung!K6</f>
        <v>94.854012630245776</v>
      </c>
      <c r="E11" s="65">
        <f>Berechnung!H6</f>
        <v>87.566526529668522</v>
      </c>
      <c r="F11" s="65">
        <f>Berechnung!N6</f>
        <v>85.073439571926286</v>
      </c>
      <c r="G11" s="65">
        <f>Berechnung!Q6</f>
        <v>45.661724668904085</v>
      </c>
      <c r="H11" s="64"/>
      <c r="I11" s="64"/>
    </row>
    <row r="12" spans="1:22" ht="18" customHeight="1" x14ac:dyDescent="0.2">
      <c r="A12" s="57"/>
      <c r="B12" s="41"/>
      <c r="C12" s="66">
        <f>Berechnung!E7</f>
        <v>98.710455426178839</v>
      </c>
      <c r="D12" s="66">
        <f>Berechnung!K7</f>
        <v>92.158335721385356</v>
      </c>
      <c r="E12" s="66">
        <f>Berechnung!H7</f>
        <v>78.416400577871102</v>
      </c>
      <c r="F12" s="66">
        <f>Berechnung!N7</f>
        <v>75.557696584109323</v>
      </c>
      <c r="G12" s="66">
        <f>Berechnung!Q7</f>
        <v>30.375302216211448</v>
      </c>
      <c r="H12" s="64"/>
      <c r="I12" s="64"/>
    </row>
    <row r="13" spans="1:22" ht="18" customHeight="1" x14ac:dyDescent="0.2">
      <c r="A13" s="57"/>
      <c r="B13" s="44"/>
      <c r="C13" s="65">
        <f>Berechnung!E8</f>
        <v>98.289467530670521</v>
      </c>
      <c r="D13" s="65">
        <f>Berechnung!K8</f>
        <v>89.707525687670227</v>
      </c>
      <c r="E13" s="65">
        <f>Berechnung!H8</f>
        <v>70.3080733476083</v>
      </c>
      <c r="F13" s="65">
        <f>Berechnung!N8</f>
        <v>67.465257924968398</v>
      </c>
      <c r="G13" s="65">
        <f>Berechnung!Q8</f>
        <v>27.221490047242959</v>
      </c>
      <c r="H13" s="64"/>
      <c r="I13" s="64"/>
    </row>
    <row r="14" spans="1:22" ht="18" customHeight="1" x14ac:dyDescent="0.2">
      <c r="A14" s="57"/>
      <c r="B14" s="41"/>
      <c r="C14" s="66">
        <f>Berechnung!E9</f>
        <v>98.295235245431613</v>
      </c>
      <c r="D14" s="66">
        <f>Berechnung!K9</f>
        <v>87.870884086462482</v>
      </c>
      <c r="E14" s="66">
        <f>Berechnung!H9</f>
        <v>62.802645341022256</v>
      </c>
      <c r="F14" s="66">
        <f>Berechnung!N9</f>
        <v>60.147109029033444</v>
      </c>
      <c r="G14" s="66">
        <f>Berechnung!Q9</f>
        <v>24.955470353479019</v>
      </c>
      <c r="H14" s="64"/>
      <c r="I14" s="64"/>
    </row>
    <row r="15" spans="1:22" ht="18" customHeight="1" x14ac:dyDescent="0.2">
      <c r="A15" s="57"/>
      <c r="B15" s="44">
        <v>2000</v>
      </c>
      <c r="C15" s="65">
        <f>Berechnung!E10</f>
        <v>97.770812949474958</v>
      </c>
      <c r="D15" s="65">
        <f>Berechnung!K10</f>
        <v>85.652145347833482</v>
      </c>
      <c r="E15" s="65">
        <f>Berechnung!H10</f>
        <v>56.287944444909456</v>
      </c>
      <c r="F15" s="65">
        <f>Berechnung!N10</f>
        <v>53.77313607491967</v>
      </c>
      <c r="G15" s="65">
        <f>Berechnung!Q10</f>
        <v>22.571742357848851</v>
      </c>
      <c r="H15" s="64"/>
      <c r="I15" s="64"/>
    </row>
    <row r="16" spans="1:22" ht="18" customHeight="1" x14ac:dyDescent="0.2">
      <c r="A16" s="57"/>
      <c r="B16" s="41"/>
      <c r="C16" s="66">
        <f>Berechnung!E11</f>
        <v>97.909260850053045</v>
      </c>
      <c r="D16" s="66">
        <f>Berechnung!K11</f>
        <v>83.428734888161088</v>
      </c>
      <c r="E16" s="66">
        <f>Berechnung!H11</f>
        <v>51.117189948401723</v>
      </c>
      <c r="F16" s="66">
        <f>Berechnung!N11</f>
        <v>49.110030436982896</v>
      </c>
      <c r="G16" s="66">
        <f>Berechnung!Q11</f>
        <v>18.839762712218974</v>
      </c>
      <c r="H16" s="64"/>
      <c r="I16" s="64"/>
    </row>
    <row r="17" spans="1:9" ht="18" customHeight="1" x14ac:dyDescent="0.2">
      <c r="A17" s="57"/>
      <c r="B17" s="44"/>
      <c r="C17" s="65">
        <f>Berechnung!E12</f>
        <v>97.717887699134593</v>
      </c>
      <c r="D17" s="65">
        <f>Berechnung!K12</f>
        <v>79.933138808135695</v>
      </c>
      <c r="E17" s="65">
        <f>Berechnung!H12</f>
        <v>46.492802114183171</v>
      </c>
      <c r="F17" s="65">
        <f>Berechnung!N12</f>
        <v>44.572553813594766</v>
      </c>
      <c r="G17" s="65">
        <f>Berechnung!Q12</f>
        <v>3.0088816670522465</v>
      </c>
      <c r="H17" s="64"/>
      <c r="I17" s="64"/>
    </row>
    <row r="18" spans="1:9" ht="18" customHeight="1" x14ac:dyDescent="0.2">
      <c r="A18" s="57"/>
      <c r="B18" s="41"/>
      <c r="C18" s="66">
        <f>Berechnung!E13</f>
        <v>98.682561190864291</v>
      </c>
      <c r="D18" s="66">
        <f>Berechnung!K13</f>
        <v>76.504393951408971</v>
      </c>
      <c r="E18" s="66">
        <f>Berechnung!H13</f>
        <v>42.152489113172983</v>
      </c>
      <c r="F18" s="66">
        <f>Berechnung!N13</f>
        <v>41.480363265939815</v>
      </c>
      <c r="G18" s="66">
        <f>Berechnung!Q13</f>
        <v>0.60798033515220573</v>
      </c>
      <c r="H18" s="64"/>
      <c r="I18" s="64"/>
    </row>
    <row r="19" spans="1:9" ht="18" customHeight="1" x14ac:dyDescent="0.2">
      <c r="A19" s="57"/>
      <c r="B19" s="44"/>
      <c r="C19" s="65">
        <f>Berechnung!E14</f>
        <v>99.28663003213245</v>
      </c>
      <c r="D19" s="65">
        <f>Berechnung!K14</f>
        <v>74.138293352461559</v>
      </c>
      <c r="E19" s="65">
        <f>Berechnung!H14</f>
        <v>39.731740465281824</v>
      </c>
      <c r="F19" s="65">
        <f>Berechnung!N14</f>
        <v>39.209320486307902</v>
      </c>
      <c r="G19" s="65">
        <f>Berechnung!Q14</f>
        <v>0.61191639471649184</v>
      </c>
      <c r="H19" s="64"/>
      <c r="I19" s="64"/>
    </row>
    <row r="20" spans="1:9" ht="18" customHeight="1" x14ac:dyDescent="0.2">
      <c r="A20" s="57"/>
      <c r="B20" s="41">
        <v>2005</v>
      </c>
      <c r="C20" s="66">
        <f>Berechnung!E15</f>
        <v>99.710462276744821</v>
      </c>
      <c r="D20" s="66">
        <f>Berechnung!K15</f>
        <v>71.671463609049724</v>
      </c>
      <c r="E20" s="66">
        <f>Berechnung!H15</f>
        <v>37.389212780892272</v>
      </c>
      <c r="F20" s="66">
        <f>Berechnung!N15</f>
        <v>37.166236326185356</v>
      </c>
      <c r="G20" s="66">
        <f>Berechnung!Q15</f>
        <v>0.61530836582727166</v>
      </c>
      <c r="H20" s="64"/>
      <c r="I20" s="64"/>
    </row>
    <row r="21" spans="1:9" ht="18" customHeight="1" x14ac:dyDescent="0.2">
      <c r="A21" s="57"/>
      <c r="B21" s="44"/>
      <c r="C21" s="65">
        <f>Berechnung!E16</f>
        <v>99.739851852760282</v>
      </c>
      <c r="D21" s="65">
        <f>Berechnung!K16</f>
        <v>68.029327564288437</v>
      </c>
      <c r="E21" s="65">
        <f>Berechnung!H16</f>
        <v>34.466658370067655</v>
      </c>
      <c r="F21" s="65">
        <f>Berechnung!N16</f>
        <v>34.480959887038836</v>
      </c>
      <c r="G21" s="65">
        <f>Berechnung!Q16</f>
        <v>0.61656328199033761</v>
      </c>
      <c r="H21" s="64"/>
      <c r="I21" s="64"/>
    </row>
    <row r="22" spans="1:9" ht="18" customHeight="1" x14ac:dyDescent="0.2">
      <c r="A22" s="57"/>
      <c r="B22" s="41"/>
      <c r="C22" s="66">
        <f>Berechnung!E17</f>
        <v>99.21638551825896</v>
      </c>
      <c r="D22" s="66">
        <f>Berechnung!K17</f>
        <v>61.872835238128367</v>
      </c>
      <c r="E22" s="66">
        <f>Berechnung!H17</f>
        <v>29.599188265752563</v>
      </c>
      <c r="F22" s="66">
        <f>Berechnung!N17</f>
        <v>30.223749669386685</v>
      </c>
      <c r="G22" s="66">
        <f>Berechnung!Q17</f>
        <v>0.61368464236266562</v>
      </c>
      <c r="H22" s="64"/>
      <c r="I22" s="64"/>
    </row>
    <row r="23" spans="1:9" ht="18" customHeight="1" x14ac:dyDescent="0.2">
      <c r="A23" s="57"/>
      <c r="B23" s="44"/>
      <c r="C23" s="65">
        <f>Berechnung!E18</f>
        <v>98.0569279213193</v>
      </c>
      <c r="D23" s="65">
        <f>Berechnung!K18</f>
        <v>53.606928461424729</v>
      </c>
      <c r="E23" s="65">
        <f>Berechnung!H18</f>
        <v>22.804882394521478</v>
      </c>
      <c r="F23" s="65">
        <f>Berechnung!N18</f>
        <v>24.35156672684046</v>
      </c>
      <c r="G23" s="65">
        <f>Berechnung!Q18</f>
        <v>0.60570972109282295</v>
      </c>
      <c r="H23" s="64"/>
      <c r="I23" s="64"/>
    </row>
    <row r="24" spans="1:9" ht="18" customHeight="1" x14ac:dyDescent="0.2">
      <c r="A24" s="63"/>
      <c r="B24" s="41"/>
      <c r="C24" s="66">
        <f>Berechnung!E19</f>
        <v>96.881017502532245</v>
      </c>
      <c r="D24" s="66">
        <f>Berechnung!K19</f>
        <v>48.255497096745316</v>
      </c>
      <c r="E24" s="66">
        <f>Berechnung!H19</f>
        <v>18.540559902166514</v>
      </c>
      <c r="F24" s="66">
        <f>Berechnung!N19</f>
        <v>20.752214255954549</v>
      </c>
      <c r="G24" s="66">
        <f>Berechnung!Q19</f>
        <v>0.59810941506246373</v>
      </c>
      <c r="H24" s="64"/>
      <c r="I24" s="64"/>
    </row>
    <row r="25" spans="1:9" ht="18" customHeight="1" x14ac:dyDescent="0.2">
      <c r="A25" s="63"/>
      <c r="B25" s="44">
        <v>2010</v>
      </c>
      <c r="C25" s="65">
        <f>Berechnung!E20</f>
        <v>96.723535286012336</v>
      </c>
      <c r="D25" s="65">
        <f>Berechnung!K20</f>
        <v>44.829644229060477</v>
      </c>
      <c r="E25" s="65">
        <f>Berechnung!H20</f>
        <v>15.447995350966226</v>
      </c>
      <c r="F25" s="65">
        <f>Berechnung!N20</f>
        <v>18.131564861897505</v>
      </c>
      <c r="G25" s="65">
        <f>Berechnung!Q20</f>
        <v>0.59706846532598812</v>
      </c>
      <c r="H25" s="64"/>
      <c r="I25" s="64"/>
    </row>
    <row r="26" spans="1:9" ht="18" customHeight="1" x14ac:dyDescent="0.2">
      <c r="A26" s="63"/>
      <c r="B26" s="41"/>
      <c r="C26" s="66">
        <f>Berechnung!E21</f>
        <v>95.768486726750481</v>
      </c>
      <c r="D26" s="66">
        <f>Berechnung!K21</f>
        <v>41.603766708737119</v>
      </c>
      <c r="E26" s="66">
        <f>Berechnung!H21</f>
        <v>12.785703408115742</v>
      </c>
      <c r="F26" s="66">
        <f>Berechnung!N21</f>
        <v>15.845572802347178</v>
      </c>
      <c r="G26" s="66">
        <f>Berechnung!Q21</f>
        <v>0.59101392696272881</v>
      </c>
      <c r="H26" s="64"/>
      <c r="I26" s="64"/>
    </row>
    <row r="27" spans="1:9" ht="18" customHeight="1" x14ac:dyDescent="0.2">
      <c r="A27" s="67"/>
      <c r="B27" s="44"/>
      <c r="C27" s="65">
        <f>Berechnung!E22</f>
        <v>95.106216913583282</v>
      </c>
      <c r="D27" s="65">
        <f>Berechnung!K22</f>
        <v>39.054373235819703</v>
      </c>
      <c r="E27" s="65">
        <f>Berechnung!H22</f>
        <v>10.72511117665227</v>
      </c>
      <c r="F27" s="65">
        <f>Berechnung!N22</f>
        <v>14.078082034893763</v>
      </c>
      <c r="G27" s="65">
        <f>Berechnung!Q22</f>
        <v>0.58682440180095274</v>
      </c>
      <c r="H27" s="64"/>
      <c r="I27" s="64"/>
    </row>
    <row r="28" spans="1:9" ht="18" customHeight="1" x14ac:dyDescent="0.2">
      <c r="A28" s="67"/>
      <c r="B28" s="41"/>
      <c r="C28" s="66">
        <f>Berechnung!E23</f>
        <v>95.070770250161601</v>
      </c>
      <c r="D28" s="66">
        <f>Berechnung!K23</f>
        <v>36.939492325960302</v>
      </c>
      <c r="E28" s="66">
        <f>Berechnung!H23</f>
        <v>9.1335007988899068</v>
      </c>
      <c r="F28" s="66">
        <f>Berechnung!N23</f>
        <v>12.625310287457047</v>
      </c>
      <c r="G28" s="66">
        <f>Berechnung!Q23</f>
        <v>0.58634169046984197</v>
      </c>
      <c r="H28" s="64"/>
      <c r="I28" s="64"/>
    </row>
    <row r="29" spans="1:9" ht="18" customHeight="1" x14ac:dyDescent="0.2">
      <c r="A29" s="67"/>
      <c r="B29" s="44"/>
      <c r="C29" s="65">
        <f>Berechnung!E24</f>
        <v>94.650878874892513</v>
      </c>
      <c r="D29" s="65">
        <f>Berechnung!K24</f>
        <v>33.419539060287519</v>
      </c>
      <c r="E29" s="65">
        <f>Berechnung!H24</f>
        <v>7.7627728173504469</v>
      </c>
      <c r="F29" s="65">
        <f>Berechnung!N24</f>
        <v>10.993351066066792</v>
      </c>
      <c r="G29" s="65">
        <f>Berechnung!Q24</f>
        <v>0.58379907560320243</v>
      </c>
      <c r="H29" s="64"/>
      <c r="I29" s="64"/>
    </row>
    <row r="30" spans="1:9" ht="18" customHeight="1" x14ac:dyDescent="0.2">
      <c r="A30" s="67"/>
      <c r="B30" s="41">
        <v>2015</v>
      </c>
      <c r="C30" s="66">
        <f>Berechnung!E25</f>
        <v>94.416582637232054</v>
      </c>
      <c r="D30" s="66">
        <f>Berechnung!K25</f>
        <v>28.313265914005836</v>
      </c>
      <c r="E30" s="66">
        <f>Berechnung!H25</f>
        <v>6.4941636513955538</v>
      </c>
      <c r="F30" s="66">
        <f>Berechnung!N25</f>
        <v>9.1452670788743688</v>
      </c>
      <c r="G30" s="66">
        <f>Berechnung!Q25</f>
        <v>0.58221610429097781</v>
      </c>
      <c r="H30" s="64"/>
      <c r="I30" s="64"/>
    </row>
    <row r="31" spans="1:9" ht="18" customHeight="1" x14ac:dyDescent="0.2">
      <c r="A31" s="67"/>
      <c r="B31" s="44"/>
      <c r="C31" s="65">
        <f>Berechnung!E26</f>
        <v>93.919085149294318</v>
      </c>
      <c r="D31" s="65">
        <f>Berechnung!K26</f>
        <v>23.521939907756284</v>
      </c>
      <c r="E31" s="65">
        <f>Berechnung!H26</f>
        <v>5.5202769071480269</v>
      </c>
      <c r="F31" s="65">
        <f>Berechnung!N26</f>
        <v>7.5814162229578317</v>
      </c>
      <c r="G31" s="65">
        <f>Berechnung!Q26</f>
        <v>0.57912502338031979</v>
      </c>
      <c r="H31" s="64"/>
      <c r="I31" s="64"/>
    </row>
    <row r="32" spans="1:9" ht="18" customHeight="1" x14ac:dyDescent="0.2">
      <c r="A32" s="67"/>
      <c r="B32" s="41"/>
      <c r="C32" s="66">
        <f>Berechnung!E27</f>
        <v>93.606594115748337</v>
      </c>
      <c r="D32" s="66">
        <f>Berechnung!K27</f>
        <v>19.761748563082719</v>
      </c>
      <c r="E32" s="66">
        <f>Berechnung!H27</f>
        <v>4.7924309128056963</v>
      </c>
      <c r="F32" s="66">
        <f>Berechnung!N27</f>
        <v>6.3851313827663194</v>
      </c>
      <c r="G32" s="66">
        <f>Berechnung!Q27</f>
        <v>0.57718657215490332</v>
      </c>
      <c r="H32" s="64"/>
      <c r="I32" s="64"/>
    </row>
    <row r="33" spans="1:9" ht="18" customHeight="1" x14ac:dyDescent="0.2">
      <c r="A33" s="67"/>
      <c r="B33" s="44"/>
      <c r="C33" s="65">
        <f>Berechnung!E28</f>
        <v>93.419304609553052</v>
      </c>
      <c r="D33" s="65">
        <f>Berechnung!K28</f>
        <v>16.873095486256386</v>
      </c>
      <c r="E33" s="65">
        <f>Berechnung!H28</f>
        <v>4.2452171136587395</v>
      </c>
      <c r="F33" s="65">
        <f>Berechnung!N28</f>
        <v>5.4809623796781652</v>
      </c>
      <c r="G33" s="65">
        <f>Berechnung!Q28</f>
        <v>0.57604920495197331</v>
      </c>
      <c r="H33" s="64"/>
      <c r="I33" s="64"/>
    </row>
    <row r="34" spans="1:9" ht="18" customHeight="1" x14ac:dyDescent="0.2">
      <c r="A34" s="67"/>
      <c r="B34" s="55"/>
      <c r="C34" s="66">
        <f>Berechnung!E29</f>
        <v>93.316007507786537</v>
      </c>
      <c r="D34" s="66">
        <f>Berechnung!K29</f>
        <v>14.510698945060508</v>
      </c>
      <c r="E34" s="66">
        <f>Berechnung!H29</f>
        <v>3.8796309006074678</v>
      </c>
      <c r="F34" s="66">
        <f>Berechnung!N29</f>
        <v>4.7477308703557073</v>
      </c>
      <c r="G34" s="66">
        <f>Berechnung!Q29</f>
        <v>0.57507805981169158</v>
      </c>
      <c r="H34" s="64"/>
      <c r="I34" s="64"/>
    </row>
    <row r="35" spans="1:9" ht="18" customHeight="1" x14ac:dyDescent="0.2">
      <c r="A35" s="67"/>
      <c r="B35" s="56">
        <v>2020</v>
      </c>
      <c r="C35" s="65">
        <f>Berechnung!E30</f>
        <v>92.608385840727024</v>
      </c>
      <c r="D35" s="65">
        <f>Berechnung!K30</f>
        <v>12.661366327041861</v>
      </c>
      <c r="E35" s="65">
        <f>Berechnung!H30</f>
        <v>3.6692477862786164</v>
      </c>
      <c r="F35" s="65">
        <f>Berechnung!N30</f>
        <v>4.0831830503678148</v>
      </c>
      <c r="G35" s="65">
        <f>Berechnung!Q30</f>
        <v>0.57037699196277858</v>
      </c>
      <c r="H35" s="64"/>
      <c r="I35" s="64"/>
    </row>
    <row r="36" spans="1:9" ht="18" customHeight="1" x14ac:dyDescent="0.2">
      <c r="A36" s="67"/>
      <c r="B36" s="55"/>
      <c r="C36" s="71">
        <f>Berechnung!E31</f>
        <v>91.999289845340854</v>
      </c>
      <c r="D36" s="71">
        <f>Berechnung!K31</f>
        <v>11.335711584735469</v>
      </c>
      <c r="E36" s="71">
        <f>Berechnung!H31</f>
        <v>3.5779692886008947</v>
      </c>
      <c r="F36" s="71">
        <f>Berechnung!N31</f>
        <v>3.511934982877507</v>
      </c>
      <c r="G36" s="71">
        <f>Berechnung!Q31</f>
        <v>0.5654682942653616</v>
      </c>
      <c r="H36" s="64"/>
      <c r="I36" s="64"/>
    </row>
    <row r="37" spans="1:9" x14ac:dyDescent="0.2">
      <c r="B37" s="56"/>
      <c r="C37" s="73">
        <f>Berechnung!E32</f>
        <v>91.622736505767818</v>
      </c>
      <c r="D37" s="73">
        <f>Berechnung!K32</f>
        <v>10.371104308621868</v>
      </c>
      <c r="E37" s="73">
        <f>Berechnung!H32</f>
        <v>3.5110139543387668</v>
      </c>
      <c r="F37" s="73">
        <f>Berechnung!N32</f>
        <v>3.1709222834982702</v>
      </c>
      <c r="G37" s="73">
        <f>Berechnung!Q32</f>
        <v>0.56228487862192877</v>
      </c>
      <c r="H37" s="64"/>
      <c r="I37" s="64"/>
    </row>
    <row r="38" spans="1:9" x14ac:dyDescent="0.2">
      <c r="B38" s="55"/>
      <c r="C38" s="71">
        <f>Berechnung!E33</f>
        <v>90.502849203123802</v>
      </c>
      <c r="D38" s="71">
        <f>Berechnung!K33</f>
        <v>9.0516119773603148</v>
      </c>
      <c r="E38" s="71">
        <f>Berechnung!H33</f>
        <v>3.5285117316956334</v>
      </c>
      <c r="F38" s="71">
        <f>Berechnung!N33</f>
        <v>2.7581744087341882</v>
      </c>
      <c r="G38" s="71">
        <f>Berechnung!Q33</f>
        <v>0.55475897059164103</v>
      </c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H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25" ht="20.25" customHeight="1" x14ac:dyDescent="0.2">
      <c r="A2" s="2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8"/>
      <c r="Q2" s="114" t="s">
        <v>7</v>
      </c>
      <c r="R2" s="115"/>
      <c r="S2" s="115"/>
      <c r="T2" s="115"/>
      <c r="U2" s="115"/>
      <c r="V2" s="115"/>
      <c r="W2" s="115"/>
      <c r="X2" s="115"/>
      <c r="Y2" s="116"/>
    </row>
    <row r="3" spans="1:25" ht="18.75" customHeight="1" x14ac:dyDescent="0.3">
      <c r="A3" s="2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28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2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8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2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8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29"/>
      <c r="C6" s="4"/>
      <c r="O6" s="28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29"/>
      <c r="C7" s="4"/>
      <c r="O7" s="28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29"/>
      <c r="C8" s="4"/>
      <c r="O8" s="28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29"/>
      <c r="C9" s="4"/>
      <c r="O9" s="28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29"/>
      <c r="C10" s="4"/>
      <c r="O10" s="28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29"/>
      <c r="C11" s="4"/>
      <c r="O11" s="28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29"/>
      <c r="C12" s="4"/>
      <c r="O12" s="28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29"/>
      <c r="C13" s="4"/>
      <c r="O13" s="28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29"/>
      <c r="C14" s="4"/>
      <c r="O14" s="28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29"/>
      <c r="C15" s="4"/>
      <c r="O15" s="28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29"/>
      <c r="C16" s="4"/>
      <c r="O16" s="28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29"/>
      <c r="C17" s="4"/>
      <c r="O17" s="28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29"/>
      <c r="C18" s="4"/>
      <c r="O18" s="28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29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28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3.75" customHeight="1" x14ac:dyDescent="0.2">
      <c r="A20" s="34"/>
      <c r="B20" s="32"/>
      <c r="C20" s="30"/>
      <c r="D20" s="31"/>
      <c r="E20" s="35"/>
      <c r="F20" s="31"/>
      <c r="G20" s="35"/>
      <c r="H20" s="31"/>
      <c r="I20" s="35"/>
      <c r="J20" s="31"/>
      <c r="K20" s="35"/>
      <c r="L20" s="31"/>
      <c r="M20" s="35"/>
      <c r="N20" s="32"/>
      <c r="O20" s="33"/>
    </row>
    <row r="21" spans="1:25" ht="16.5" customHeight="1" x14ac:dyDescent="0.2">
      <c r="A21" s="1"/>
      <c r="C21" s="4"/>
      <c r="D21" s="6"/>
      <c r="E21" s="6"/>
      <c r="F21" s="6"/>
      <c r="G21" s="6"/>
      <c r="H21" s="6"/>
      <c r="I21" s="6"/>
      <c r="J21" s="6"/>
      <c r="K21" s="6"/>
      <c r="L21" s="6"/>
    </row>
    <row r="22" spans="1:25" ht="21.75" customHeight="1" x14ac:dyDescent="0.2"/>
    <row r="23" spans="1:25" ht="6.75" customHeight="1" x14ac:dyDescent="0.2"/>
    <row r="24" spans="1:25" ht="6" customHeight="1" x14ac:dyDescent="0.2">
      <c r="B24" s="8"/>
      <c r="C24" s="8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25" ht="4.5" customHeight="1" x14ac:dyDescent="0.2">
      <c r="B25" s="8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25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Aubrecht, Elisabeth Lena</cp:lastModifiedBy>
  <cp:lastPrinted>2019-05-29T12:44:30Z</cp:lastPrinted>
  <dcterms:created xsi:type="dcterms:W3CDTF">2010-08-25T11:28:54Z</dcterms:created>
  <dcterms:modified xsi:type="dcterms:W3CDTF">2025-05-13T07:57:52Z</dcterms:modified>
</cp:coreProperties>
</file>