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7_UMWELT-GESUNDHEIT\7-8_Soziale-Lage\"/>
    </mc:Choice>
  </mc:AlternateContent>
  <xr:revisionPtr revIDLastSave="0" documentId="13_ncr:1_{7A3E8978-95CA-40F4-A8E2-2685C727C425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OFFSET(Daten!$B$10,0,0,COUNTA(Daten!$B$10:$B$12),-1)</definedName>
    <definedName name="Daten01">OFFSET(Daten!$C$10,0,0,COUNTA(Daten!$C$10:$C$12),-1)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Daten!$A$1:$F$13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E11" i="1"/>
  <c r="D11" i="1"/>
  <c r="D10" i="1"/>
  <c r="E10" i="1"/>
  <c r="X3" i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<sst xmlns="http://schemas.openxmlformats.org/spreadsheetml/2006/main" count="22" uniqueCount="20">
  <si>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</si>
  <si>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</si>
  <si>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</si>
  <si>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</si>
  <si>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</si>
  <si>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</si>
  <si>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</si>
  <si>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</si>
  <si>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</si>
  <si>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</si>
  <si>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niedrig</t>
  </si>
  <si>
    <t>mittel</t>
  </si>
  <si>
    <t>hoch</t>
  </si>
  <si>
    <t>a-Pinen  in der Luft des Kinderzimmers von 3-17-Jährigen nach sozioökonomischem Status*</t>
  </si>
  <si>
    <t>Sozioökonomischer Status</t>
  </si>
  <si>
    <t>Umweltbundesamt, Deutsche Umweltstudie zur Gesundheit (GerES V), 2014-2017; Fernandez Lahore et al. (2025)</t>
  </si>
  <si>
    <t>*Sozioökonomischer Status aus Bildungsgrad, Einkommen und beruflicher Stellung der Eltern nach Lampert et al. 2018; N=615</t>
  </si>
  <si>
    <t>a-Pinen (geom. Mittel, µg/m³)</t>
  </si>
  <si>
    <t>95%-Konfidenzintervall
negativ</t>
  </si>
  <si>
    <t>95%-Konfidenzintervall
positiv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</si>
</sst>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0" xfId="0" applyFill="1" applyBorder="1"/>
    <xf numFmtId="0" fontId="0" fillId="0" borderId="0" xfId="0" applyFill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8" xfId="0" applyFill="1" applyBorder="1" applyProtection="1"/>
    <xf numFmtId="4" fontId="29" fillId="24" borderId="27" xfId="0" applyNumberFormat="1" applyFont="1" applyFill="1" applyBorder="1" applyAlignment="1">
      <alignment horizontal="right" vertical="center" wrapText="1" indent="3"/>
    </xf>
    <xf numFmtId="4" fontId="29" fillId="26" borderId="27" xfId="0" applyNumberFormat="1" applyFont="1" applyFill="1" applyBorder="1" applyAlignment="1">
      <alignment horizontal="right" vertical="center" wrapText="1" indent="3"/>
    </xf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30" fillId="25" borderId="0" xfId="0" applyFont="1" applyFill="1" applyBorder="1" applyAlignment="1">
      <alignment horizontal="center" vertical="center" wrapText="1"/>
    </xf>
    <xf numFmtId="4" fontId="29" fillId="24" borderId="0" xfId="0" applyNumberFormat="1" applyFont="1" applyFill="1" applyBorder="1" applyAlignment="1">
      <alignment horizontal="right" vertical="center" wrapText="1" indent="3"/>
    </xf>
    <xf numFmtId="4" fontId="29" fillId="26" borderId="0" xfId="0" applyNumberFormat="1" applyFont="1" applyFill="1" applyBorder="1" applyAlignment="1">
      <alignment horizontal="right" vertical="center" wrapText="1" indent="3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34664298154E-2"/>
          <c:y val="4.8436820494797479E-2"/>
          <c:w val="0.89525256318141355"/>
          <c:h val="0.68879315229092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a-Pinen (geom. Mittel, µg/m³)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1-4CD2-4581-B4CF-6E55F5D9355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03-4CD2-4581-B4CF-6E55F5D93556}"/>
              </c:ext>
            </c:extLst>
          </c:dPt>
          <c:dLbls>
            <c:dLbl>
              <c:idx val="0"/>
              <c:layout>
                <c:manualLayout>
                  <c:x val="-3.3105517863091101E-17"/>
                  <c:y val="-7.0073169907435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CE-4AA0-9F00-7503D26B6D02}"/>
                </c:ext>
              </c:extLst>
            </c:dLbl>
            <c:dLbl>
              <c:idx val="1"/>
              <c:layout>
                <c:manualLayout>
                  <c:x val="-6.6211035726182202E-17"/>
                  <c:y val="-5.5474592843386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2-4581-B4CF-6E55F5D93556}"/>
                </c:ext>
              </c:extLst>
            </c:dLbl>
            <c:dLbl>
              <c:idx val="2"/>
              <c:layout>
                <c:manualLayout>
                  <c:x val="0"/>
                  <c:y val="-0.11094918568677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2-4581-B4CF-6E55F5D93556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Daten!$E$10:$E$12</c:f>
                <c:numCache>
                  <c:formatCode>General</c:formatCode>
                  <c:ptCount val="3"/>
                  <c:pt idx="0">
                    <c:v>1.1400000000000006</c:v>
                  </c:pt>
                  <c:pt idx="1">
                    <c:v>0.86000000000000032</c:v>
                  </c:pt>
                  <c:pt idx="2">
                    <c:v>1.8900000000000006</c:v>
                  </c:pt>
                </c:numCache>
              </c:numRef>
            </c:plus>
            <c:minus>
              <c:numRef>
                <c:f>Daten!$D$10:$D$12</c:f>
                <c:numCache>
                  <c:formatCode>General</c:formatCode>
                  <c:ptCount val="3"/>
                  <c:pt idx="0">
                    <c:v>0.91999999999999948</c:v>
                  </c:pt>
                  <c:pt idx="1">
                    <c:v>0.76999999999999957</c:v>
                  </c:pt>
                  <c:pt idx="2">
                    <c:v>1.5399999999999991</c:v>
                  </c:pt>
                </c:numCache>
              </c:numRef>
            </c:minus>
            <c:spPr>
              <a:ln w="19050">
                <a:solidFill>
                  <a:srgbClr val="080808"/>
                </a:solidFill>
              </a:ln>
            </c:spPr>
          </c:errBars>
          <c:cat>
            <c:strRef>
              <c:f>[0]!Beschriftung</c:f>
              <c:strCache>
                <c:ptCount val="3"/>
                <c:pt idx="0">
                  <c:v>niedrig</c:v>
                </c:pt>
                <c:pt idx="1">
                  <c:v>mittel</c:v>
                </c:pt>
                <c:pt idx="2">
                  <c:v>hoch</c:v>
                </c:pt>
              </c:strCache>
            </c:strRef>
          </c:cat>
          <c:val>
            <c:numRef>
              <c:f>Daten!$C$10:$C$12</c:f>
              <c:numCache>
                <c:formatCode>#,##0.00</c:formatCode>
                <c:ptCount val="3"/>
                <c:pt idx="0">
                  <c:v>4.7699999999999996</c:v>
                </c:pt>
                <c:pt idx="1">
                  <c:v>7.05</c:v>
                </c:pt>
                <c:pt idx="2">
                  <c:v>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D2-4581-B4CF-6E55F5D9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009256"/>
        <c:axId val="428010040"/>
      </c:barChart>
      <c:catAx>
        <c:axId val="4280092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Sozioökonomischer Status</c:v>
                </c:pt>
              </c:strCache>
            </c:strRef>
          </c:tx>
          <c:layout>
            <c:manualLayout>
              <c:xMode val="edge"/>
              <c:yMode val="edge"/>
              <c:x val="0.42473367642136639"/>
              <c:y val="0.80336222472198904"/>
            </c:manualLayout>
          </c:layout>
          <c:overlay val="0"/>
          <c:txPr>
            <a:bodyPr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8010040"/>
        <c:crosses val="autoZero"/>
        <c:auto val="1"/>
        <c:lblAlgn val="ctr"/>
        <c:lblOffset val="100"/>
        <c:noMultiLvlLbl val="0"/>
      </c:catAx>
      <c:valAx>
        <c:axId val="4280100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80092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4</xdr:col>
      <xdr:colOff>1743075</xdr:colOff>
      <xdr:row>12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781300"/>
          <a:ext cx="7000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207606</xdr:rowOff>
    </xdr:from>
    <xdr:to>
      <xdr:col>13</xdr:col>
      <xdr:colOff>21121</xdr:colOff>
      <xdr:row>20</xdr:row>
      <xdr:rowOff>139211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578827</xdr:colOff>
      <xdr:row>18</xdr:row>
      <xdr:rowOff>657245</xdr:rowOff>
    </xdr:from>
    <xdr:to>
      <xdr:col>12</xdr:col>
      <xdr:colOff>1267239</xdr:colOff>
      <xdr:row>18</xdr:row>
      <xdr:rowOff>919367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25865" y="4547841"/>
          <a:ext cx="2241720" cy="262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Deutsche Umweltstudie zur Gesundheit (GerES V), 2014-2017; Fernandez Lahore et al. (2025)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8283</xdr:colOff>
      <xdr:row>18</xdr:row>
      <xdr:rowOff>665533</xdr:rowOff>
    </xdr:from>
    <xdr:to>
      <xdr:col>6</xdr:col>
      <xdr:colOff>439616</xdr:colOff>
      <xdr:row>18</xdr:row>
      <xdr:rowOff>902801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091" y="4556129"/>
          <a:ext cx="2263063" cy="237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*Sozioökonomischer Status aus Bildungsgrad, Einkommen und beruflicher Stellung der Eltern nach Lampert et al. 2018; N=615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165650</xdr:colOff>
      <xdr:row>0</xdr:row>
      <xdr:rowOff>241436</xdr:rowOff>
    </xdr:from>
    <xdr:to>
      <xdr:col>12</xdr:col>
      <xdr:colOff>1275522</xdr:colOff>
      <xdr:row>2</xdr:row>
      <xdr:rowOff>66261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0" y="241436"/>
          <a:ext cx="6319633" cy="33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100" b="1" i="0" baseline="0">
              <a:solidFill>
                <a:sysClr val="windowText" lastClr="000000"/>
              </a:solidFill>
              <a:latin typeface="Symbol" pitchFamily="18" charset="2"/>
              <a:ea typeface="+mn-ea"/>
              <a:cs typeface="+mn-cs"/>
            </a:rPr>
            <a:t>a</a:t>
          </a:r>
          <a:r>
            <a:rPr lang="de-DE" sz="12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-Pinen  in der Luft des Kinderzimmers von 3-17-Jährigen nach sozioökonomischem Status*</a:t>
          </a:r>
          <a:endParaRPr lang="de-DE" sz="1200" b="1" i="0" baseline="30000">
            <a:solidFill>
              <a:sysClr val="windowText" lastClr="000000"/>
            </a:solidFill>
            <a:latin typeface="Meta Offc" pitchFamily="34" charset="0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1</xdr:col>
      <xdr:colOff>41413</xdr:colOff>
      <xdr:row>2</xdr:row>
      <xdr:rowOff>152814</xdr:rowOff>
    </xdr:from>
    <xdr:to>
      <xdr:col>13</xdr:col>
      <xdr:colOff>41413</xdr:colOff>
      <xdr:row>3</xdr:row>
      <xdr:rowOff>181389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56761" y="666336"/>
          <a:ext cx="6311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C1E038-7B1D-4A26-B935-F54388254B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8282</xdr:colOff>
      <xdr:row>1</xdr:row>
      <xdr:rowOff>3483</xdr:rowOff>
    </xdr:from>
    <xdr:to>
      <xdr:col>12</xdr:col>
      <xdr:colOff>1277869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0" y="260244"/>
          <a:ext cx="62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215344</xdr:colOff>
      <xdr:row>18</xdr:row>
      <xdr:rowOff>639823</xdr:rowOff>
    </xdr:from>
    <xdr:to>
      <xdr:col>12</xdr:col>
      <xdr:colOff>1269583</xdr:colOff>
      <xdr:row>18</xdr:row>
      <xdr:rowOff>639823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4" y="4474671"/>
          <a:ext cx="67692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167884</xdr:colOff>
      <xdr:row>2</xdr:row>
      <xdr:rowOff>131883</xdr:rowOff>
    </xdr:from>
    <xdr:to>
      <xdr:col>8</xdr:col>
      <xdr:colOff>835270</xdr:colOff>
      <xdr:row>3</xdr:row>
      <xdr:rowOff>129972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87692" y="644768"/>
          <a:ext cx="3546866" cy="239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de-DE" sz="900" b="1">
              <a:solidFill>
                <a:sysClr val="windowText" lastClr="000000"/>
              </a:solidFill>
              <a:latin typeface="Symbol" pitchFamily="18" charset="2"/>
              <a:cs typeface="Meta Offc" pitchFamily="34" charset="0"/>
            </a:rPr>
            <a:t>a</a:t>
          </a:r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-Pinen (geom. Mittel, µg/m³) mit 95%-Konfidenzintervall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12"/>
  <sheetViews>
    <sheetView showGridLines="0" workbookViewId="0">
      <selection activeCell="B6" sqref="B6:C6"/>
    </sheetView>
  </sheetViews>
  <sheetFormatPr baseColWidth="10" defaultRowHeight="12.75" x14ac:dyDescent="0.2"/>
  <cols>
    <col min="1" max="1" width="18" style="9" bestFit="1" customWidth="1"/>
    <col min="2" max="5" width="26.28515625" style="9" customWidth="1"/>
    <col min="6" max="6" width="2.85546875" style="8" customWidth="1"/>
    <col min="7" max="9" width="11.42578125" style="8"/>
    <col min="10" max="16384" width="11.42578125" style="9"/>
  </cols>
  <sheetData>
    <row r="1" spans="1:24" ht="30" customHeight="1" x14ac:dyDescent="0.2">
      <c r="A1" s="16" t="s">
        <v>1</v>
      </c>
      <c r="B1" s="61" t="s">
        <v>13</v>
      </c>
      <c r="C1" s="62"/>
      <c r="D1" s="55"/>
      <c r="E1" s="55"/>
    </row>
    <row r="2" spans="1:24" ht="15.95" customHeight="1" x14ac:dyDescent="0.2">
      <c r="A2" s="16" t="s">
        <v>2</v>
      </c>
      <c r="B2" s="63"/>
      <c r="C2" s="64"/>
      <c r="D2" s="56"/>
      <c r="E2" s="56"/>
    </row>
    <row r="3" spans="1:24" ht="12.75" customHeight="1" x14ac:dyDescent="0.2">
      <c r="A3" s="16" t="s">
        <v>0</v>
      </c>
      <c r="B3" s="61" t="s">
        <v>15</v>
      </c>
      <c r="C3" s="62"/>
      <c r="D3" s="55"/>
      <c r="E3" s="55"/>
      <c r="X3" s="9" t="str">
        <f>"Quelle: "&amp;Daten!B3</f>
        <v>Quelle: Umweltbundesamt, Deutsche Umweltstudie zur Gesundheit (GerES V), 2014-2017; Fernandez Lahore et al. (2025)</v>
      </c>
    </row>
    <row r="4" spans="1:24" ht="28.5" customHeight="1" x14ac:dyDescent="0.2">
      <c r="A4" s="16" t="s">
        <v>3</v>
      </c>
      <c r="B4" s="62" t="s">
        <v>16</v>
      </c>
      <c r="C4" s="64"/>
      <c r="D4" s="56"/>
      <c r="E4" s="56"/>
    </row>
    <row r="5" spans="1:24" x14ac:dyDescent="0.2">
      <c r="A5" s="16" t="s">
        <v>8</v>
      </c>
      <c r="B5" s="63"/>
      <c r="C5" s="64"/>
      <c r="D5" s="56"/>
      <c r="E5" s="56"/>
    </row>
    <row r="6" spans="1:24" x14ac:dyDescent="0.2">
      <c r="A6" s="17" t="s">
        <v>9</v>
      </c>
      <c r="B6" s="65" t="s">
        <v>14</v>
      </c>
      <c r="C6" s="66"/>
      <c r="D6" s="57"/>
      <c r="E6" s="57"/>
    </row>
    <row r="8" spans="1:24" x14ac:dyDescent="0.2">
      <c r="A8" s="10"/>
      <c r="B8" s="10"/>
      <c r="C8" s="8"/>
      <c r="D8" s="8"/>
      <c r="E8" s="8"/>
    </row>
    <row r="9" spans="1:24" ht="24" x14ac:dyDescent="0.2">
      <c r="A9" s="8"/>
      <c r="B9" s="39" t="s">
        <v>14</v>
      </c>
      <c r="C9" s="40" t="s">
        <v>17</v>
      </c>
      <c r="D9" s="58" t="s">
        <v>18</v>
      </c>
      <c r="E9" s="58" t="s">
        <v>19</v>
      </c>
      <c r="F9" s="11"/>
      <c r="G9" s="11"/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8.75" customHeight="1" x14ac:dyDescent="0.2">
      <c r="A10" s="8"/>
      <c r="B10" s="13" t="s">
        <v>10</v>
      </c>
      <c r="C10" s="53">
        <v>4.7699999999999996</v>
      </c>
      <c r="D10" s="59">
        <f>-3.85+C10</f>
        <v>0.91999999999999948</v>
      </c>
      <c r="E10" s="59">
        <f>5.91-C10</f>
        <v>1.1400000000000006</v>
      </c>
    </row>
    <row r="11" spans="1:24" ht="18.75" customHeight="1" x14ac:dyDescent="0.2">
      <c r="A11" s="14"/>
      <c r="B11" s="15" t="s">
        <v>11</v>
      </c>
      <c r="C11" s="54">
        <v>7.05</v>
      </c>
      <c r="D11" s="60">
        <f>-6.28+C11</f>
        <v>0.76999999999999957</v>
      </c>
      <c r="E11" s="60">
        <f>7.91-C11</f>
        <v>0.86000000000000032</v>
      </c>
    </row>
    <row r="12" spans="1:24" ht="18.75" customHeight="1" x14ac:dyDescent="0.2">
      <c r="A12" s="14"/>
      <c r="B12" s="13" t="s">
        <v>12</v>
      </c>
      <c r="C12" s="53">
        <v>8.44</v>
      </c>
      <c r="D12" s="59">
        <f>-6.9+C12</f>
        <v>1.5399999999999991</v>
      </c>
      <c r="E12" s="59">
        <f>10.33-C12</f>
        <v>1.8900000000000006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F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8" sqref="P18"/>
    </sheetView>
  </sheetViews>
  <sheetFormatPr baseColWidth="10" defaultRowHeight="12.75" x14ac:dyDescent="0.2"/>
  <cols>
    <col min="1" max="1" width="3.28515625" style="4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9.7109375" style="1" customWidth="1"/>
    <col min="14" max="14" width="3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9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3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5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3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3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50"/>
      <c r="C6" s="4"/>
      <c r="N6" s="43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50"/>
      <c r="C7" s="4"/>
      <c r="N7" s="43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50"/>
      <c r="C8" s="4"/>
      <c r="N8" s="43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50"/>
      <c r="C9" s="4"/>
      <c r="N9" s="43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50"/>
      <c r="C10" s="4"/>
      <c r="N10" s="43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50"/>
      <c r="C11" s="4"/>
      <c r="N11" s="43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50"/>
      <c r="C12" s="4"/>
      <c r="N12" s="43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50"/>
      <c r="C13" s="4"/>
      <c r="N13" s="43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50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4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50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4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50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4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50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4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50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4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72.75" customHeight="1" x14ac:dyDescent="0.2">
      <c r="A19" s="51"/>
      <c r="B19" s="46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52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7"/>
      <c r="B20" s="20"/>
      <c r="C20" s="21"/>
      <c r="D20" s="20"/>
      <c r="E20" s="67"/>
      <c r="F20" s="20"/>
      <c r="G20" s="67"/>
      <c r="H20" s="20"/>
      <c r="I20" s="67"/>
      <c r="J20" s="20"/>
      <c r="K20" s="67"/>
      <c r="L20" s="20"/>
      <c r="M20" s="67"/>
      <c r="N20" s="20"/>
      <c r="O20" s="18"/>
      <c r="P20" s="18"/>
    </row>
    <row r="21" spans="1:25" ht="11.25" customHeight="1" x14ac:dyDescent="0.2">
      <c r="A21" s="47"/>
      <c r="B21" s="20"/>
      <c r="C21" s="21"/>
      <c r="D21" s="20"/>
      <c r="E21" s="67"/>
      <c r="F21" s="20"/>
      <c r="G21" s="67"/>
      <c r="H21" s="20"/>
      <c r="I21" s="67"/>
      <c r="J21" s="20"/>
      <c r="K21" s="67"/>
      <c r="L21" s="20"/>
      <c r="M21" s="67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7"/>
      <c r="F23" s="20"/>
      <c r="G23" s="67"/>
      <c r="H23" s="20"/>
      <c r="I23" s="67"/>
      <c r="J23" s="20"/>
      <c r="K23" s="67"/>
      <c r="L23" s="20"/>
      <c r="M23" s="67"/>
      <c r="N23" s="20"/>
      <c r="O23" s="18"/>
      <c r="P23" s="18"/>
    </row>
    <row r="24" spans="1:25" ht="9" customHeight="1" x14ac:dyDescent="0.2">
      <c r="B24" s="20"/>
      <c r="C24" s="21"/>
      <c r="D24" s="20"/>
      <c r="E24" s="67"/>
      <c r="F24" s="20"/>
      <c r="G24" s="67"/>
      <c r="H24" s="20"/>
      <c r="I24" s="67"/>
      <c r="J24" s="20"/>
      <c r="K24" s="67"/>
      <c r="L24" s="20"/>
      <c r="M24" s="67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2016-04-01T11:25:18Z</cp:lastPrinted>
  <dcterms:created xsi:type="dcterms:W3CDTF">2010-08-25T11:28:54Z</dcterms:created>
  <dcterms:modified xsi:type="dcterms:W3CDTF">2025-06-24T06:39:18Z</dcterms:modified>
</cp:coreProperties>
</file>