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4_Emissionen-Verkehr\"/>
    </mc:Choice>
  </mc:AlternateContent>
  <xr:revisionPtr revIDLastSave="0" documentId="13_ncr:1_{29FA55E6-8F7D-4E4A-BFB5-317121A516C2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Berechnung" sheetId="18" r:id="rId1"/>
    <sheet name="Daten" sheetId="1" r:id="rId2"/>
    <sheet name="Diagramm" sheetId="17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40" i="1"/>
  <c r="F40" i="1"/>
  <c r="E40" i="1"/>
  <c r="D40" i="1"/>
  <c r="C40" i="1"/>
  <c r="C36" i="18"/>
  <c r="G38" i="1" l="1"/>
  <c r="F38" i="1"/>
  <c r="E38" i="1"/>
  <c r="D38" i="1"/>
  <c r="C38" i="1"/>
  <c r="P34" i="18" l="1"/>
  <c r="M34" i="18"/>
  <c r="J34" i="18"/>
  <c r="G34" i="18"/>
  <c r="D34" i="18"/>
  <c r="P31" i="18" l="1"/>
  <c r="P32" i="18"/>
  <c r="M31" i="18"/>
  <c r="M32" i="18"/>
  <c r="J31" i="18"/>
  <c r="J32" i="18"/>
  <c r="G31" i="18"/>
  <c r="G32" i="18"/>
  <c r="D31" i="18"/>
  <c r="D32" i="18"/>
  <c r="P30" i="18" l="1"/>
  <c r="M30" i="18"/>
  <c r="J30" i="18"/>
  <c r="G30" i="18"/>
  <c r="D30" i="18"/>
  <c r="P6" i="18" l="1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5" i="18"/>
  <c r="Q34" i="18" s="1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5" i="18"/>
  <c r="N34" i="18" s="1"/>
  <c r="F39" i="1" s="1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5" i="18"/>
  <c r="K34" i="18" s="1"/>
  <c r="D39" i="1" s="1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5" i="18"/>
  <c r="H34" i="18" s="1"/>
  <c r="E39" i="1" s="1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5" i="18"/>
  <c r="E34" i="18" s="1"/>
  <c r="C39" i="1" s="1"/>
  <c r="K32" i="18" l="1"/>
  <c r="D37" i="1" s="1"/>
  <c r="K31" i="18"/>
  <c r="D36" i="1" s="1"/>
  <c r="H31" i="18"/>
  <c r="E36" i="1" s="1"/>
  <c r="H32" i="18"/>
  <c r="E37" i="1" s="1"/>
  <c r="N31" i="18"/>
  <c r="F36" i="1" s="1"/>
  <c r="N32" i="18"/>
  <c r="F37" i="1" s="1"/>
  <c r="Q30" i="18"/>
  <c r="G35" i="1" s="1"/>
  <c r="Q31" i="18"/>
  <c r="G36" i="1" s="1"/>
  <c r="Q32" i="18"/>
  <c r="G37" i="1" s="1"/>
  <c r="E30" i="18"/>
  <c r="C35" i="1" s="1"/>
  <c r="E31" i="18"/>
  <c r="C36" i="1" s="1"/>
  <c r="E32" i="18"/>
  <c r="C37" i="1" s="1"/>
  <c r="H6" i="18"/>
  <c r="E11" i="1" s="1"/>
  <c r="H30" i="18"/>
  <c r="E35" i="1" s="1"/>
  <c r="N6" i="18"/>
  <c r="F11" i="1" s="1"/>
  <c r="N30" i="18"/>
  <c r="F35" i="1" s="1"/>
  <c r="K10" i="18"/>
  <c r="D15" i="1" s="1"/>
  <c r="K30" i="18"/>
  <c r="D35" i="1" s="1"/>
  <c r="H29" i="18"/>
  <c r="E34" i="1" s="1"/>
  <c r="H27" i="18"/>
  <c r="E32" i="1" s="1"/>
  <c r="H25" i="18"/>
  <c r="E30" i="1" s="1"/>
  <c r="H23" i="18"/>
  <c r="E28" i="1" s="1"/>
  <c r="H21" i="18"/>
  <c r="E26" i="1" s="1"/>
  <c r="H19" i="18"/>
  <c r="E24" i="1" s="1"/>
  <c r="H17" i="18"/>
  <c r="E22" i="1" s="1"/>
  <c r="H15" i="18"/>
  <c r="E20" i="1" s="1"/>
  <c r="H13" i="18"/>
  <c r="E18" i="1" s="1"/>
  <c r="H11" i="18"/>
  <c r="E16" i="1" s="1"/>
  <c r="H9" i="18"/>
  <c r="E14" i="1" s="1"/>
  <c r="H7" i="18"/>
  <c r="E12" i="1" s="1"/>
  <c r="N29" i="18"/>
  <c r="F34" i="1" s="1"/>
  <c r="N27" i="18"/>
  <c r="F32" i="1" s="1"/>
  <c r="E29" i="18"/>
  <c r="C34" i="1" s="1"/>
  <c r="E27" i="18"/>
  <c r="C32" i="1" s="1"/>
  <c r="E25" i="18"/>
  <c r="C30" i="1" s="1"/>
  <c r="E23" i="18"/>
  <c r="C28" i="1" s="1"/>
  <c r="E21" i="18"/>
  <c r="C26" i="1" s="1"/>
  <c r="E19" i="18"/>
  <c r="C24" i="1" s="1"/>
  <c r="E17" i="18"/>
  <c r="C22" i="1" s="1"/>
  <c r="E15" i="18"/>
  <c r="C20" i="1" s="1"/>
  <c r="E13" i="18"/>
  <c r="C18" i="1" s="1"/>
  <c r="E11" i="18"/>
  <c r="C16" i="1" s="1"/>
  <c r="E9" i="18"/>
  <c r="C14" i="1" s="1"/>
  <c r="E7" i="18"/>
  <c r="C12" i="1" s="1"/>
  <c r="K29" i="18"/>
  <c r="D34" i="1" s="1"/>
  <c r="K27" i="18"/>
  <c r="D32" i="1" s="1"/>
  <c r="K25" i="18"/>
  <c r="D30" i="1" s="1"/>
  <c r="K23" i="18"/>
  <c r="D28" i="1" s="1"/>
  <c r="K21" i="18"/>
  <c r="D26" i="1" s="1"/>
  <c r="K19" i="18"/>
  <c r="D24" i="1" s="1"/>
  <c r="K17" i="18"/>
  <c r="D22" i="1" s="1"/>
  <c r="K15" i="18"/>
  <c r="D20" i="1" s="1"/>
  <c r="K13" i="18"/>
  <c r="D18" i="1" s="1"/>
  <c r="K11" i="18"/>
  <c r="D16" i="1" s="1"/>
  <c r="K9" i="18"/>
  <c r="D14" i="1" s="1"/>
  <c r="K7" i="18"/>
  <c r="D12" i="1" s="1"/>
  <c r="N25" i="18"/>
  <c r="F30" i="1" s="1"/>
  <c r="N23" i="18"/>
  <c r="F28" i="1" s="1"/>
  <c r="N21" i="18"/>
  <c r="F26" i="1" s="1"/>
  <c r="N19" i="18"/>
  <c r="F24" i="1" s="1"/>
  <c r="N17" i="18"/>
  <c r="F22" i="1" s="1"/>
  <c r="N15" i="18"/>
  <c r="F20" i="1" s="1"/>
  <c r="N13" i="18"/>
  <c r="F18" i="1" s="1"/>
  <c r="N11" i="18"/>
  <c r="F16" i="1" s="1"/>
  <c r="N9" i="18"/>
  <c r="F14" i="1" s="1"/>
  <c r="N7" i="18"/>
  <c r="F12" i="1" s="1"/>
  <c r="Q8" i="18"/>
  <c r="G13" i="1" s="1"/>
  <c r="Q10" i="18"/>
  <c r="G15" i="1" s="1"/>
  <c r="Q12" i="18"/>
  <c r="G17" i="1" s="1"/>
  <c r="Q14" i="18"/>
  <c r="G19" i="1" s="1"/>
  <c r="Q16" i="18"/>
  <c r="G21" i="1" s="1"/>
  <c r="Q18" i="18"/>
  <c r="G23" i="1" s="1"/>
  <c r="Q20" i="18"/>
  <c r="G25" i="1" s="1"/>
  <c r="Q22" i="18"/>
  <c r="G27" i="1" s="1"/>
  <c r="Q24" i="18"/>
  <c r="G29" i="1" s="1"/>
  <c r="Q26" i="18"/>
  <c r="G31" i="1" s="1"/>
  <c r="Q28" i="18"/>
  <c r="G33" i="1" s="1"/>
  <c r="Q29" i="18"/>
  <c r="G34" i="1" s="1"/>
  <c r="Q27" i="18"/>
  <c r="G32" i="1" s="1"/>
  <c r="Q25" i="18"/>
  <c r="G30" i="1" s="1"/>
  <c r="Q23" i="18"/>
  <c r="G28" i="1" s="1"/>
  <c r="Q21" i="18"/>
  <c r="G26" i="1" s="1"/>
  <c r="Q19" i="18"/>
  <c r="G24" i="1" s="1"/>
  <c r="Q17" i="18"/>
  <c r="G22" i="1" s="1"/>
  <c r="Q15" i="18"/>
  <c r="G20" i="1" s="1"/>
  <c r="Q13" i="18"/>
  <c r="G18" i="1" s="1"/>
  <c r="Q11" i="18"/>
  <c r="G16" i="1" s="1"/>
  <c r="Q9" i="18"/>
  <c r="G14" i="1" s="1"/>
  <c r="Q7" i="18"/>
  <c r="G12" i="1" s="1"/>
  <c r="K28" i="18"/>
  <c r="D33" i="1" s="1"/>
  <c r="K24" i="18"/>
  <c r="D29" i="1" s="1"/>
  <c r="K20" i="18"/>
  <c r="D25" i="1" s="1"/>
  <c r="K16" i="18"/>
  <c r="D21" i="1" s="1"/>
  <c r="K12" i="18"/>
  <c r="D17" i="1" s="1"/>
  <c r="K8" i="18"/>
  <c r="D13" i="1" s="1"/>
  <c r="H28" i="18"/>
  <c r="E33" i="1" s="1"/>
  <c r="H26" i="18"/>
  <c r="E31" i="1" s="1"/>
  <c r="H24" i="18"/>
  <c r="E29" i="1" s="1"/>
  <c r="H22" i="18"/>
  <c r="E27" i="1" s="1"/>
  <c r="H20" i="18"/>
  <c r="E25" i="1" s="1"/>
  <c r="H18" i="18"/>
  <c r="E23" i="1" s="1"/>
  <c r="H16" i="18"/>
  <c r="E21" i="1" s="1"/>
  <c r="H14" i="18"/>
  <c r="E19" i="1" s="1"/>
  <c r="H12" i="18"/>
  <c r="E17" i="1" s="1"/>
  <c r="H10" i="18"/>
  <c r="E15" i="1" s="1"/>
  <c r="H8" i="18"/>
  <c r="E13" i="1" s="1"/>
  <c r="K6" i="18"/>
  <c r="D11" i="1" s="1"/>
  <c r="N28" i="18"/>
  <c r="F33" i="1" s="1"/>
  <c r="N26" i="18"/>
  <c r="F31" i="1" s="1"/>
  <c r="N24" i="18"/>
  <c r="F29" i="1" s="1"/>
  <c r="N22" i="18"/>
  <c r="F27" i="1" s="1"/>
  <c r="N20" i="18"/>
  <c r="F25" i="1" s="1"/>
  <c r="N18" i="18"/>
  <c r="F23" i="1" s="1"/>
  <c r="N16" i="18"/>
  <c r="F21" i="1" s="1"/>
  <c r="N14" i="18"/>
  <c r="F19" i="1" s="1"/>
  <c r="N12" i="18"/>
  <c r="F17" i="1" s="1"/>
  <c r="N10" i="18"/>
  <c r="F15" i="1" s="1"/>
  <c r="N8" i="18"/>
  <c r="F13" i="1" s="1"/>
  <c r="Q6" i="18"/>
  <c r="G11" i="1" s="1"/>
  <c r="K26" i="18"/>
  <c r="D31" i="1" s="1"/>
  <c r="K22" i="18"/>
  <c r="D27" i="1" s="1"/>
  <c r="K18" i="18"/>
  <c r="D23" i="1" s="1"/>
  <c r="K14" i="18"/>
  <c r="D19" i="1" s="1"/>
  <c r="E28" i="18"/>
  <c r="C33" i="1" s="1"/>
  <c r="E26" i="18"/>
  <c r="C31" i="1" s="1"/>
  <c r="E24" i="18"/>
  <c r="C29" i="1" s="1"/>
  <c r="E22" i="18"/>
  <c r="C27" i="1" s="1"/>
  <c r="E20" i="18"/>
  <c r="C25" i="1" s="1"/>
  <c r="E18" i="18"/>
  <c r="C23" i="1" s="1"/>
  <c r="E16" i="18"/>
  <c r="C21" i="1" s="1"/>
  <c r="E14" i="18"/>
  <c r="C19" i="1" s="1"/>
  <c r="E12" i="18"/>
  <c r="C17" i="1" s="1"/>
  <c r="E10" i="18"/>
  <c r="C15" i="1" s="1"/>
  <c r="E8" i="18"/>
  <c r="C13" i="1" s="1"/>
  <c r="E6" i="18"/>
  <c r="C11" i="1" s="1"/>
  <c r="V3" i="1" l="1"/>
</calcChain>
</file>

<file path=xl/sharedStrings.xml><?xml version="1.0" encoding="utf-8"?>
<sst xmlns="http://schemas.openxmlformats.org/spreadsheetml/2006/main" count="46" uniqueCount="31">
  <si>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</si>
  <si>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</si>
  <si>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</si>
  <si>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</si>
  <si>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</si>
  <si>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</si>
  <si>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</si>
  <si>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</si>
  <si>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</si>
  <si>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</si>
  <si>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NMVOC</t>
  </si>
  <si>
    <t xml:space="preserve">
</t>
  </si>
  <si>
    <t>Kohlendioxid</t>
  </si>
  <si>
    <t>Stickstoffoxide</t>
  </si>
  <si>
    <t>Schwefeldioxid</t>
  </si>
  <si>
    <t>CO2</t>
  </si>
  <si>
    <t>NMHC</t>
  </si>
  <si>
    <t>Index (1995 = 100 %)</t>
  </si>
  <si>
    <t>Index Spez.E</t>
  </si>
  <si>
    <t>Schwere Nutzfahrzeuge spezifische Emissionen</t>
  </si>
  <si>
    <t>Jahr</t>
  </si>
  <si>
    <t>Nox</t>
  </si>
  <si>
    <t>Partikel</t>
  </si>
  <si>
    <t>t(direct)</t>
  </si>
  <si>
    <t>* = Schwere Nutzfahrzeuge (Lkw &gt;3,5t im Solobetrieb, Sattelzüge, Lastzüge)</t>
  </si>
  <si>
    <t>km</t>
  </si>
  <si>
    <t>g(direct)/km</t>
  </si>
  <si>
    <t>Spezifische Emissionen Lkw* (direkte Emissionen / Fahrleistung, g/km)</t>
  </si>
  <si>
    <t>Tremod 6.71B</t>
  </si>
  <si>
    <t>2024-1995</t>
  </si>
  <si>
    <t>Umweltbundesamt, Daten- und Rechenmodell TREMOD - Transport Emission Model, Version 6.71B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</si>
</sst>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indexed="8"/>
      <name val="Arial"/>
      <family val="2"/>
    </font>
    <font>
      <sz val="10"/>
      <name val="Cambria"/>
      <family val="1"/>
    </font>
    <font>
      <b/>
      <sz val="1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color indexed="8"/>
      <name val="Arial"/>
      <family val="2"/>
    </font>
    <font>
      <b/>
      <sz val="9"/>
      <color theme="0"/>
      <name val="Cambria"/>
      <family val="1"/>
    </font>
    <font>
      <sz val="10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0" fontId="35" fillId="0" borderId="0"/>
    <xf numFmtId="0" fontId="30" fillId="0" borderId="0"/>
  </cellStyleXfs>
  <cellXfs count="11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7" fillId="24" borderId="17" xfId="0" applyFont="1" applyFill="1" applyBorder="1" applyAlignment="1" applyProtection="1">
      <alignment horizontal="left" vertical="top" wrapText="1"/>
    </xf>
    <xf numFmtId="0" fontId="1" fillId="0" borderId="0" xfId="0" applyFont="1"/>
    <xf numFmtId="166" fontId="30" fillId="31" borderId="31" xfId="43" applyNumberFormat="1" applyFont="1" applyFill="1" applyBorder="1" applyAlignment="1">
      <alignment horizontal="center" wrapText="1"/>
    </xf>
    <xf numFmtId="4" fontId="30" fillId="0" borderId="4" xfId="43" applyNumberFormat="1" applyFont="1" applyFill="1" applyBorder="1" applyAlignment="1">
      <alignment horizontal="center" wrapText="1"/>
    </xf>
    <xf numFmtId="0" fontId="30" fillId="0" borderId="32" xfId="43" applyFont="1" applyFill="1" applyBorder="1" applyAlignment="1">
      <alignment horizontal="center" wrapText="1"/>
    </xf>
    <xf numFmtId="166" fontId="30" fillId="31" borderId="29" xfId="43" applyNumberFormat="1" applyFont="1" applyFill="1" applyBorder="1" applyAlignment="1">
      <alignment horizontal="center" wrapText="1"/>
    </xf>
    <xf numFmtId="0" fontId="33" fillId="28" borderId="24" xfId="0" applyFont="1" applyFill="1" applyBorder="1" applyAlignment="1">
      <alignment horizontal="left" vertical="center" wrapText="1"/>
    </xf>
    <xf numFmtId="165" fontId="34" fillId="28" borderId="27" xfId="0" applyNumberFormat="1" applyFont="1" applyFill="1" applyBorder="1" applyAlignment="1">
      <alignment horizontal="center" vertical="center" wrapText="1"/>
    </xf>
    <xf numFmtId="165" fontId="34" fillId="28" borderId="28" xfId="0" applyNumberFormat="1" applyFont="1" applyFill="1" applyBorder="1" applyAlignment="1">
      <alignment horizontal="center" vertical="center" wrapText="1"/>
    </xf>
    <xf numFmtId="0" fontId="33" fillId="29" borderId="24" xfId="0" applyFont="1" applyFill="1" applyBorder="1" applyAlignment="1">
      <alignment horizontal="left" vertical="center" wrapText="1"/>
    </xf>
    <xf numFmtId="0" fontId="30" fillId="0" borderId="36" xfId="43" applyFont="1" applyFill="1" applyBorder="1" applyAlignment="1">
      <alignment horizontal="center" wrapText="1"/>
    </xf>
    <xf numFmtId="4" fontId="30" fillId="0" borderId="30" xfId="43" applyNumberFormat="1" applyFont="1" applyFill="1" applyBorder="1" applyAlignment="1">
      <alignment horizontal="center" wrapText="1"/>
    </xf>
    <xf numFmtId="166" fontId="30" fillId="31" borderId="37" xfId="43" applyNumberFormat="1" applyFont="1" applyFill="1" applyBorder="1" applyAlignment="1">
      <alignment horizontal="center" wrapText="1"/>
    </xf>
    <xf numFmtId="0" fontId="30" fillId="31" borderId="37" xfId="43" applyFont="1" applyFill="1" applyBorder="1" applyAlignment="1">
      <alignment horizontal="center" wrapText="1"/>
    </xf>
    <xf numFmtId="166" fontId="30" fillId="31" borderId="38" xfId="43" applyNumberFormat="1" applyFont="1" applyFill="1" applyBorder="1" applyAlignment="1">
      <alignment horizontal="center" wrapText="1"/>
    </xf>
    <xf numFmtId="0" fontId="30" fillId="30" borderId="39" xfId="43" applyFont="1" applyFill="1" applyBorder="1" applyAlignment="1">
      <alignment horizontal="center"/>
    </xf>
    <xf numFmtId="0" fontId="30" fillId="30" borderId="40" xfId="43" applyFont="1" applyFill="1" applyBorder="1" applyAlignment="1">
      <alignment horizontal="center" wrapText="1"/>
    </xf>
    <xf numFmtId="0" fontId="30" fillId="30" borderId="39" xfId="43" applyFont="1" applyFill="1" applyBorder="1" applyAlignment="1">
      <alignment horizontal="center" wrapText="1"/>
    </xf>
    <xf numFmtId="0" fontId="30" fillId="30" borderId="41" xfId="43" applyFont="1" applyFill="1" applyBorder="1" applyAlignment="1">
      <alignment horizontal="center" wrapText="1"/>
    </xf>
    <xf numFmtId="0" fontId="30" fillId="30" borderId="42" xfId="43" applyFont="1" applyFill="1" applyBorder="1" applyAlignment="1">
      <alignment horizontal="center" wrapText="1"/>
    </xf>
    <xf numFmtId="0" fontId="33" fillId="24" borderId="24" xfId="0" applyFont="1" applyFill="1" applyBorder="1" applyAlignment="1">
      <alignment horizontal="left" vertical="center" wrapText="1"/>
    </xf>
    <xf numFmtId="166" fontId="23" fillId="24" borderId="0" xfId="0" applyNumberFormat="1" applyFont="1" applyFill="1" applyBorder="1" applyAlignment="1" applyProtection="1">
      <alignment vertical="center"/>
    </xf>
    <xf numFmtId="0" fontId="33" fillId="27" borderId="14" xfId="0" applyFont="1" applyFill="1" applyBorder="1" applyAlignment="1">
      <alignment horizontal="right" vertical="center"/>
    </xf>
    <xf numFmtId="0" fontId="1" fillId="24" borderId="0" xfId="0" applyFont="1" applyFill="1" applyProtection="1"/>
    <xf numFmtId="0" fontId="1" fillId="24" borderId="0" xfId="0" applyFont="1" applyFill="1"/>
    <xf numFmtId="0" fontId="33" fillId="27" borderId="15" xfId="0" applyFont="1" applyFill="1" applyBorder="1" applyAlignment="1">
      <alignment horizontal="right" vertical="center"/>
    </xf>
    <xf numFmtId="0" fontId="33" fillId="27" borderId="25" xfId="0" applyFont="1" applyFill="1" applyBorder="1" applyAlignment="1">
      <alignment horizontal="left" vertical="center" wrapText="1"/>
    </xf>
    <xf numFmtId="166" fontId="1" fillId="24" borderId="0" xfId="0" applyNumberFormat="1" applyFont="1" applyFill="1" applyProtection="1"/>
    <xf numFmtId="0" fontId="1" fillId="24" borderId="0" xfId="0" applyFont="1" applyFill="1" applyBorder="1" applyProtection="1"/>
    <xf numFmtId="166" fontId="34" fillId="29" borderId="24" xfId="0" applyNumberFormat="1" applyFont="1" applyFill="1" applyBorder="1" applyAlignment="1">
      <alignment horizontal="center" vertical="center" wrapText="1"/>
    </xf>
    <xf numFmtId="166" fontId="34" fillId="28" borderId="24" xfId="0" applyNumberFormat="1" applyFont="1" applyFill="1" applyBorder="1" applyAlignment="1">
      <alignment horizontal="center" vertical="center" wrapText="1"/>
    </xf>
    <xf numFmtId="166" fontId="1" fillId="24" borderId="0" xfId="0" applyNumberFormat="1" applyFont="1" applyFill="1"/>
    <xf numFmtId="0" fontId="30" fillId="0" borderId="43" xfId="43" applyFont="1" applyFill="1" applyBorder="1" applyAlignment="1">
      <alignment horizontal="center" wrapText="1"/>
    </xf>
    <xf numFmtId="0" fontId="35" fillId="0" borderId="30" xfId="44" applyFont="1" applyFill="1" applyBorder="1" applyAlignment="1">
      <alignment wrapText="1"/>
    </xf>
    <xf numFmtId="4" fontId="35" fillId="0" borderId="30" xfId="44" applyNumberFormat="1" applyFont="1" applyFill="1" applyBorder="1" applyAlignment="1">
      <alignment horizontal="right" wrapText="1"/>
    </xf>
    <xf numFmtId="166" fontId="34" fillId="24" borderId="24" xfId="0" applyNumberFormat="1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4" fontId="30" fillId="0" borderId="0" xfId="43" applyNumberFormat="1" applyFont="1" applyFill="1" applyBorder="1" applyAlignment="1">
      <alignment horizontal="center" wrapText="1"/>
    </xf>
    <xf numFmtId="166" fontId="30" fillId="31" borderId="0" xfId="43" applyNumberFormat="1" applyFont="1" applyFill="1" applyBorder="1" applyAlignment="1">
      <alignment horizontal="center" wrapText="1"/>
    </xf>
    <xf numFmtId="4" fontId="30" fillId="0" borderId="44" xfId="43" applyNumberFormat="1" applyFont="1" applyFill="1" applyBorder="1" applyAlignment="1">
      <alignment horizontal="center" wrapText="1"/>
    </xf>
    <xf numFmtId="166" fontId="30" fillId="31" borderId="45" xfId="43" applyNumberFormat="1" applyFont="1" applyFill="1" applyBorder="1" applyAlignment="1">
      <alignment horizontal="center" wrapText="1"/>
    </xf>
    <xf numFmtId="166" fontId="30" fillId="31" borderId="46" xfId="43" applyNumberFormat="1" applyFont="1" applyFill="1" applyBorder="1" applyAlignment="1">
      <alignment horizontal="center" wrapText="1"/>
    </xf>
    <xf numFmtId="4" fontId="30" fillId="0" borderId="47" xfId="43" applyNumberFormat="1" applyFont="1" applyFill="1" applyBorder="1" applyAlignment="1">
      <alignment horizontal="center" wrapText="1"/>
    </xf>
    <xf numFmtId="166" fontId="30" fillId="31" borderId="48" xfId="43" applyNumberFormat="1" applyFont="1" applyFill="1" applyBorder="1" applyAlignment="1">
      <alignment horizontal="center" wrapText="1"/>
    </xf>
    <xf numFmtId="166" fontId="30" fillId="31" borderId="49" xfId="43" applyNumberFormat="1" applyFont="1" applyFill="1" applyBorder="1" applyAlignment="1">
      <alignment horizontal="center" wrapText="1"/>
    </xf>
    <xf numFmtId="0" fontId="30" fillId="30" borderId="50" xfId="43" applyFont="1" applyFill="1" applyBorder="1" applyAlignment="1">
      <alignment horizontal="center" wrapText="1"/>
    </xf>
    <xf numFmtId="0" fontId="30" fillId="0" borderId="53" xfId="43" applyFont="1" applyFill="1" applyBorder="1" applyAlignment="1">
      <alignment horizontal="center" wrapText="1"/>
    </xf>
    <xf numFmtId="166" fontId="30" fillId="31" borderId="54" xfId="43" applyNumberFormat="1" applyFont="1" applyFill="1" applyBorder="1" applyAlignment="1">
      <alignment horizontal="center" wrapText="1"/>
    </xf>
    <xf numFmtId="0" fontId="30" fillId="0" borderId="55" xfId="43" applyFont="1" applyFill="1" applyBorder="1" applyAlignment="1">
      <alignment horizontal="center" wrapText="1"/>
    </xf>
    <xf numFmtId="4" fontId="35" fillId="0" borderId="29" xfId="44" applyNumberFormat="1" applyFont="1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0" fontId="30" fillId="0" borderId="4" xfId="45" applyFont="1" applyFill="1" applyBorder="1" applyAlignment="1">
      <alignment wrapText="1"/>
    </xf>
    <xf numFmtId="0" fontId="30" fillId="0" borderId="4" xfId="45" applyFont="1" applyFill="1" applyBorder="1" applyAlignment="1">
      <alignment horizontal="right" wrapText="1"/>
    </xf>
    <xf numFmtId="4" fontId="30" fillId="0" borderId="4" xfId="45" applyNumberFormat="1" applyFont="1" applyFill="1" applyBorder="1" applyAlignment="1">
      <alignment horizontal="right" wrapText="1"/>
    </xf>
    <xf numFmtId="4" fontId="37" fillId="0" borderId="32" xfId="44" applyNumberFormat="1" applyFont="1" applyFill="1" applyBorder="1" applyAlignment="1">
      <alignment horizontal="center" wrapText="1"/>
    </xf>
    <xf numFmtId="4" fontId="37" fillId="0" borderId="43" xfId="44" applyNumberFormat="1" applyFont="1" applyFill="1" applyBorder="1" applyAlignment="1">
      <alignment horizontal="center" wrapText="1"/>
    </xf>
    <xf numFmtId="4" fontId="37" fillId="0" borderId="53" xfId="44" applyNumberFormat="1" applyFont="1" applyFill="1" applyBorder="1" applyAlignment="1">
      <alignment horizontal="center" wrapText="1"/>
    </xf>
    <xf numFmtId="4" fontId="37" fillId="0" borderId="55" xfId="44" applyNumberFormat="1" applyFont="1" applyFill="1" applyBorder="1" applyAlignment="1">
      <alignment horizontal="center" wrapText="1"/>
    </xf>
    <xf numFmtId="4" fontId="37" fillId="0" borderId="29" xfId="44" applyNumberFormat="1" applyFont="1" applyFill="1" applyBorder="1" applyAlignment="1">
      <alignment horizontal="center" wrapText="1"/>
    </xf>
    <xf numFmtId="4" fontId="37" fillId="0" borderId="46" xfId="44" applyNumberFormat="1" applyFont="1" applyFill="1" applyBorder="1" applyAlignment="1">
      <alignment horizontal="center" wrapText="1"/>
    </xf>
    <xf numFmtId="4" fontId="37" fillId="0" borderId="0" xfId="44" applyNumberFormat="1" applyFont="1" applyFill="1" applyBorder="1" applyAlignment="1">
      <alignment horizontal="center" wrapText="1"/>
    </xf>
    <xf numFmtId="4" fontId="37" fillId="0" borderId="56" xfId="44" applyNumberFormat="1" applyFont="1" applyFill="1" applyBorder="1" applyAlignment="1">
      <alignment horizontal="center" wrapText="1"/>
    </xf>
    <xf numFmtId="4" fontId="37" fillId="0" borderId="58" xfId="44" applyNumberFormat="1" applyFont="1" applyFill="1" applyBorder="1" applyAlignment="1">
      <alignment horizontal="center" wrapText="1"/>
    </xf>
    <xf numFmtId="4" fontId="37" fillId="0" borderId="51" xfId="44" applyNumberFormat="1" applyFont="1" applyFill="1" applyBorder="1" applyAlignment="1">
      <alignment horizontal="center" wrapText="1"/>
    </xf>
    <xf numFmtId="4" fontId="37" fillId="0" borderId="52" xfId="44" applyNumberFormat="1" applyFont="1" applyFill="1" applyBorder="1" applyAlignment="1">
      <alignment horizontal="center" wrapText="1"/>
    </xf>
    <xf numFmtId="4" fontId="37" fillId="0" borderId="57" xfId="44" applyNumberFormat="1" applyFont="1" applyFill="1" applyBorder="1" applyAlignment="1">
      <alignment horizontal="center" wrapText="1"/>
    </xf>
    <xf numFmtId="0" fontId="32" fillId="0" borderId="33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1" fillId="28" borderId="13" xfId="0" applyFont="1" applyFill="1" applyBorder="1" applyAlignment="1" applyProtection="1">
      <alignment horizontal="left" vertical="center" wrapText="1"/>
      <protection locked="0"/>
    </xf>
    <xf numFmtId="0" fontId="31" fillId="28" borderId="10" xfId="0" applyFont="1" applyFill="1" applyBorder="1" applyAlignment="1" applyProtection="1">
      <alignment horizontal="left" vertical="center"/>
      <protection locked="0"/>
    </xf>
    <xf numFmtId="0" fontId="31" fillId="28" borderId="13" xfId="0" applyFont="1" applyFill="1" applyBorder="1" applyAlignment="1" applyProtection="1">
      <alignment horizontal="left" vertical="center"/>
      <protection locked="0"/>
    </xf>
    <xf numFmtId="0" fontId="31" fillId="28" borderId="13" xfId="0" applyFont="1" applyFill="1" applyBorder="1" applyAlignment="1" applyProtection="1">
      <alignment horizontal="left"/>
      <protection locked="0"/>
    </xf>
    <xf numFmtId="0" fontId="31" fillId="28" borderId="10" xfId="0" applyFont="1" applyFill="1" applyBorder="1" applyAlignment="1" applyProtection="1">
      <alignment horizontal="left"/>
      <protection locked="0"/>
    </xf>
    <xf numFmtId="0" fontId="31" fillId="0" borderId="13" xfId="0" applyFont="1" applyFill="1" applyBorder="1" applyAlignment="1" applyProtection="1">
      <alignment horizontal="left" vertical="center"/>
      <protection locked="0"/>
    </xf>
    <xf numFmtId="0" fontId="31" fillId="0" borderId="10" xfId="0" applyFont="1" applyFill="1" applyBorder="1" applyAlignment="1" applyProtection="1">
      <alignment horizontal="left" vertical="center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166" fontId="34" fillId="29" borderId="0" xfId="0" applyNumberFormat="1" applyFont="1" applyFill="1" applyBorder="1" applyAlignment="1">
      <alignment horizontal="center" vertical="center" wrapText="1"/>
    </xf>
    <xf numFmtId="166" fontId="34" fillId="28" borderId="0" xfId="0" applyNumberFormat="1" applyFont="1" applyFill="1" applyBorder="1" applyAlignment="1">
      <alignment horizontal="center" vertical="center" wrapText="1"/>
    </xf>
    <xf numFmtId="166" fontId="34" fillId="24" borderId="0" xfId="0" applyNumberFormat="1" applyFont="1" applyFill="1" applyBorder="1" applyAlignment="1">
      <alignment horizontal="center" vertical="center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" xfId="44" xr:uid="{011A8580-A5C8-426D-B9B3-2C5167C3A727}"/>
    <cellStyle name="Standard_Berechnung_1" xfId="45" xr:uid="{30626015-530E-440F-8C41-CAEAFF8B5AFA}"/>
    <cellStyle name="Standard_spezELkw" xfId="43" xr:uid="{D427AAC4-EB6C-4DC4-9D40-13EA0269FCCA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44165149775241E-2"/>
          <c:y val="0.10912160121708953"/>
          <c:w val="0.88622090025957356"/>
          <c:h val="0.66067301668483425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Kohlendioxid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831542974399029"/>
                  <c:y val="-4.8522693753944336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89,7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8FD-4563-AA74-4A71BEEC18EE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Daten!$C$10:$C$40</c:f>
              <c:numCache>
                <c:formatCode>0.0</c:formatCode>
                <c:ptCount val="31"/>
                <c:pt idx="0" formatCode="#,##0.0">
                  <c:v>100</c:v>
                </c:pt>
                <c:pt idx="1">
                  <c:v>98.931329498804885</c:v>
                </c:pt>
                <c:pt idx="2">
                  <c:v>98.71045541770107</c:v>
                </c:pt>
                <c:pt idx="3">
                  <c:v>98.289467521211265</c:v>
                </c:pt>
                <c:pt idx="4">
                  <c:v>98.295235232459902</c:v>
                </c:pt>
                <c:pt idx="5">
                  <c:v>97.770812912864727</c:v>
                </c:pt>
                <c:pt idx="6">
                  <c:v>97.909260797514975</c:v>
                </c:pt>
                <c:pt idx="7">
                  <c:v>97.717887634461221</c:v>
                </c:pt>
                <c:pt idx="8">
                  <c:v>98.686358493590262</c:v>
                </c:pt>
                <c:pt idx="9">
                  <c:v>99.295601249741694</c:v>
                </c:pt>
                <c:pt idx="10">
                  <c:v>99.722216969959391</c:v>
                </c:pt>
                <c:pt idx="11">
                  <c:v>99.744447073252772</c:v>
                </c:pt>
                <c:pt idx="12">
                  <c:v>99.214372749723907</c:v>
                </c:pt>
                <c:pt idx="13">
                  <c:v>98.042281446917173</c:v>
                </c:pt>
                <c:pt idx="14">
                  <c:v>96.882527481733675</c:v>
                </c:pt>
                <c:pt idx="15">
                  <c:v>96.726483668889088</c:v>
                </c:pt>
                <c:pt idx="16">
                  <c:v>95.77081180780597</c:v>
                </c:pt>
                <c:pt idx="17">
                  <c:v>95.107607403323641</c:v>
                </c:pt>
                <c:pt idx="18">
                  <c:v>95.072614226012519</c:v>
                </c:pt>
                <c:pt idx="19">
                  <c:v>94.652537368566982</c:v>
                </c:pt>
                <c:pt idx="20">
                  <c:v>94.418577979223542</c:v>
                </c:pt>
                <c:pt idx="21">
                  <c:v>93.921551070852473</c:v>
                </c:pt>
                <c:pt idx="22">
                  <c:v>93.610887348686518</c:v>
                </c:pt>
                <c:pt idx="23">
                  <c:v>93.415290370600701</c:v>
                </c:pt>
                <c:pt idx="24">
                  <c:v>93.332764964428762</c:v>
                </c:pt>
                <c:pt idx="25">
                  <c:v>92.777117777599898</c:v>
                </c:pt>
                <c:pt idx="26">
                  <c:v>92.209052635791622</c:v>
                </c:pt>
                <c:pt idx="27">
                  <c:v>91.904945714023597</c:v>
                </c:pt>
                <c:pt idx="28">
                  <c:v>90.502849203123802</c:v>
                </c:pt>
                <c:pt idx="29">
                  <c:v>89.663614639518457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6-447F-8A92-2839D4F027FB}"/>
            </c:ext>
          </c:extLst>
        </c:ser>
        <c:ser>
          <c:idx val="3"/>
          <c:order val="1"/>
          <c:tx>
            <c:strRef>
              <c:f>Daten!$D$9</c:f>
              <c:strCache>
                <c:ptCount val="1"/>
                <c:pt idx="0">
                  <c:v>Stickstoffoxide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552713981730226"/>
                  <c:y val="1.2857494819032068E-2"/>
                </c:manualLayout>
              </c:layout>
              <c:tx>
                <c:rich>
                  <a:bodyPr vertOverflow="overflow" horzOverflow="overflow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1" i="0" u="none" strike="noStrike" kern="1200" baseline="0">
                        <a:solidFill>
                          <a:srgbClr val="FFFFFF"/>
                        </a:solidFill>
                        <a:latin typeface="Meta Offc" pitchFamily="34" charset="0"/>
                        <a:ea typeface="+mn-ea"/>
                        <a:cs typeface="Meta Offc" pitchFamily="34" charset="0"/>
                      </a:defRPr>
                    </a:pPr>
                    <a:r>
                      <a:rPr lang="en-US" b="1"/>
                      <a:t>8,0</a:t>
                    </a:r>
                  </a:p>
                </c:rich>
              </c:tx>
              <c:spPr>
                <a:solidFill>
                  <a:srgbClr val="5EAD35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Daten!$D$10:$D$40</c:f>
              <c:numCache>
                <c:formatCode>0.0</c:formatCode>
                <c:ptCount val="31"/>
                <c:pt idx="0" formatCode="#,##0.0">
                  <c:v>100</c:v>
                </c:pt>
                <c:pt idx="1">
                  <c:v>94.854012630245776</c:v>
                </c:pt>
                <c:pt idx="2">
                  <c:v>92.158335721385356</c:v>
                </c:pt>
                <c:pt idx="3">
                  <c:v>89.707525687670227</c:v>
                </c:pt>
                <c:pt idx="4">
                  <c:v>87.870884086462482</c:v>
                </c:pt>
                <c:pt idx="5">
                  <c:v>85.652145347833482</c:v>
                </c:pt>
                <c:pt idx="6">
                  <c:v>83.428734888161088</c:v>
                </c:pt>
                <c:pt idx="7">
                  <c:v>79.933138808135695</c:v>
                </c:pt>
                <c:pt idx="8">
                  <c:v>76.504393951408943</c:v>
                </c:pt>
                <c:pt idx="9">
                  <c:v>74.138293352461559</c:v>
                </c:pt>
                <c:pt idx="10">
                  <c:v>71.671463609049695</c:v>
                </c:pt>
                <c:pt idx="11">
                  <c:v>68.029327564288337</c:v>
                </c:pt>
                <c:pt idx="12">
                  <c:v>61.872835238128346</c:v>
                </c:pt>
                <c:pt idx="13">
                  <c:v>53.606928461424729</c:v>
                </c:pt>
                <c:pt idx="14">
                  <c:v>48.255497096745273</c:v>
                </c:pt>
                <c:pt idx="15">
                  <c:v>44.829644229060513</c:v>
                </c:pt>
                <c:pt idx="16">
                  <c:v>41.603766708737105</c:v>
                </c:pt>
                <c:pt idx="17">
                  <c:v>39.053903696970039</c:v>
                </c:pt>
                <c:pt idx="18">
                  <c:v>36.93908379059733</c:v>
                </c:pt>
                <c:pt idx="19">
                  <c:v>33.419190638812054</c:v>
                </c:pt>
                <c:pt idx="20">
                  <c:v>28.313192682873634</c:v>
                </c:pt>
                <c:pt idx="21">
                  <c:v>23.522105907721709</c:v>
                </c:pt>
                <c:pt idx="22">
                  <c:v>19.762140582195826</c:v>
                </c:pt>
                <c:pt idx="23">
                  <c:v>16.87383975866609</c:v>
                </c:pt>
                <c:pt idx="24">
                  <c:v>14.482048117865443</c:v>
                </c:pt>
                <c:pt idx="25">
                  <c:v>12.631165877818527</c:v>
                </c:pt>
                <c:pt idx="26">
                  <c:v>11.389071766152162</c:v>
                </c:pt>
                <c:pt idx="27">
                  <c:v>10.424018597313587</c:v>
                </c:pt>
                <c:pt idx="28">
                  <c:v>9.0516119773603148</c:v>
                </c:pt>
                <c:pt idx="29">
                  <c:v>8.0230644275661351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D6-447F-8A92-2839D4F027F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square"/>
            <c:size val="6"/>
            <c:spPr>
              <a:solidFill>
                <a:srgbClr val="005F8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4067459379188507"/>
                  <c:y val="-1.5286948976832143E-2"/>
                </c:manualLayout>
              </c:layout>
              <c:tx>
                <c:rich>
                  <a:bodyPr vertOverflow="overflow" horzOverflow="overflow" wrap="square" lIns="38100" tIns="19050" rIns="38100" bIns="19050" anchor="ctr">
                    <a:spAutoFit/>
                  </a:bodyPr>
                  <a:lstStyle/>
                  <a:p>
                    <a:pPr>
                      <a:defRPr sz="700" b="1">
                        <a:solidFill>
                          <a:srgbClr val="FFFFFF"/>
                        </a:solidFill>
                      </a:defRPr>
                    </a:pPr>
                    <a:r>
                      <a:rPr lang="en-US" sz="700" b="1"/>
                      <a:t>3,6</a:t>
                    </a:r>
                  </a:p>
                </c:rich>
              </c:tx>
              <c:spPr>
                <a:solidFill>
                  <a:srgbClr val="125D86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8FD-4563-AA74-4A71BEEC18EE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700" b="0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Daten!$E$10:$E$40</c:f>
              <c:numCache>
                <c:formatCode>0.0</c:formatCode>
                <c:ptCount val="31"/>
                <c:pt idx="0" formatCode="#,##0.0">
                  <c:v>100</c:v>
                </c:pt>
                <c:pt idx="1">
                  <c:v>87.566526529668522</c:v>
                </c:pt>
                <c:pt idx="2">
                  <c:v>78.416400577871102</c:v>
                </c:pt>
                <c:pt idx="3">
                  <c:v>70.3080733476083</c:v>
                </c:pt>
                <c:pt idx="4">
                  <c:v>62.802645341022256</c:v>
                </c:pt>
                <c:pt idx="5">
                  <c:v>56.287944444909456</c:v>
                </c:pt>
                <c:pt idx="6">
                  <c:v>51.117189948401723</c:v>
                </c:pt>
                <c:pt idx="7">
                  <c:v>46.492802114183171</c:v>
                </c:pt>
                <c:pt idx="8">
                  <c:v>42.152489113172976</c:v>
                </c:pt>
                <c:pt idx="9">
                  <c:v>39.731740465281817</c:v>
                </c:pt>
                <c:pt idx="10">
                  <c:v>37.389212780892244</c:v>
                </c:pt>
                <c:pt idx="11">
                  <c:v>34.466658370067641</c:v>
                </c:pt>
                <c:pt idx="12">
                  <c:v>29.599188265752545</c:v>
                </c:pt>
                <c:pt idx="13">
                  <c:v>22.804882394521464</c:v>
                </c:pt>
                <c:pt idx="14">
                  <c:v>18.540559902166528</c:v>
                </c:pt>
                <c:pt idx="15">
                  <c:v>15.447995350966224</c:v>
                </c:pt>
                <c:pt idx="16">
                  <c:v>12.785703408115745</c:v>
                </c:pt>
                <c:pt idx="17">
                  <c:v>10.725195984245069</c:v>
                </c:pt>
                <c:pt idx="18">
                  <c:v>9.1335881707344626</c:v>
                </c:pt>
                <c:pt idx="19">
                  <c:v>7.7628633539379637</c:v>
                </c:pt>
                <c:pt idx="20">
                  <c:v>6.4942915538588997</c:v>
                </c:pt>
                <c:pt idx="21">
                  <c:v>5.5204281158900601</c:v>
                </c:pt>
                <c:pt idx="22">
                  <c:v>4.7926078979129354</c:v>
                </c:pt>
                <c:pt idx="23">
                  <c:v>4.2454672071361941</c:v>
                </c:pt>
                <c:pt idx="24">
                  <c:v>3.8656460026701018</c:v>
                </c:pt>
                <c:pt idx="25">
                  <c:v>3.6664704205465095</c:v>
                </c:pt>
                <c:pt idx="26">
                  <c:v>3.6076493884189818</c:v>
                </c:pt>
                <c:pt idx="27">
                  <c:v>3.5484393696724417</c:v>
                </c:pt>
                <c:pt idx="28">
                  <c:v>3.5285117316956334</c:v>
                </c:pt>
                <c:pt idx="29">
                  <c:v>3.5536757777715167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D6-447F-8A92-2839D4F027FB}"/>
            </c:ext>
          </c:extLst>
        </c:ser>
        <c:ser>
          <c:idx val="2"/>
          <c:order val="3"/>
          <c:tx>
            <c:strRef>
              <c:f>Daten!$F$9</c:f>
              <c:strCache>
                <c:ptCount val="1"/>
                <c:pt idx="0">
                  <c:v>Partikel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3982846130122109"/>
                  <c:y val="2.041896717170846E-2"/>
                </c:manualLayout>
              </c:layout>
              <c:tx>
                <c:rich>
                  <a:bodyPr vertOverflow="overflow" horzOverflow="overflow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700" b="1" i="0" u="none" strike="noStrike" kern="1200" baseline="0">
                        <a:solidFill>
                          <a:srgbClr val="FFFFFF"/>
                        </a:solidFill>
                        <a:latin typeface="Meta Offc" pitchFamily="34" charset="0"/>
                        <a:ea typeface="+mn-ea"/>
                        <a:cs typeface="Meta Offc" pitchFamily="34" charset="0"/>
                      </a:defRPr>
                    </a:pPr>
                    <a:r>
                      <a:rPr lang="en-US" sz="700" b="1"/>
                      <a:t>2,4</a:t>
                    </a:r>
                  </a:p>
                </c:rich>
              </c:tx>
              <c:spPr>
                <a:solidFill>
                  <a:schemeClr val="accent2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Daten!$F$10:$F$40</c:f>
              <c:numCache>
                <c:formatCode>0.0</c:formatCode>
                <c:ptCount val="31"/>
                <c:pt idx="0" formatCode="#,##0.0">
                  <c:v>100</c:v>
                </c:pt>
                <c:pt idx="1">
                  <c:v>85.073439571926286</c:v>
                </c:pt>
                <c:pt idx="2">
                  <c:v>75.557696584109323</c:v>
                </c:pt>
                <c:pt idx="3">
                  <c:v>67.465257924968398</c:v>
                </c:pt>
                <c:pt idx="4">
                  <c:v>60.147109029033444</c:v>
                </c:pt>
                <c:pt idx="5">
                  <c:v>53.77313607491967</c:v>
                </c:pt>
                <c:pt idx="6">
                  <c:v>49.110030436982896</c:v>
                </c:pt>
                <c:pt idx="7">
                  <c:v>44.572553813594766</c:v>
                </c:pt>
                <c:pt idx="8">
                  <c:v>41.480363265939822</c:v>
                </c:pt>
                <c:pt idx="9">
                  <c:v>39.209320486307895</c:v>
                </c:pt>
                <c:pt idx="10">
                  <c:v>37.166236326185334</c:v>
                </c:pt>
                <c:pt idx="11">
                  <c:v>34.480959887038814</c:v>
                </c:pt>
                <c:pt idx="12">
                  <c:v>30.223749669386667</c:v>
                </c:pt>
                <c:pt idx="13">
                  <c:v>24.351566726840463</c:v>
                </c:pt>
                <c:pt idx="14">
                  <c:v>20.752214255954545</c:v>
                </c:pt>
                <c:pt idx="15">
                  <c:v>18.131564861897512</c:v>
                </c:pt>
                <c:pt idx="16">
                  <c:v>15.845572802347178</c:v>
                </c:pt>
                <c:pt idx="17">
                  <c:v>14.078055447979926</c:v>
                </c:pt>
                <c:pt idx="18">
                  <c:v>12.625299348504642</c:v>
                </c:pt>
                <c:pt idx="19">
                  <c:v>10.99336122134414</c:v>
                </c:pt>
                <c:pt idx="20">
                  <c:v>9.1453417206564218</c:v>
                </c:pt>
                <c:pt idx="21">
                  <c:v>7.5815394023394562</c:v>
                </c:pt>
                <c:pt idx="22">
                  <c:v>6.3852986490156622</c:v>
                </c:pt>
                <c:pt idx="23">
                  <c:v>5.4812173883088207</c:v>
                </c:pt>
                <c:pt idx="24">
                  <c:v>4.7423203059533794</c:v>
                </c:pt>
                <c:pt idx="25">
                  <c:v>4.087027204386164</c:v>
                </c:pt>
                <c:pt idx="26">
                  <c:v>3.5380072665745983</c:v>
                </c:pt>
                <c:pt idx="27">
                  <c:v>3.2024798229917475</c:v>
                </c:pt>
                <c:pt idx="28">
                  <c:v>2.7581744087341882</c:v>
                </c:pt>
                <c:pt idx="29">
                  <c:v>2.3969858453396178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D6-447F-8A92-2839D4F027FB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Schwefeldioxid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808637347275845"/>
                  <c:y val="2.557041849530747E-2"/>
                </c:manualLayout>
              </c:layout>
              <c:tx>
                <c:rich>
                  <a:bodyPr vertOverflow="overflow" horzOverflow="overflow" wrap="square" lIns="36000" tIns="19050" rIns="36000" bIns="19050" anchor="ctr" anchorCtr="0">
                    <a:spAutoFit/>
                  </a:bodyPr>
                  <a:lstStyle/>
                  <a:p>
                    <a:pPr algn="l" rtl="0">
                      <a:defRPr lang="en-US" sz="700" b="1" i="0" u="none" strike="noStrike" kern="1200" baseline="0">
                        <a:solidFill>
                          <a:srgbClr val="FFFFFF"/>
                        </a:solidFill>
                        <a:latin typeface="Meta Offc" pitchFamily="34" charset="0"/>
                        <a:ea typeface="+mn-ea"/>
                        <a:cs typeface="Meta Offc" pitchFamily="34" charset="0"/>
                      </a:defRPr>
                    </a:pPr>
                    <a:r>
                      <a:rPr lang="en-US" sz="700"/>
                      <a:t>0,5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3-E8FD-4563-AA74-4A71BEEC18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6000" tIns="19050" rIns="360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Daten!$B$10:$B$40</c:f>
              <c:numCache>
                <c:formatCode>General</c:formatCod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</c:numCache>
            </c:numRef>
          </c:cat>
          <c:val>
            <c:numRef>
              <c:f>Daten!$G$10:$G$40</c:f>
              <c:numCache>
                <c:formatCode>0.0</c:formatCode>
                <c:ptCount val="31"/>
                <c:pt idx="0" formatCode="#,##0.0">
                  <c:v>100</c:v>
                </c:pt>
                <c:pt idx="1">
                  <c:v>45.661724668904085</c:v>
                </c:pt>
                <c:pt idx="2">
                  <c:v>30.375302216211448</c:v>
                </c:pt>
                <c:pt idx="3">
                  <c:v>27.221490047242959</c:v>
                </c:pt>
                <c:pt idx="4">
                  <c:v>24.955470353479019</c:v>
                </c:pt>
                <c:pt idx="5">
                  <c:v>22.571742357848851</c:v>
                </c:pt>
                <c:pt idx="6">
                  <c:v>18.839762712218974</c:v>
                </c:pt>
                <c:pt idx="7">
                  <c:v>3.0088816670522465</c:v>
                </c:pt>
                <c:pt idx="8">
                  <c:v>0.6079803351522054</c:v>
                </c:pt>
                <c:pt idx="9">
                  <c:v>0.61191639471649195</c:v>
                </c:pt>
                <c:pt idx="10">
                  <c:v>0.61530836582727177</c:v>
                </c:pt>
                <c:pt idx="11">
                  <c:v>0.61656328199033761</c:v>
                </c:pt>
                <c:pt idx="12">
                  <c:v>0.6136846423626654</c:v>
                </c:pt>
                <c:pt idx="13">
                  <c:v>0.60570972109282284</c:v>
                </c:pt>
                <c:pt idx="14">
                  <c:v>0.59810941506246362</c:v>
                </c:pt>
                <c:pt idx="15">
                  <c:v>0.59706846532598812</c:v>
                </c:pt>
                <c:pt idx="16">
                  <c:v>0.59101392696272892</c:v>
                </c:pt>
                <c:pt idx="17">
                  <c:v>0.58681309039414264</c:v>
                </c:pt>
                <c:pt idx="18">
                  <c:v>0.58633571124349471</c:v>
                </c:pt>
                <c:pt idx="19">
                  <c:v>0.58379211096685824</c:v>
                </c:pt>
                <c:pt idx="20">
                  <c:v>0.58221568751169839</c:v>
                </c:pt>
                <c:pt idx="21">
                  <c:v>0.57912793426964193</c:v>
                </c:pt>
                <c:pt idx="22">
                  <c:v>0.57720069860212353</c:v>
                </c:pt>
                <c:pt idx="23">
                  <c:v>0.57606497770623144</c:v>
                </c:pt>
                <c:pt idx="24">
                  <c:v>0.57524404730864809</c:v>
                </c:pt>
                <c:pt idx="25">
                  <c:v>0.57155930245352637</c:v>
                </c:pt>
                <c:pt idx="26">
                  <c:v>0.56680303136473853</c:v>
                </c:pt>
                <c:pt idx="27">
                  <c:v>0.56391099569807501</c:v>
                </c:pt>
                <c:pt idx="28">
                  <c:v>0.55475897059164103</c:v>
                </c:pt>
                <c:pt idx="29">
                  <c:v>0.54790280988402706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FD6-447F-8A92-2839D4F0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14672"/>
        <c:axId val="315915064"/>
      </c:line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Index (1995 = 100 %)</c:v>
                </c:pt>
              </c:strCache>
            </c:strRef>
          </c:tx>
          <c:layout>
            <c:manualLayout>
              <c:xMode val="edge"/>
              <c:yMode val="edge"/>
              <c:x val="7.9754351813882185E-2"/>
              <c:y val="6.6265350329492378E-2"/>
            </c:manualLayout>
          </c:layout>
          <c:overlay val="0"/>
          <c:txPr>
            <a:bodyPr rot="0" vert="horz"/>
            <a:lstStyle/>
            <a:p>
              <a:pPr>
                <a:defRPr/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6378035542309593E-2"/>
          <c:y val="0.83359756968158494"/>
          <c:w val="0.9115992346261409"/>
          <c:h val="7.242117540226344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40</xdr:row>
      <xdr:rowOff>0</xdr:rowOff>
    </xdr:from>
    <xdr:to>
      <xdr:col>7</xdr:col>
      <xdr:colOff>9525</xdr:colOff>
      <xdr:row>40</xdr:row>
      <xdr:rowOff>0</xdr:rowOff>
    </xdr:to>
    <xdr:cxnSp macro="">
      <xdr:nvCxnSpPr>
        <xdr:cNvPr id="2" name="Gerade Verbindung 18">
          <a:extLst>
            <a:ext uri="{FF2B5EF4-FFF2-40B4-BE49-F238E27FC236}">
              <a16:creationId xmlns:a16="http://schemas.microsoft.com/office/drawing/2014/main" id="{7154D1E5-7DDA-45FF-A094-160404D94C40}"/>
            </a:ext>
          </a:extLst>
        </xdr:cNvPr>
        <xdr:cNvCxnSpPr/>
      </xdr:nvCxnSpPr>
      <xdr:spPr>
        <a:xfrm>
          <a:off x="1181100" y="8724900"/>
          <a:ext cx="67151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827942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388938</xdr:colOff>
      <xdr:row>18</xdr:row>
      <xdr:rowOff>836162</xdr:rowOff>
    </xdr:from>
    <xdr:to>
      <xdr:col>14</xdr:col>
      <xdr:colOff>737866</xdr:colOff>
      <xdr:row>20</xdr:row>
      <xdr:rowOff>7938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84563" y="4654100"/>
          <a:ext cx="3587428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9F34629-4541-4A13-92EC-E9BE5A80896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Arial"/>
            </a:rPr>
            <a:pPr algn="r"/>
            <a:t>Quelle: Umweltbundesamt, Daten- und Rechenmodell TREMOD - Transport Emission Model, Version 6.71B</a:t>
          </a:fld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6202" y="4652206"/>
          <a:ext cx="2946736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* = Schwere Nutzfahrzeuge (Lkw &gt;3,5t im Solobetrieb, Sattelzüge, Lastzüge)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142531</xdr:colOff>
      <xdr:row>0</xdr:row>
      <xdr:rowOff>225908</xdr:rowOff>
    </xdr:from>
    <xdr:to>
      <xdr:col>12</xdr:col>
      <xdr:colOff>854835</xdr:colOff>
      <xdr:row>1</xdr:row>
      <xdr:rowOff>251722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2531" y="225908"/>
          <a:ext cx="5903429" cy="2798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Spezifische Emissionen Lkw* (direkte Emissionen / Fahrleistung, g/km)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5</xdr:col>
      <xdr:colOff>31750</xdr:colOff>
      <xdr:row>1</xdr:row>
      <xdr:rowOff>170840</xdr:rowOff>
    </xdr:from>
    <xdr:to>
      <xdr:col>15</xdr:col>
      <xdr:colOff>555625</xdr:colOff>
      <xdr:row>2</xdr:row>
      <xdr:rowOff>184760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68500" y="424840"/>
          <a:ext cx="5905500" cy="2679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
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1918" y="268527"/>
          <a:ext cx="6876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0537" y="4640811"/>
          <a:ext cx="685046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0" y="4249796"/>
          <a:ext cx="685046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8E6D-6E8E-4BDF-907E-10A299A38EE4}">
  <dimension ref="A1:Q39"/>
  <sheetViews>
    <sheetView workbookViewId="0">
      <selection activeCell="B40" sqref="B40"/>
    </sheetView>
  </sheetViews>
  <sheetFormatPr baseColWidth="10" defaultRowHeight="12.75" x14ac:dyDescent="0.2"/>
  <cols>
    <col min="2" max="2" width="18.85546875" customWidth="1"/>
    <col min="3" max="3" width="20.28515625" customWidth="1"/>
    <col min="4" max="4" width="13" customWidth="1"/>
    <col min="5" max="5" width="17.28515625" customWidth="1"/>
    <col min="6" max="6" width="17.42578125" customWidth="1"/>
    <col min="7" max="7" width="13" customWidth="1"/>
    <col min="8" max="8" width="13.7109375" customWidth="1"/>
    <col min="9" max="9" width="17.5703125" customWidth="1"/>
    <col min="12" max="12" width="18.42578125" customWidth="1"/>
    <col min="15" max="15" width="17.140625" customWidth="1"/>
  </cols>
  <sheetData>
    <row r="1" spans="1:17" x14ac:dyDescent="0.2">
      <c r="A1" s="36" t="s">
        <v>28</v>
      </c>
      <c r="C1" s="36"/>
    </row>
    <row r="2" spans="1:17" ht="13.5" thickBot="1" x14ac:dyDescent="0.25">
      <c r="A2" s="36" t="s">
        <v>19</v>
      </c>
    </row>
    <row r="3" spans="1:17" ht="13.5" thickBot="1" x14ac:dyDescent="0.25">
      <c r="A3" s="85"/>
      <c r="B3" s="86"/>
      <c r="C3" s="102" t="s">
        <v>15</v>
      </c>
      <c r="D3" s="103"/>
      <c r="E3" s="104"/>
      <c r="F3" s="102" t="s">
        <v>16</v>
      </c>
      <c r="G3" s="103"/>
      <c r="H3" s="104"/>
      <c r="I3" s="103" t="s">
        <v>21</v>
      </c>
      <c r="J3" s="103"/>
      <c r="K3" s="103"/>
      <c r="L3" s="102" t="s">
        <v>22</v>
      </c>
      <c r="M3" s="103"/>
      <c r="N3" s="104"/>
      <c r="O3" s="103" t="s">
        <v>14</v>
      </c>
      <c r="P3" s="103"/>
      <c r="Q3" s="104"/>
    </row>
    <row r="4" spans="1:17" ht="25.5" x14ac:dyDescent="0.2">
      <c r="A4" s="50" t="s">
        <v>20</v>
      </c>
      <c r="B4" s="54" t="s">
        <v>25</v>
      </c>
      <c r="C4" s="52" t="s">
        <v>23</v>
      </c>
      <c r="D4" s="53" t="s">
        <v>26</v>
      </c>
      <c r="E4" s="51" t="s">
        <v>18</v>
      </c>
      <c r="F4" s="52" t="s">
        <v>23</v>
      </c>
      <c r="G4" s="53" t="s">
        <v>26</v>
      </c>
      <c r="H4" s="51" t="s">
        <v>18</v>
      </c>
      <c r="I4" s="80" t="s">
        <v>23</v>
      </c>
      <c r="J4" s="53" t="s">
        <v>26</v>
      </c>
      <c r="K4" s="54" t="s">
        <v>18</v>
      </c>
      <c r="L4" s="52" t="s">
        <v>23</v>
      </c>
      <c r="M4" s="53" t="s">
        <v>26</v>
      </c>
      <c r="N4" s="51" t="s">
        <v>18</v>
      </c>
      <c r="O4" s="80" t="s">
        <v>23</v>
      </c>
      <c r="P4" s="53" t="s">
        <v>26</v>
      </c>
      <c r="Q4" s="51" t="s">
        <v>18</v>
      </c>
    </row>
    <row r="5" spans="1:17" x14ac:dyDescent="0.2">
      <c r="A5" s="45">
        <v>1995</v>
      </c>
      <c r="B5" s="84">
        <v>47792009109.550858</v>
      </c>
      <c r="C5" s="90">
        <v>39170461.479300715</v>
      </c>
      <c r="D5" s="46">
        <f>C5/B5*1000*1000</f>
        <v>819.60273713357662</v>
      </c>
      <c r="E5" s="47">
        <v>100</v>
      </c>
      <c r="F5" s="90">
        <v>47348.870421985106</v>
      </c>
      <c r="G5" s="46">
        <f>F5/B5*1000*1000</f>
        <v>0.99072776608846946</v>
      </c>
      <c r="H5" s="48">
        <v>100</v>
      </c>
      <c r="I5" s="99">
        <v>532987.28590944025</v>
      </c>
      <c r="J5" s="46">
        <f>I5/B5*1000*1000</f>
        <v>11.152225985890325</v>
      </c>
      <c r="K5" s="49">
        <v>100</v>
      </c>
      <c r="L5" s="90">
        <v>24518.352857233986</v>
      </c>
      <c r="M5" s="46">
        <f>L5/B5*1000*1000</f>
        <v>0.51302201589876639</v>
      </c>
      <c r="N5" s="47">
        <v>100</v>
      </c>
      <c r="O5" s="99">
        <v>32026.528306559787</v>
      </c>
      <c r="P5" s="46">
        <f>O5/B5*1000*1000</f>
        <v>0.67012307921910608</v>
      </c>
      <c r="Q5" s="47">
        <v>100</v>
      </c>
    </row>
    <row r="6" spans="1:17" x14ac:dyDescent="0.2">
      <c r="A6" s="39">
        <v>1996</v>
      </c>
      <c r="B6" s="84">
        <v>49609340117.439758</v>
      </c>
      <c r="C6" s="90">
        <v>40225430.046066299</v>
      </c>
      <c r="D6" s="38">
        <f t="shared" ref="D6:D29" si="0">C6/B6*1000*1000</f>
        <v>810.8438844548424</v>
      </c>
      <c r="E6" s="37">
        <f>D6/$D$5*100</f>
        <v>98.931329498804885</v>
      </c>
      <c r="F6" s="90">
        <v>43038.379230097991</v>
      </c>
      <c r="G6" s="38">
        <f t="shared" ref="G6:G29" si="1">F6/B6*1000*1000</f>
        <v>0.86754589212865185</v>
      </c>
      <c r="H6" s="37">
        <f>G6/$G$5*100</f>
        <v>87.566526529668522</v>
      </c>
      <c r="I6" s="99">
        <v>524784.1616028453</v>
      </c>
      <c r="J6" s="38">
        <f t="shared" ref="J6:J29" si="2">I6/B6*1000*1000</f>
        <v>10.578333845209961</v>
      </c>
      <c r="K6" s="40">
        <f>J6/$J$5*100</f>
        <v>94.854012630245776</v>
      </c>
      <c r="L6" s="90">
        <v>21651.771996430845</v>
      </c>
      <c r="M6" s="38">
        <f t="shared" ref="M6:M29" si="3">L6/B6*1000*1000</f>
        <v>0.43644547468631506</v>
      </c>
      <c r="N6" s="37">
        <f>M6/$M$5*100</f>
        <v>85.073439571926286</v>
      </c>
      <c r="O6" s="99">
        <v>15179.949846890762</v>
      </c>
      <c r="P6" s="38">
        <f t="shared" ref="P6:P29" si="4">O6/B6*1000*1000</f>
        <v>0.30598975537581025</v>
      </c>
      <c r="Q6" s="37">
        <f>P6/$P$5*100</f>
        <v>45.661724668904085</v>
      </c>
    </row>
    <row r="7" spans="1:17" x14ac:dyDescent="0.2">
      <c r="A7" s="39">
        <v>1997</v>
      </c>
      <c r="B7" s="84">
        <v>51875141403.296486</v>
      </c>
      <c r="C7" s="90">
        <v>41968732.111617997</v>
      </c>
      <c r="D7" s="38">
        <f t="shared" si="0"/>
        <v>809.03359444049681</v>
      </c>
      <c r="E7" s="37">
        <f t="shared" ref="E7:E29" si="5">D7/$D$5*100</f>
        <v>98.71045541770107</v>
      </c>
      <c r="F7" s="90">
        <v>40301.437015517957</v>
      </c>
      <c r="G7" s="38">
        <f t="shared" si="1"/>
        <v>0.77689305369212802</v>
      </c>
      <c r="H7" s="37">
        <f t="shared" ref="H7:H29" si="6">G7/$G$5*100</f>
        <v>78.416400577871102</v>
      </c>
      <c r="I7" s="99">
        <v>533157.44502161688</v>
      </c>
      <c r="J7" s="38">
        <f t="shared" si="2"/>
        <v>10.277705864484384</v>
      </c>
      <c r="K7" s="40">
        <f t="shared" ref="K7:K29" si="7">J7/$J$5*100</f>
        <v>92.158335721385356</v>
      </c>
      <c r="L7" s="90">
        <v>20108.237505038705</v>
      </c>
      <c r="M7" s="38">
        <f t="shared" si="3"/>
        <v>0.38762761818247099</v>
      </c>
      <c r="N7" s="37">
        <f t="shared" ref="N7:N29" si="8">M7/$M$5*100</f>
        <v>75.557696584109323</v>
      </c>
      <c r="O7" s="99">
        <v>10559.284141830529</v>
      </c>
      <c r="P7" s="38">
        <f t="shared" si="4"/>
        <v>0.2035519105333855</v>
      </c>
      <c r="Q7" s="37">
        <f t="shared" ref="Q7:Q29" si="9">P7/$P$5*100</f>
        <v>30.375302216211448</v>
      </c>
    </row>
    <row r="8" spans="1:17" x14ac:dyDescent="0.2">
      <c r="A8" s="39">
        <v>1998</v>
      </c>
      <c r="B8" s="84">
        <v>53311736145.916809</v>
      </c>
      <c r="C8" s="90">
        <v>42947037.1956679</v>
      </c>
      <c r="D8" s="38">
        <f t="shared" si="0"/>
        <v>805.58316611786529</v>
      </c>
      <c r="E8" s="37">
        <f t="shared" si="5"/>
        <v>98.289467521211265</v>
      </c>
      <c r="F8" s="90">
        <v>37134.908466166853</v>
      </c>
      <c r="G8" s="38">
        <f t="shared" si="1"/>
        <v>0.69656160445660231</v>
      </c>
      <c r="H8" s="37">
        <f t="shared" si="6"/>
        <v>70.3080733476083</v>
      </c>
      <c r="I8" s="99">
        <v>533351.1862562095</v>
      </c>
      <c r="J8" s="38">
        <f t="shared" si="2"/>
        <v>10.004385991039598</v>
      </c>
      <c r="K8" s="40">
        <f t="shared" si="7"/>
        <v>89.707525687670227</v>
      </c>
      <c r="L8" s="90">
        <v>18451.811695033102</v>
      </c>
      <c r="M8" s="38">
        <f t="shared" si="3"/>
        <v>0.34611162623797509</v>
      </c>
      <c r="N8" s="37">
        <f t="shared" si="8"/>
        <v>67.465257924968398</v>
      </c>
      <c r="O8" s="99">
        <v>9724.9929520801361</v>
      </c>
      <c r="P8" s="38">
        <f t="shared" si="4"/>
        <v>0.182417487313907</v>
      </c>
      <c r="Q8" s="37">
        <f t="shared" si="9"/>
        <v>27.221490047242959</v>
      </c>
    </row>
    <row r="9" spans="1:17" x14ac:dyDescent="0.2">
      <c r="A9" s="39">
        <v>1999</v>
      </c>
      <c r="B9" s="84">
        <v>55556645763.669266</v>
      </c>
      <c r="C9" s="90">
        <v>44758124.884681143</v>
      </c>
      <c r="D9" s="38">
        <f t="shared" si="0"/>
        <v>805.6304384371291</v>
      </c>
      <c r="E9" s="37">
        <f t="shared" si="5"/>
        <v>98.295235232459902</v>
      </c>
      <c r="F9" s="90">
        <v>34567.525288335994</v>
      </c>
      <c r="G9" s="38">
        <f t="shared" si="1"/>
        <v>0.622203245231574</v>
      </c>
      <c r="H9" s="37">
        <f t="shared" si="6"/>
        <v>62.802645341022256</v>
      </c>
      <c r="I9" s="99">
        <v>544430.6596216883</v>
      </c>
      <c r="J9" s="38">
        <f t="shared" si="2"/>
        <v>9.7995595691220352</v>
      </c>
      <c r="K9" s="40">
        <f t="shared" si="7"/>
        <v>87.870884086462482</v>
      </c>
      <c r="L9" s="90">
        <v>17142.998139105821</v>
      </c>
      <c r="M9" s="38">
        <f t="shared" si="3"/>
        <v>0.30856791124557631</v>
      </c>
      <c r="N9" s="37">
        <f t="shared" si="8"/>
        <v>60.147109029033444</v>
      </c>
      <c r="O9" s="99">
        <v>9290.8693384351718</v>
      </c>
      <c r="P9" s="38">
        <f t="shared" si="4"/>
        <v>0.16723236636634473</v>
      </c>
      <c r="Q9" s="37">
        <f t="shared" si="9"/>
        <v>24.955470353479019</v>
      </c>
    </row>
    <row r="10" spans="1:17" x14ac:dyDescent="0.2">
      <c r="A10" s="39">
        <v>2000</v>
      </c>
      <c r="B10" s="84">
        <v>56230563528.60614</v>
      </c>
      <c r="C10" s="90">
        <v>45059364.4832526</v>
      </c>
      <c r="D10" s="38">
        <f t="shared" si="0"/>
        <v>801.33225875158769</v>
      </c>
      <c r="E10" s="37">
        <f t="shared" si="5"/>
        <v>97.770812912864727</v>
      </c>
      <c r="F10" s="90">
        <v>31357.552621546551</v>
      </c>
      <c r="G10" s="38">
        <f t="shared" si="1"/>
        <v>0.55766029457617017</v>
      </c>
      <c r="H10" s="37">
        <f t="shared" si="6"/>
        <v>56.287944444909456</v>
      </c>
      <c r="I10" s="99">
        <v>537121.13609324931</v>
      </c>
      <c r="J10" s="38">
        <f t="shared" si="2"/>
        <v>9.5521208109536371</v>
      </c>
      <c r="K10" s="40">
        <f t="shared" si="7"/>
        <v>85.652145347833482</v>
      </c>
      <c r="L10" s="90">
        <v>15512.214601064601</v>
      </c>
      <c r="M10" s="38">
        <f t="shared" si="3"/>
        <v>0.27586802670353966</v>
      </c>
      <c r="N10" s="37">
        <f t="shared" si="8"/>
        <v>53.77313607491967</v>
      </c>
      <c r="O10" s="99">
        <v>8505.3481587202059</v>
      </c>
      <c r="P10" s="38">
        <f t="shared" si="4"/>
        <v>0.15125845492181997</v>
      </c>
      <c r="Q10" s="37">
        <f t="shared" si="9"/>
        <v>22.571742357848851</v>
      </c>
    </row>
    <row r="11" spans="1:17" x14ac:dyDescent="0.2">
      <c r="A11" s="39">
        <v>2001</v>
      </c>
      <c r="B11" s="84">
        <v>56033933157.977142</v>
      </c>
      <c r="C11" s="90">
        <v>44965381.197457746</v>
      </c>
      <c r="D11" s="38">
        <f t="shared" si="0"/>
        <v>802.4669814036846</v>
      </c>
      <c r="E11" s="37">
        <f t="shared" si="5"/>
        <v>97.909260797514975</v>
      </c>
      <c r="F11" s="90">
        <v>28377.387711173847</v>
      </c>
      <c r="G11" s="38">
        <f t="shared" si="1"/>
        <v>0.506432194063</v>
      </c>
      <c r="H11" s="37">
        <f t="shared" si="6"/>
        <v>51.117189948401723</v>
      </c>
      <c r="I11" s="99">
        <v>521348.73847305356</v>
      </c>
      <c r="J11" s="38">
        <f t="shared" si="2"/>
        <v>9.304161051897049</v>
      </c>
      <c r="K11" s="40">
        <f t="shared" si="7"/>
        <v>83.428734888161088</v>
      </c>
      <c r="L11" s="90">
        <v>14117.484315339158</v>
      </c>
      <c r="M11" s="38">
        <f t="shared" si="3"/>
        <v>0.25194526815630741</v>
      </c>
      <c r="N11" s="37">
        <f t="shared" si="8"/>
        <v>49.110030436982896</v>
      </c>
      <c r="O11" s="99">
        <v>7074.2615358165503</v>
      </c>
      <c r="P11" s="38">
        <f t="shared" si="4"/>
        <v>0.12624959800469476</v>
      </c>
      <c r="Q11" s="37">
        <f t="shared" si="9"/>
        <v>18.839762712218974</v>
      </c>
    </row>
    <row r="12" spans="1:17" x14ac:dyDescent="0.2">
      <c r="A12" s="39">
        <v>2002</v>
      </c>
      <c r="B12" s="84">
        <v>56050363120.964745</v>
      </c>
      <c r="C12" s="90">
        <v>44890650.723500192</v>
      </c>
      <c r="D12" s="38">
        <f t="shared" si="0"/>
        <v>800.89848172115694</v>
      </c>
      <c r="E12" s="37">
        <f t="shared" si="5"/>
        <v>97.717887634461221</v>
      </c>
      <c r="F12" s="90">
        <v>25817.755702270199</v>
      </c>
      <c r="G12" s="38">
        <f t="shared" si="1"/>
        <v>0.46061709977777965</v>
      </c>
      <c r="H12" s="37">
        <f t="shared" si="6"/>
        <v>46.492802114183171</v>
      </c>
      <c r="I12" s="99">
        <v>499651.11273183348</v>
      </c>
      <c r="J12" s="38">
        <f t="shared" si="2"/>
        <v>8.914324277498693</v>
      </c>
      <c r="K12" s="40">
        <f t="shared" si="7"/>
        <v>79.933138808135695</v>
      </c>
      <c r="L12" s="90">
        <v>12816.86917476809</v>
      </c>
      <c r="M12" s="38">
        <f t="shared" si="3"/>
        <v>0.22866701411206636</v>
      </c>
      <c r="N12" s="37">
        <f t="shared" si="8"/>
        <v>44.572553813594766</v>
      </c>
      <c r="O12" s="99">
        <v>1130.1552689376488</v>
      </c>
      <c r="P12" s="38">
        <f t="shared" si="4"/>
        <v>2.0163210477309686E-2</v>
      </c>
      <c r="Q12" s="37">
        <f t="shared" si="9"/>
        <v>3.0088816670522465</v>
      </c>
    </row>
    <row r="13" spans="1:17" x14ac:dyDescent="0.2">
      <c r="A13" s="39">
        <v>2003</v>
      </c>
      <c r="B13" s="84">
        <v>56100567765.163307</v>
      </c>
      <c r="C13" s="90">
        <v>45376164.180388384</v>
      </c>
      <c r="D13" s="38">
        <f t="shared" si="0"/>
        <v>808.8360953909197</v>
      </c>
      <c r="E13" s="37">
        <f t="shared" si="5"/>
        <v>98.686358493590262</v>
      </c>
      <c r="F13" s="90">
        <v>23428.517918956448</v>
      </c>
      <c r="G13" s="38">
        <f t="shared" si="1"/>
        <v>0.41761641374162389</v>
      </c>
      <c r="H13" s="37">
        <f t="shared" si="6"/>
        <v>42.152489113172976</v>
      </c>
      <c r="I13" s="99">
        <v>478646.84097564348</v>
      </c>
      <c r="J13" s="38">
        <f t="shared" si="2"/>
        <v>8.5319429025969349</v>
      </c>
      <c r="K13" s="40">
        <f t="shared" si="7"/>
        <v>76.504393951408943</v>
      </c>
      <c r="L13" s="90">
        <v>11938.391328364818</v>
      </c>
      <c r="M13" s="38">
        <f t="shared" si="3"/>
        <v>0.21280339582905586</v>
      </c>
      <c r="N13" s="37">
        <f t="shared" si="8"/>
        <v>41.480363265939822</v>
      </c>
      <c r="O13" s="99">
        <v>228.56586125875936</v>
      </c>
      <c r="P13" s="38">
        <f t="shared" si="4"/>
        <v>4.0742165429686001E-3</v>
      </c>
      <c r="Q13" s="37">
        <f t="shared" si="9"/>
        <v>0.6079803351522054</v>
      </c>
    </row>
    <row r="14" spans="1:17" x14ac:dyDescent="0.2">
      <c r="A14" s="39">
        <v>2004</v>
      </c>
      <c r="B14" s="84">
        <v>56040101331.505981</v>
      </c>
      <c r="C14" s="90">
        <v>45607085.724176213</v>
      </c>
      <c r="D14" s="38">
        <f t="shared" si="0"/>
        <v>813.82946569612488</v>
      </c>
      <c r="E14" s="37">
        <f t="shared" si="5"/>
        <v>99.295601249741694</v>
      </c>
      <c r="F14" s="90">
        <v>22059.254768279552</v>
      </c>
      <c r="G14" s="38">
        <f t="shared" si="1"/>
        <v>0.39363338473975501</v>
      </c>
      <c r="H14" s="37">
        <f t="shared" si="6"/>
        <v>39.731740465281817</v>
      </c>
      <c r="I14" s="99">
        <v>463343.48155459011</v>
      </c>
      <c r="J14" s="38">
        <f t="shared" si="2"/>
        <v>8.2680700167488173</v>
      </c>
      <c r="K14" s="40">
        <f t="shared" si="7"/>
        <v>74.138293352461559</v>
      </c>
      <c r="L14" s="90">
        <v>11272.603478163113</v>
      </c>
      <c r="M14" s="38">
        <f t="shared" si="3"/>
        <v>0.20115244637906476</v>
      </c>
      <c r="N14" s="37">
        <f t="shared" si="8"/>
        <v>39.209320486307895</v>
      </c>
      <c r="O14" s="99">
        <v>229.79764648388246</v>
      </c>
      <c r="P14" s="38">
        <f t="shared" si="4"/>
        <v>4.1005929865206951E-3</v>
      </c>
      <c r="Q14" s="37">
        <f t="shared" si="9"/>
        <v>0.61191639471649195</v>
      </c>
    </row>
    <row r="15" spans="1:17" x14ac:dyDescent="0.2">
      <c r="A15" s="39">
        <v>2005</v>
      </c>
      <c r="B15" s="84">
        <v>54283997190.615036</v>
      </c>
      <c r="C15" s="90">
        <v>44367723.363512173</v>
      </c>
      <c r="D15" s="38">
        <f t="shared" si="0"/>
        <v>817.32601981607115</v>
      </c>
      <c r="E15" s="37">
        <f t="shared" si="5"/>
        <v>99.722216969959391</v>
      </c>
      <c r="F15" s="90">
        <v>20108.166625373386</v>
      </c>
      <c r="G15" s="38">
        <f t="shared" si="1"/>
        <v>0.37042531254219824</v>
      </c>
      <c r="H15" s="37">
        <f t="shared" si="6"/>
        <v>37.389212780892244</v>
      </c>
      <c r="I15" s="99">
        <v>433890.01301410992</v>
      </c>
      <c r="J15" s="38">
        <f t="shared" si="2"/>
        <v>7.9929635890763695</v>
      </c>
      <c r="K15" s="40">
        <f t="shared" si="7"/>
        <v>71.671463609049695</v>
      </c>
      <c r="L15" s="90">
        <v>10350.382662236734</v>
      </c>
      <c r="M15" s="38">
        <f t="shared" si="3"/>
        <v>0.19067097483429563</v>
      </c>
      <c r="N15" s="37">
        <f t="shared" si="8"/>
        <v>37.166236326185334</v>
      </c>
      <c r="O15" s="99">
        <v>223.83047411226698</v>
      </c>
      <c r="P15" s="38">
        <f t="shared" si="4"/>
        <v>4.1233233677744757E-3</v>
      </c>
      <c r="Q15" s="37">
        <f t="shared" si="9"/>
        <v>0.61530836582727177</v>
      </c>
    </row>
    <row r="16" spans="1:17" x14ac:dyDescent="0.2">
      <c r="A16" s="39">
        <v>2006</v>
      </c>
      <c r="B16" s="84">
        <v>57017829776.958443</v>
      </c>
      <c r="C16" s="90">
        <v>46612544.435209386</v>
      </c>
      <c r="D16" s="38">
        <f t="shared" si="0"/>
        <v>817.5082183511314</v>
      </c>
      <c r="E16" s="37">
        <f t="shared" si="5"/>
        <v>99.744447073252772</v>
      </c>
      <c r="F16" s="90">
        <v>19469.921354752427</v>
      </c>
      <c r="G16" s="38">
        <f t="shared" si="1"/>
        <v>0.34147075451511566</v>
      </c>
      <c r="H16" s="37">
        <f t="shared" si="6"/>
        <v>34.466658370067641</v>
      </c>
      <c r="I16" s="99">
        <v>432581.97843184049</v>
      </c>
      <c r="J16" s="38">
        <f t="shared" si="2"/>
        <v>7.5867843466510152</v>
      </c>
      <c r="K16" s="40">
        <f t="shared" si="7"/>
        <v>68.029327564288337</v>
      </c>
      <c r="L16" s="90">
        <v>10086.164181171389</v>
      </c>
      <c r="M16" s="38">
        <f t="shared" si="3"/>
        <v>0.17689491551373154</v>
      </c>
      <c r="N16" s="37">
        <f t="shared" si="8"/>
        <v>34.480959887038814</v>
      </c>
      <c r="O16" s="99">
        <v>235.58244035983591</v>
      </c>
      <c r="P16" s="38">
        <f t="shared" si="4"/>
        <v>4.1317328506080301E-3</v>
      </c>
      <c r="Q16" s="37">
        <f t="shared" si="9"/>
        <v>0.61656328199033761</v>
      </c>
    </row>
    <row r="17" spans="1:17" x14ac:dyDescent="0.2">
      <c r="A17" s="39">
        <v>2007</v>
      </c>
      <c r="B17" s="84">
        <v>58997718418.14064</v>
      </c>
      <c r="C17" s="90">
        <v>47974803.866932034</v>
      </c>
      <c r="D17" s="38">
        <f t="shared" si="0"/>
        <v>813.16371468664659</v>
      </c>
      <c r="E17" s="37">
        <f t="shared" si="5"/>
        <v>99.214372749723907</v>
      </c>
      <c r="F17" s="90">
        <v>17300.926156556074</v>
      </c>
      <c r="G17" s="38">
        <f t="shared" si="1"/>
        <v>0.29324737668561057</v>
      </c>
      <c r="H17" s="37">
        <f t="shared" si="6"/>
        <v>29.599188265752545</v>
      </c>
      <c r="I17" s="99">
        <v>407095.96280086832</v>
      </c>
      <c r="J17" s="38">
        <f t="shared" si="2"/>
        <v>6.9001984096336555</v>
      </c>
      <c r="K17" s="40">
        <f t="shared" si="7"/>
        <v>61.872835238128346</v>
      </c>
      <c r="L17" s="90">
        <v>9147.8611306997536</v>
      </c>
      <c r="M17" s="38">
        <f t="shared" si="3"/>
        <v>0.15505448983408424</v>
      </c>
      <c r="N17" s="37">
        <f t="shared" si="8"/>
        <v>30.223749669386667</v>
      </c>
      <c r="O17" s="99">
        <v>242.62472002960382</v>
      </c>
      <c r="P17" s="38">
        <f t="shared" si="4"/>
        <v>4.1124424220954523E-3</v>
      </c>
      <c r="Q17" s="37">
        <f t="shared" si="9"/>
        <v>0.6136846423626654</v>
      </c>
    </row>
    <row r="18" spans="1:17" x14ac:dyDescent="0.2">
      <c r="A18" s="39">
        <v>2008</v>
      </c>
      <c r="B18" s="94">
        <v>58688343765.743896</v>
      </c>
      <c r="C18" s="90">
        <v>47159442.497033842</v>
      </c>
      <c r="D18" s="38">
        <f t="shared" si="0"/>
        <v>803.55722228713796</v>
      </c>
      <c r="E18" s="37">
        <f t="shared" si="5"/>
        <v>98.042281446917173</v>
      </c>
      <c r="F18" s="90">
        <v>13259.709978752953</v>
      </c>
      <c r="G18" s="38">
        <f t="shared" si="1"/>
        <v>0.22593430190634517</v>
      </c>
      <c r="H18" s="37">
        <f t="shared" si="6"/>
        <v>22.804882394521464</v>
      </c>
      <c r="I18" s="99">
        <v>350860.38758650754</v>
      </c>
      <c r="J18" s="38">
        <f t="shared" si="2"/>
        <v>5.9783658061126452</v>
      </c>
      <c r="K18" s="40">
        <f t="shared" si="7"/>
        <v>53.606928461424729</v>
      </c>
      <c r="L18" s="90">
        <v>7331.8701429091871</v>
      </c>
      <c r="M18" s="38">
        <f t="shared" si="3"/>
        <v>0.1249288985249702</v>
      </c>
      <c r="N18" s="37">
        <f t="shared" si="8"/>
        <v>24.351566726840463</v>
      </c>
      <c r="O18" s="99">
        <v>238.21602456041245</v>
      </c>
      <c r="P18" s="38">
        <f t="shared" si="4"/>
        <v>4.0590006341166837E-3</v>
      </c>
      <c r="Q18" s="37">
        <f t="shared" si="9"/>
        <v>0.60570972109282284</v>
      </c>
    </row>
    <row r="19" spans="1:17" x14ac:dyDescent="0.2">
      <c r="A19" s="39">
        <v>2009</v>
      </c>
      <c r="B19" s="94">
        <v>54020248991.796196</v>
      </c>
      <c r="C19" s="90">
        <v>42894878.48973842</v>
      </c>
      <c r="D19" s="38">
        <f t="shared" si="0"/>
        <v>794.05184704447879</v>
      </c>
      <c r="E19" s="37">
        <f t="shared" si="5"/>
        <v>96.882527481733675</v>
      </c>
      <c r="F19" s="90">
        <v>9922.7891126316754</v>
      </c>
      <c r="G19" s="38">
        <f t="shared" si="1"/>
        <v>0.18368647493902895</v>
      </c>
      <c r="H19" s="37">
        <f t="shared" si="6"/>
        <v>18.540559902166528</v>
      </c>
      <c r="I19" s="99">
        <v>290713.32389611122</v>
      </c>
      <c r="J19" s="38">
        <f t="shared" si="2"/>
        <v>5.3815620868437781</v>
      </c>
      <c r="K19" s="40">
        <f t="shared" si="7"/>
        <v>48.255497096745273</v>
      </c>
      <c r="L19" s="90">
        <v>5751.180884733114</v>
      </c>
      <c r="M19" s="38">
        <f t="shared" si="3"/>
        <v>0.1064634279195292</v>
      </c>
      <c r="N19" s="37">
        <f t="shared" si="8"/>
        <v>20.752214255954545</v>
      </c>
      <c r="O19" s="99">
        <v>216.51689774400509</v>
      </c>
      <c r="P19" s="38">
        <f t="shared" si="4"/>
        <v>4.008069229315965E-3</v>
      </c>
      <c r="Q19" s="37">
        <f t="shared" si="9"/>
        <v>0.59810941506246362</v>
      </c>
    </row>
    <row r="20" spans="1:17" x14ac:dyDescent="0.2">
      <c r="A20" s="39">
        <v>2010</v>
      </c>
      <c r="B20" s="94">
        <v>55877035281.789169</v>
      </c>
      <c r="C20" s="90">
        <v>44297799.733065054</v>
      </c>
      <c r="D20" s="38">
        <f t="shared" si="0"/>
        <v>792.77290768327691</v>
      </c>
      <c r="E20" s="37">
        <f t="shared" si="5"/>
        <v>96.726483668889088</v>
      </c>
      <c r="F20" s="90">
        <v>8551.8449853255406</v>
      </c>
      <c r="G20" s="38">
        <f t="shared" si="1"/>
        <v>0.15304757924607829</v>
      </c>
      <c r="H20" s="37">
        <f t="shared" si="6"/>
        <v>15.447995350966224</v>
      </c>
      <c r="I20" s="99">
        <v>279357.41854709451</v>
      </c>
      <c r="J20" s="38">
        <f t="shared" si="2"/>
        <v>4.999503233095469</v>
      </c>
      <c r="K20" s="40">
        <f t="shared" si="7"/>
        <v>44.829644229060513</v>
      </c>
      <c r="L20" s="90">
        <v>5197.6214506029273</v>
      </c>
      <c r="M20" s="38">
        <f t="shared" si="3"/>
        <v>9.3018919568498989E-2</v>
      </c>
      <c r="N20" s="37">
        <f t="shared" si="8"/>
        <v>18.131564861897512</v>
      </c>
      <c r="O20" s="99">
        <v>223.56924740857025</v>
      </c>
      <c r="P20" s="38">
        <f t="shared" si="4"/>
        <v>4.0010935848887727E-3</v>
      </c>
      <c r="Q20" s="37">
        <f t="shared" si="9"/>
        <v>0.59706846532598812</v>
      </c>
    </row>
    <row r="21" spans="1:17" x14ac:dyDescent="0.2">
      <c r="A21" s="39">
        <v>2011</v>
      </c>
      <c r="B21" s="94">
        <v>57494061074.013687</v>
      </c>
      <c r="C21" s="90">
        <v>45129399.508008398</v>
      </c>
      <c r="D21" s="38">
        <f t="shared" si="0"/>
        <v>784.94019495182431</v>
      </c>
      <c r="E21" s="37">
        <f t="shared" si="5"/>
        <v>95.77081180780597</v>
      </c>
      <c r="F21" s="90">
        <v>7282.8597481057805</v>
      </c>
      <c r="G21" s="38">
        <f t="shared" si="1"/>
        <v>0.12667151375392244</v>
      </c>
      <c r="H21" s="37">
        <f t="shared" si="6"/>
        <v>12.785703408115745</v>
      </c>
      <c r="I21" s="99">
        <v>266757.8446064794</v>
      </c>
      <c r="J21" s="38">
        <f t="shared" si="2"/>
        <v>4.6397460820009675</v>
      </c>
      <c r="K21" s="40">
        <f t="shared" si="7"/>
        <v>41.603766708737105</v>
      </c>
      <c r="L21" s="90">
        <v>4673.7656458476549</v>
      </c>
      <c r="M21" s="38">
        <f t="shared" si="3"/>
        <v>8.1291277021308131E-2</v>
      </c>
      <c r="N21" s="37">
        <f t="shared" si="8"/>
        <v>15.845572802347178</v>
      </c>
      <c r="O21" s="99">
        <v>227.706420504184</v>
      </c>
      <c r="P21" s="38">
        <f t="shared" si="4"/>
        <v>3.9605207259763974E-3</v>
      </c>
      <c r="Q21" s="37">
        <f t="shared" si="9"/>
        <v>0.59101392696272892</v>
      </c>
    </row>
    <row r="22" spans="1:17" x14ac:dyDescent="0.2">
      <c r="A22" s="39">
        <v>2012</v>
      </c>
      <c r="B22" s="94">
        <v>56800952014.719925</v>
      </c>
      <c r="C22" s="90">
        <v>44276600.738603309</v>
      </c>
      <c r="D22" s="38">
        <f t="shared" si="0"/>
        <v>779.5045534998967</v>
      </c>
      <c r="E22" s="37">
        <f t="shared" si="5"/>
        <v>95.107607403323641</v>
      </c>
      <c r="F22" s="90">
        <v>6035.5268510316009</v>
      </c>
      <c r="G22" s="38">
        <f t="shared" si="1"/>
        <v>0.1062574945833214</v>
      </c>
      <c r="H22" s="37">
        <f t="shared" si="6"/>
        <v>10.725195984245069</v>
      </c>
      <c r="I22" s="99">
        <v>247389.70747225749</v>
      </c>
      <c r="J22" s="38">
        <f t="shared" si="2"/>
        <v>4.3553795965980751</v>
      </c>
      <c r="K22" s="40">
        <f t="shared" si="7"/>
        <v>39.053903696970039</v>
      </c>
      <c r="L22" s="90">
        <v>4102.3649130247686</v>
      </c>
      <c r="M22" s="38">
        <f t="shared" si="3"/>
        <v>7.2223523858572725E-2</v>
      </c>
      <c r="N22" s="37">
        <f t="shared" si="8"/>
        <v>14.078055447979926</v>
      </c>
      <c r="O22" s="99">
        <v>223.36235686872664</v>
      </c>
      <c r="P22" s="38">
        <f t="shared" si="4"/>
        <v>3.9323699506100254E-3</v>
      </c>
      <c r="Q22" s="37">
        <f t="shared" si="9"/>
        <v>0.58681309039414264</v>
      </c>
    </row>
    <row r="23" spans="1:17" x14ac:dyDescent="0.2">
      <c r="A23" s="39">
        <v>2013</v>
      </c>
      <c r="B23" s="94">
        <v>57392666578.777443</v>
      </c>
      <c r="C23" s="90">
        <v>44721384.429678932</v>
      </c>
      <c r="D23" s="38">
        <f t="shared" si="0"/>
        <v>779.21774846084475</v>
      </c>
      <c r="E23" s="37">
        <f t="shared" si="5"/>
        <v>95.072614226012519</v>
      </c>
      <c r="F23" s="90">
        <v>5193.4046644250784</v>
      </c>
      <c r="G23" s="38">
        <f t="shared" si="1"/>
        <v>9.0488994047638244E-2</v>
      </c>
      <c r="H23" s="37">
        <f t="shared" si="6"/>
        <v>9.1335881707344626</v>
      </c>
      <c r="I23" s="99">
        <v>236430.81757345842</v>
      </c>
      <c r="J23" s="38">
        <f t="shared" si="2"/>
        <v>4.1195301014447967</v>
      </c>
      <c r="K23" s="40">
        <f t="shared" si="7"/>
        <v>36.93908379059733</v>
      </c>
      <c r="L23" s="90">
        <v>3717.3554544190024</v>
      </c>
      <c r="M23" s="38">
        <f t="shared" si="3"/>
        <v>6.4770565230952343E-2</v>
      </c>
      <c r="N23" s="37">
        <f t="shared" si="8"/>
        <v>12.625299348504642</v>
      </c>
      <c r="O23" s="99">
        <v>225.50559670019729</v>
      </c>
      <c r="P23" s="38">
        <f t="shared" si="4"/>
        <v>3.929170922746153E-3</v>
      </c>
      <c r="Q23" s="37">
        <f t="shared" si="9"/>
        <v>0.58633571124349471</v>
      </c>
    </row>
    <row r="24" spans="1:17" x14ac:dyDescent="0.2">
      <c r="A24" s="39">
        <v>2014</v>
      </c>
      <c r="B24" s="94">
        <v>58681118200.560646</v>
      </c>
      <c r="C24" s="90">
        <v>45523331.975259505</v>
      </c>
      <c r="D24" s="38">
        <f t="shared" si="0"/>
        <v>775.77478703915642</v>
      </c>
      <c r="E24" s="37">
        <f t="shared" si="5"/>
        <v>94.652537368566982</v>
      </c>
      <c r="F24" s="90">
        <v>4513.0968886171368</v>
      </c>
      <c r="G24" s="38">
        <f t="shared" si="1"/>
        <v>7.6908842690970022E-2</v>
      </c>
      <c r="H24" s="37">
        <f t="shared" si="6"/>
        <v>7.7628633539379637</v>
      </c>
      <c r="I24" s="99">
        <v>218703.56884221215</v>
      </c>
      <c r="J24" s="38">
        <f t="shared" si="2"/>
        <v>3.7269836626958246</v>
      </c>
      <c r="K24" s="40">
        <f t="shared" si="7"/>
        <v>33.419190638812054</v>
      </c>
      <c r="L24" s="90">
        <v>3309.5190262222372</v>
      </c>
      <c r="M24" s="38">
        <f t="shared" si="3"/>
        <v>5.639836335277295E-2</v>
      </c>
      <c r="N24" s="37">
        <f t="shared" si="8"/>
        <v>10.99336122134414</v>
      </c>
      <c r="O24" s="99">
        <v>229.56790887134855</v>
      </c>
      <c r="P24" s="38">
        <f t="shared" si="4"/>
        <v>3.9121256702493315E-3</v>
      </c>
      <c r="Q24" s="37">
        <f t="shared" si="9"/>
        <v>0.58379211096685824</v>
      </c>
    </row>
    <row r="25" spans="1:17" x14ac:dyDescent="0.2">
      <c r="A25" s="39">
        <v>2015</v>
      </c>
      <c r="B25" s="94">
        <v>59763953622.081505</v>
      </c>
      <c r="C25" s="90">
        <v>46248768.768053189</v>
      </c>
      <c r="D25" s="38">
        <f t="shared" si="0"/>
        <v>773.85724948031657</v>
      </c>
      <c r="E25" s="37">
        <f t="shared" si="5"/>
        <v>94.418577979223542</v>
      </c>
      <c r="F25" s="90">
        <v>3845.2575771852453</v>
      </c>
      <c r="G25" s="38">
        <f t="shared" si="1"/>
        <v>6.4340749634818423E-2</v>
      </c>
      <c r="H25" s="37">
        <f t="shared" si="6"/>
        <v>6.4942915538588997</v>
      </c>
      <c r="I25" s="99">
        <v>188707.74537751597</v>
      </c>
      <c r="J25" s="38">
        <f t="shared" si="2"/>
        <v>3.1575512318146313</v>
      </c>
      <c r="K25" s="40">
        <f t="shared" si="7"/>
        <v>28.313192682873634</v>
      </c>
      <c r="L25" s="90">
        <v>2803.9822539435086</v>
      </c>
      <c r="M25" s="38">
        <f t="shared" si="3"/>
        <v>4.6917616456142508E-2</v>
      </c>
      <c r="N25" s="37">
        <f t="shared" si="8"/>
        <v>9.1453417206564218</v>
      </c>
      <c r="O25" s="99">
        <v>233.17275206518207</v>
      </c>
      <c r="P25" s="38">
        <f t="shared" si="4"/>
        <v>3.901561692850082E-3</v>
      </c>
      <c r="Q25" s="37">
        <f t="shared" si="9"/>
        <v>0.58221568751169839</v>
      </c>
    </row>
    <row r="26" spans="1:17" x14ac:dyDescent="0.2">
      <c r="A26" s="39">
        <v>2016</v>
      </c>
      <c r="B26" s="94">
        <v>61228529474.877365</v>
      </c>
      <c r="C26" s="90">
        <v>47132718.046075389</v>
      </c>
      <c r="D26" s="38">
        <f t="shared" si="0"/>
        <v>769.78360333501689</v>
      </c>
      <c r="E26" s="37">
        <f t="shared" si="5"/>
        <v>93.921551070852473</v>
      </c>
      <c r="F26" s="90">
        <v>3348.7360919014409</v>
      </c>
      <c r="G26" s="38">
        <f t="shared" si="1"/>
        <v>5.4692414151077375E-2</v>
      </c>
      <c r="H26" s="37">
        <f t="shared" si="6"/>
        <v>5.5204281158900601</v>
      </c>
      <c r="I26" s="99">
        <v>160617.03015138177</v>
      </c>
      <c r="J26" s="38">
        <f t="shared" si="2"/>
        <v>2.623238407469584</v>
      </c>
      <c r="K26" s="40">
        <f t="shared" si="7"/>
        <v>23.522105907721709</v>
      </c>
      <c r="L26" s="90">
        <v>2381.4815891794042</v>
      </c>
      <c r="M26" s="38">
        <f t="shared" si="3"/>
        <v>3.8894966278041163E-2</v>
      </c>
      <c r="N26" s="37">
        <f t="shared" si="8"/>
        <v>7.5815394023394562</v>
      </c>
      <c r="O26" s="99">
        <v>237.61995986125783</v>
      </c>
      <c r="P26" s="38">
        <f t="shared" si="4"/>
        <v>3.8808699457457256E-3</v>
      </c>
      <c r="Q26" s="37">
        <f t="shared" si="9"/>
        <v>0.57912793426964193</v>
      </c>
    </row>
    <row r="27" spans="1:17" x14ac:dyDescent="0.2">
      <c r="A27" s="39">
        <v>2017</v>
      </c>
      <c r="B27" s="94">
        <v>62961386898.77507</v>
      </c>
      <c r="C27" s="90">
        <v>48306330.467591092</v>
      </c>
      <c r="D27" s="38">
        <f t="shared" si="0"/>
        <v>767.23739496486371</v>
      </c>
      <c r="E27" s="37">
        <f t="shared" si="5"/>
        <v>93.610887348686518</v>
      </c>
      <c r="F27" s="90">
        <v>2989.5135057765206</v>
      </c>
      <c r="G27" s="38">
        <f t="shared" si="1"/>
        <v>4.748169716437238E-2</v>
      </c>
      <c r="H27" s="37">
        <f t="shared" si="6"/>
        <v>4.7926078979129354</v>
      </c>
      <c r="I27" s="99">
        <v>138761.77024355697</v>
      </c>
      <c r="J27" s="38">
        <f t="shared" si="2"/>
        <v>2.2039185773758203</v>
      </c>
      <c r="K27" s="40">
        <f t="shared" si="7"/>
        <v>19.762140582195826</v>
      </c>
      <c r="L27" s="90">
        <v>2062.4883470704308</v>
      </c>
      <c r="M27" s="38">
        <f t="shared" si="3"/>
        <v>3.2757987850336845E-2</v>
      </c>
      <c r="N27" s="37">
        <f t="shared" si="8"/>
        <v>6.3852986490156622</v>
      </c>
      <c r="O27" s="99">
        <v>243.53181722743776</v>
      </c>
      <c r="P27" s="38">
        <f t="shared" si="4"/>
        <v>3.8679550947467419E-3</v>
      </c>
      <c r="Q27" s="37">
        <f t="shared" si="9"/>
        <v>0.57720069860212353</v>
      </c>
    </row>
    <row r="28" spans="1:17" x14ac:dyDescent="0.2">
      <c r="A28" s="39">
        <v>2018</v>
      </c>
      <c r="B28" s="94">
        <v>64422591849.449295</v>
      </c>
      <c r="C28" s="90">
        <v>49324144.518863887</v>
      </c>
      <c r="D28" s="38">
        <f t="shared" si="0"/>
        <v>765.63427677872176</v>
      </c>
      <c r="E28" s="37">
        <f t="shared" si="5"/>
        <v>93.415290370600701</v>
      </c>
      <c r="F28" s="90">
        <v>2709.6800802165894</v>
      </c>
      <c r="G28" s="38">
        <f t="shared" si="1"/>
        <v>4.2061022421278953E-2</v>
      </c>
      <c r="H28" s="37">
        <f t="shared" si="6"/>
        <v>4.2454672071361941</v>
      </c>
      <c r="I28" s="99">
        <v>121230.99654929468</v>
      </c>
      <c r="J28" s="38">
        <f t="shared" si="2"/>
        <v>1.8818087423834531</v>
      </c>
      <c r="K28" s="40">
        <f t="shared" si="7"/>
        <v>16.87383975866609</v>
      </c>
      <c r="L28" s="90">
        <v>1811.5537444810325</v>
      </c>
      <c r="M28" s="38">
        <f t="shared" si="3"/>
        <v>2.8119851941295626E-2</v>
      </c>
      <c r="N28" s="37">
        <f t="shared" si="8"/>
        <v>5.4812173883088207</v>
      </c>
      <c r="O28" s="99">
        <v>248.69338954762551</v>
      </c>
      <c r="P28" s="38">
        <f t="shared" si="4"/>
        <v>3.8603443669078552E-3</v>
      </c>
      <c r="Q28" s="37">
        <f t="shared" si="9"/>
        <v>0.57606497770623144</v>
      </c>
    </row>
    <row r="29" spans="1:17" x14ac:dyDescent="0.2">
      <c r="A29" s="39">
        <v>2019</v>
      </c>
      <c r="B29" s="94">
        <v>63803282576.401207</v>
      </c>
      <c r="C29" s="90">
        <v>48806824.816098079</v>
      </c>
      <c r="D29" s="38">
        <f t="shared" si="0"/>
        <v>764.95789629090598</v>
      </c>
      <c r="E29" s="37">
        <f t="shared" si="5"/>
        <v>93.332764964428762</v>
      </c>
      <c r="F29" s="90">
        <v>2443.5399209235097</v>
      </c>
      <c r="G29" s="38">
        <f t="shared" si="1"/>
        <v>3.8298028287141718E-2</v>
      </c>
      <c r="H29" s="37">
        <f t="shared" si="6"/>
        <v>3.8656460026701018</v>
      </c>
      <c r="I29" s="99">
        <v>103046.81438972085</v>
      </c>
      <c r="J29" s="38">
        <f t="shared" si="2"/>
        <v>1.6150707334897307</v>
      </c>
      <c r="K29" s="40">
        <f t="shared" si="7"/>
        <v>14.482048117865443</v>
      </c>
      <c r="L29" s="90">
        <v>1552.2794558124049</v>
      </c>
      <c r="M29" s="38">
        <f t="shared" si="3"/>
        <v>2.4329147233978572E-2</v>
      </c>
      <c r="N29" s="37">
        <f t="shared" si="8"/>
        <v>4.7423203059533794</v>
      </c>
      <c r="O29" s="99">
        <v>245.95164505485226</v>
      </c>
      <c r="P29" s="38">
        <f t="shared" si="4"/>
        <v>3.8548431228493238E-3</v>
      </c>
      <c r="Q29" s="37">
        <f t="shared" si="9"/>
        <v>0.57524404730864809</v>
      </c>
    </row>
    <row r="30" spans="1:17" x14ac:dyDescent="0.2">
      <c r="A30" s="39">
        <v>2020</v>
      </c>
      <c r="B30" s="94">
        <v>62055621033.75563</v>
      </c>
      <c r="C30" s="90">
        <v>47187329.843055077</v>
      </c>
      <c r="D30" s="38">
        <f t="shared" ref="D30:D32" si="10">C30/B30*1000*1000</f>
        <v>760.40379673885082</v>
      </c>
      <c r="E30" s="37">
        <f t="shared" ref="E30:E32" si="11">D30/$D$5*100</f>
        <v>92.777117777599898</v>
      </c>
      <c r="F30" s="90">
        <v>2254.1543301071042</v>
      </c>
      <c r="G30" s="38">
        <f t="shared" ref="G30:G32" si="12">F30/B30*1000*1000</f>
        <v>3.6324740491774948E-2</v>
      </c>
      <c r="H30" s="37">
        <f t="shared" ref="H30:H32" si="13">G30/$G$5*100</f>
        <v>3.6664704205465095</v>
      </c>
      <c r="I30" s="99">
        <v>87415.033039524962</v>
      </c>
      <c r="J30" s="38">
        <f t="shared" ref="J30:J32" si="14">I30/B30*1000*1000</f>
        <v>1.4086561633469896</v>
      </c>
      <c r="K30" s="40">
        <f t="shared" ref="K30:K32" si="15">J30/$J$5*100</f>
        <v>12.631165877818527</v>
      </c>
      <c r="L30" s="90">
        <v>1301.1418856111195</v>
      </c>
      <c r="M30" s="38">
        <f t="shared" ref="M30:M32" si="16">L30/B30*1000*1000</f>
        <v>2.0967349354272895E-2</v>
      </c>
      <c r="N30" s="37">
        <f t="shared" ref="N30:N32" si="17">M30/$M$5*100</f>
        <v>4.087027204386164</v>
      </c>
      <c r="O30" s="99">
        <v>237.68238637099671</v>
      </c>
      <c r="P30" s="38">
        <f t="shared" ref="P30:P32" si="18">O30/B30*1000*1000</f>
        <v>3.8301507971648142E-3</v>
      </c>
      <c r="Q30" s="37">
        <f t="shared" ref="Q30:Q32" si="19">P30/$P$5*100</f>
        <v>0.57155930245352637</v>
      </c>
    </row>
    <row r="31" spans="1:17" x14ac:dyDescent="0.2">
      <c r="A31" s="67">
        <v>2021</v>
      </c>
      <c r="B31" s="95">
        <v>63792786596.422302</v>
      </c>
      <c r="C31" s="91">
        <v>48211265.735822462</v>
      </c>
      <c r="D31" s="74">
        <f t="shared" si="10"/>
        <v>755.74791928788852</v>
      </c>
      <c r="E31" s="75">
        <f t="shared" si="11"/>
        <v>92.209052635791622</v>
      </c>
      <c r="F31" s="91">
        <v>2280.0807702325155</v>
      </c>
      <c r="G31" s="74">
        <f t="shared" si="12"/>
        <v>3.5741984194187712E-2</v>
      </c>
      <c r="H31" s="75">
        <f t="shared" si="13"/>
        <v>3.6076493884189818</v>
      </c>
      <c r="I31" s="100">
        <v>81025.452346900915</v>
      </c>
      <c r="J31" s="74">
        <f t="shared" si="14"/>
        <v>1.2701350210565197</v>
      </c>
      <c r="K31" s="76">
        <f t="shared" si="15"/>
        <v>11.389071766152162</v>
      </c>
      <c r="L31" s="91">
        <v>1157.8873169340063</v>
      </c>
      <c r="M31" s="74">
        <f t="shared" si="16"/>
        <v>1.8150756201625848E-2</v>
      </c>
      <c r="N31" s="75">
        <f t="shared" si="17"/>
        <v>3.5380072665745983</v>
      </c>
      <c r="O31" s="100">
        <v>242.30273322390713</v>
      </c>
      <c r="P31" s="74">
        <f t="shared" si="18"/>
        <v>3.7982779268886215E-3</v>
      </c>
      <c r="Q31" s="75">
        <f t="shared" si="19"/>
        <v>0.56680303136473853</v>
      </c>
    </row>
    <row r="32" spans="1:17" x14ac:dyDescent="0.2">
      <c r="A32" s="81">
        <v>2022</v>
      </c>
      <c r="B32" s="96">
        <v>62431425310.286156</v>
      </c>
      <c r="C32" s="92">
        <v>47026811.405776635</v>
      </c>
      <c r="D32" s="72">
        <f t="shared" si="10"/>
        <v>753.25545063326513</v>
      </c>
      <c r="E32" s="82">
        <f t="shared" si="11"/>
        <v>91.904945714023597</v>
      </c>
      <c r="F32" s="92">
        <v>2194.8001122644159</v>
      </c>
      <c r="G32" s="72">
        <f t="shared" si="12"/>
        <v>3.5155374098159546E-2</v>
      </c>
      <c r="H32" s="82">
        <f t="shared" si="13"/>
        <v>3.5484393696724417</v>
      </c>
      <c r="I32" s="96">
        <v>72577.163153841699</v>
      </c>
      <c r="J32" s="72">
        <f t="shared" si="14"/>
        <v>1.1625101107836462</v>
      </c>
      <c r="K32" s="73">
        <f t="shared" si="15"/>
        <v>10.424018597313587</v>
      </c>
      <c r="L32" s="92">
        <v>1025.7125163388555</v>
      </c>
      <c r="M32" s="72">
        <f t="shared" si="16"/>
        <v>1.6429426546663507E-2</v>
      </c>
      <c r="N32" s="82">
        <f t="shared" si="17"/>
        <v>3.2024798229917475</v>
      </c>
      <c r="O32" s="96">
        <v>235.92197128750408</v>
      </c>
      <c r="P32" s="72">
        <f t="shared" si="18"/>
        <v>3.7788977284270611E-3</v>
      </c>
      <c r="Q32" s="82">
        <f t="shared" si="19"/>
        <v>0.56391099569807501</v>
      </c>
    </row>
    <row r="33" spans="1:17" x14ac:dyDescent="0.2">
      <c r="A33" s="81">
        <v>2023</v>
      </c>
      <c r="B33" s="96">
        <v>59594717424.044487</v>
      </c>
      <c r="C33" s="92">
        <v>44369468.200994395</v>
      </c>
      <c r="D33" s="72">
        <v>741.76379841834648</v>
      </c>
      <c r="E33" s="82">
        <v>90.502849203123802</v>
      </c>
      <c r="F33" s="92">
        <v>2107.6313735943222</v>
      </c>
      <c r="G33" s="72">
        <v>3.4957945455597716E-2</v>
      </c>
      <c r="H33" s="82">
        <v>3.5285117316956334</v>
      </c>
      <c r="I33" s="96">
        <v>60472.605186923814</v>
      </c>
      <c r="J33" s="72">
        <v>1.0094562230811381</v>
      </c>
      <c r="K33" s="73">
        <v>9.0516119773603148</v>
      </c>
      <c r="L33" s="92">
        <v>853.41360693153638</v>
      </c>
      <c r="M33" s="72">
        <v>1.4150041953692013E-2</v>
      </c>
      <c r="N33" s="82">
        <v>2.7581744087341882</v>
      </c>
      <c r="O33" s="96">
        <v>222.30244251558219</v>
      </c>
      <c r="P33" s="72">
        <v>3.7175678959729202E-3</v>
      </c>
      <c r="Q33" s="82">
        <v>0.55475897059164103</v>
      </c>
    </row>
    <row r="34" spans="1:17" ht="13.5" thickBot="1" x14ac:dyDescent="0.25">
      <c r="A34" s="83">
        <v>2024</v>
      </c>
      <c r="B34" s="97">
        <v>60087407723.752296</v>
      </c>
      <c r="C34" s="93">
        <v>44157361.05141522</v>
      </c>
      <c r="D34" s="77">
        <f t="shared" ref="D34" si="20">C34/B34*1000*1000</f>
        <v>734.88543979839562</v>
      </c>
      <c r="E34" s="78">
        <f t="shared" ref="E34" si="21">D34/$D$5*100</f>
        <v>89.663614639518457</v>
      </c>
      <c r="F34" s="98">
        <v>2115.5125446420261</v>
      </c>
      <c r="G34" s="77">
        <f t="shared" ref="G34" si="22">F34/B34*1000*1000</f>
        <v>3.5207252647142785E-2</v>
      </c>
      <c r="H34" s="78">
        <f t="shared" ref="H34" si="23">G34/$G$5*100</f>
        <v>3.5536757777715167</v>
      </c>
      <c r="I34" s="101">
        <v>53763.224642293237</v>
      </c>
      <c r="J34" s="77">
        <f t="shared" ref="J34" si="24">I34/B34*1000*1000</f>
        <v>0.89475027595575352</v>
      </c>
      <c r="K34" s="79">
        <f t="shared" ref="K34" si="25">J34/$J$5*100</f>
        <v>8.0230644275661351</v>
      </c>
      <c r="L34" s="93">
        <v>738.89876474378786</v>
      </c>
      <c r="M34" s="77">
        <f t="shared" ref="M34" si="26">L34/B34*1000*1000</f>
        <v>1.2297065104569394E-2</v>
      </c>
      <c r="N34" s="78">
        <f t="shared" ref="N34" si="27">M34/$M$5*100</f>
        <v>2.3969858453396178</v>
      </c>
      <c r="O34" s="97">
        <v>220.61831906807396</v>
      </c>
      <c r="P34" s="77">
        <f t="shared" ref="P34" si="28">O34/B34*1000*1000</f>
        <v>3.671623180722847E-3</v>
      </c>
      <c r="Q34" s="78">
        <f t="shared" ref="Q34" si="29">P34/$P$5*100</f>
        <v>0.54790280988402706</v>
      </c>
    </row>
    <row r="35" spans="1:17" x14ac:dyDescent="0.2">
      <c r="F35" s="68"/>
      <c r="G35" s="68"/>
      <c r="H35" s="68"/>
      <c r="I35" s="69"/>
    </row>
    <row r="36" spans="1:17" x14ac:dyDescent="0.2">
      <c r="A36" t="s">
        <v>29</v>
      </c>
      <c r="C36">
        <f>C34/C5*100</f>
        <v>112.73127602734472</v>
      </c>
    </row>
    <row r="37" spans="1:17" x14ac:dyDescent="0.2">
      <c r="A37" s="87"/>
      <c r="B37" s="88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9"/>
    </row>
    <row r="38" spans="1:17" x14ac:dyDescent="0.2">
      <c r="A38" s="87"/>
      <c r="B38" s="88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9"/>
    </row>
    <row r="39" spans="1:17" x14ac:dyDescent="0.2">
      <c r="A39" s="87"/>
      <c r="B39" s="88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9"/>
    </row>
  </sheetData>
  <mergeCells count="5"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45"/>
  <sheetViews>
    <sheetView showGridLines="0" topLeftCell="A17" zoomScale="90" zoomScaleNormal="90" workbookViewId="0">
      <selection activeCell="I38" sqref="I38"/>
    </sheetView>
  </sheetViews>
  <sheetFormatPr baseColWidth="10" defaultColWidth="11.42578125" defaultRowHeight="12.75" x14ac:dyDescent="0.2"/>
  <cols>
    <col min="1" max="1" width="18" style="59" bestFit="1" customWidth="1"/>
    <col min="2" max="7" width="16.7109375" style="59" customWidth="1"/>
    <col min="8" max="11" width="11.42578125" style="58"/>
    <col min="12" max="16384" width="11.42578125" style="59"/>
  </cols>
  <sheetData>
    <row r="1" spans="1:22" ht="21" customHeight="1" x14ac:dyDescent="0.2">
      <c r="A1" s="57" t="s">
        <v>1</v>
      </c>
      <c r="B1" s="105" t="s">
        <v>27</v>
      </c>
      <c r="C1" s="106"/>
      <c r="D1" s="106"/>
      <c r="E1" s="106"/>
      <c r="F1" s="106"/>
      <c r="G1" s="106"/>
    </row>
    <row r="2" spans="1:22" ht="15.95" customHeight="1" x14ac:dyDescent="0.2">
      <c r="A2" s="57" t="s">
        <v>2</v>
      </c>
      <c r="B2" s="107" t="s">
        <v>11</v>
      </c>
      <c r="C2" s="106"/>
      <c r="D2" s="106"/>
      <c r="E2" s="106"/>
      <c r="F2" s="106"/>
      <c r="G2" s="106"/>
    </row>
    <row r="3" spans="1:22" ht="15.95" customHeight="1" x14ac:dyDescent="0.2">
      <c r="A3" s="57" t="s">
        <v>0</v>
      </c>
      <c r="B3" s="107" t="s">
        <v>30</v>
      </c>
      <c r="C3" s="106"/>
      <c r="D3" s="106"/>
      <c r="E3" s="106"/>
      <c r="F3" s="106"/>
      <c r="G3" s="106"/>
      <c r="V3" s="59" t="str">
        <f>"Quelle: "&amp;Daten!B3</f>
        <v>Quelle: Umweltbundesamt, Daten- und Rechenmodell TREMOD - Transport Emission Model, Version 6.71B</v>
      </c>
    </row>
    <row r="4" spans="1:22" x14ac:dyDescent="0.2">
      <c r="A4" s="57" t="s">
        <v>3</v>
      </c>
      <c r="B4" s="110" t="s">
        <v>24</v>
      </c>
      <c r="C4" s="111"/>
      <c r="D4" s="111"/>
      <c r="E4" s="111"/>
      <c r="F4" s="111"/>
      <c r="G4" s="111"/>
    </row>
    <row r="5" spans="1:22" x14ac:dyDescent="0.2">
      <c r="A5" s="57" t="s">
        <v>8</v>
      </c>
      <c r="B5" s="107" t="s">
        <v>17</v>
      </c>
      <c r="C5" s="106"/>
      <c r="D5" s="106"/>
      <c r="E5" s="106"/>
      <c r="F5" s="106"/>
      <c r="G5" s="106"/>
    </row>
    <row r="6" spans="1:22" x14ac:dyDescent="0.2">
      <c r="A6" s="60" t="s">
        <v>9</v>
      </c>
      <c r="B6" s="108"/>
      <c r="C6" s="109"/>
      <c r="D6" s="109"/>
      <c r="E6" s="109"/>
      <c r="F6" s="109"/>
      <c r="G6" s="109"/>
    </row>
    <row r="8" spans="1:22" ht="13.5" x14ac:dyDescent="0.25">
      <c r="A8" s="14"/>
      <c r="B8" s="14"/>
      <c r="C8" s="58"/>
      <c r="D8" s="15"/>
      <c r="E8" s="15"/>
      <c r="F8" s="15"/>
      <c r="G8" s="15"/>
    </row>
    <row r="9" spans="1:22" ht="18.75" customHeight="1" x14ac:dyDescent="0.25">
      <c r="A9" s="58"/>
      <c r="B9" s="61"/>
      <c r="C9" s="71" t="s">
        <v>12</v>
      </c>
      <c r="D9" s="71" t="s">
        <v>13</v>
      </c>
      <c r="E9" s="71" t="s">
        <v>10</v>
      </c>
      <c r="F9" s="71" t="s">
        <v>22</v>
      </c>
      <c r="G9" s="71" t="s">
        <v>14</v>
      </c>
      <c r="H9" s="16"/>
      <c r="I9" s="16"/>
      <c r="J9" s="16"/>
      <c r="K9" s="16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7.25" customHeight="1" x14ac:dyDescent="0.2">
      <c r="A10" s="62"/>
      <c r="B10" s="41">
        <v>1995</v>
      </c>
      <c r="C10" s="42">
        <v>100</v>
      </c>
      <c r="D10" s="42">
        <v>100</v>
      </c>
      <c r="E10" s="42">
        <v>100</v>
      </c>
      <c r="F10" s="42">
        <v>100</v>
      </c>
      <c r="G10" s="43">
        <v>100</v>
      </c>
      <c r="H10" s="63"/>
      <c r="I10" s="63"/>
    </row>
    <row r="11" spans="1:22" ht="17.25" customHeight="1" x14ac:dyDescent="0.2">
      <c r="A11" s="56"/>
      <c r="B11" s="44"/>
      <c r="C11" s="64">
        <f>Berechnung!E6</f>
        <v>98.931329498804885</v>
      </c>
      <c r="D11" s="64">
        <f>Berechnung!K6</f>
        <v>94.854012630245776</v>
      </c>
      <c r="E11" s="64">
        <f>Berechnung!H6</f>
        <v>87.566526529668522</v>
      </c>
      <c r="F11" s="64">
        <f>Berechnung!N6</f>
        <v>85.073439571926286</v>
      </c>
      <c r="G11" s="115">
        <f>Berechnung!Q6</f>
        <v>45.661724668904085</v>
      </c>
      <c r="H11" s="63"/>
      <c r="I11" s="63"/>
    </row>
    <row r="12" spans="1:22" ht="17.25" customHeight="1" x14ac:dyDescent="0.2">
      <c r="A12" s="56"/>
      <c r="B12" s="41"/>
      <c r="C12" s="65">
        <f>Berechnung!E7</f>
        <v>98.71045541770107</v>
      </c>
      <c r="D12" s="65">
        <f>Berechnung!K7</f>
        <v>92.158335721385356</v>
      </c>
      <c r="E12" s="65">
        <f>Berechnung!H7</f>
        <v>78.416400577871102</v>
      </c>
      <c r="F12" s="65">
        <f>Berechnung!N7</f>
        <v>75.557696584109323</v>
      </c>
      <c r="G12" s="116">
        <f>Berechnung!Q7</f>
        <v>30.375302216211448</v>
      </c>
      <c r="H12" s="63"/>
      <c r="I12" s="63"/>
    </row>
    <row r="13" spans="1:22" ht="17.25" customHeight="1" x14ac:dyDescent="0.2">
      <c r="A13" s="56"/>
      <c r="B13" s="44"/>
      <c r="C13" s="64">
        <f>Berechnung!E8</f>
        <v>98.289467521211265</v>
      </c>
      <c r="D13" s="64">
        <f>Berechnung!K8</f>
        <v>89.707525687670227</v>
      </c>
      <c r="E13" s="64">
        <f>Berechnung!H8</f>
        <v>70.3080733476083</v>
      </c>
      <c r="F13" s="64">
        <f>Berechnung!N8</f>
        <v>67.465257924968398</v>
      </c>
      <c r="G13" s="115">
        <f>Berechnung!Q8</f>
        <v>27.221490047242959</v>
      </c>
      <c r="H13" s="63"/>
      <c r="I13" s="63"/>
    </row>
    <row r="14" spans="1:22" ht="17.25" customHeight="1" x14ac:dyDescent="0.2">
      <c r="A14" s="56"/>
      <c r="B14" s="41"/>
      <c r="C14" s="65">
        <f>Berechnung!E9</f>
        <v>98.295235232459902</v>
      </c>
      <c r="D14" s="65">
        <f>Berechnung!K9</f>
        <v>87.870884086462482</v>
      </c>
      <c r="E14" s="65">
        <f>Berechnung!H9</f>
        <v>62.802645341022256</v>
      </c>
      <c r="F14" s="65">
        <f>Berechnung!N9</f>
        <v>60.147109029033444</v>
      </c>
      <c r="G14" s="116">
        <f>Berechnung!Q9</f>
        <v>24.955470353479019</v>
      </c>
      <c r="H14" s="63"/>
      <c r="I14" s="63"/>
    </row>
    <row r="15" spans="1:22" ht="17.25" customHeight="1" x14ac:dyDescent="0.2">
      <c r="A15" s="56"/>
      <c r="B15" s="44">
        <v>2000</v>
      </c>
      <c r="C15" s="64">
        <f>Berechnung!E10</f>
        <v>97.770812912864727</v>
      </c>
      <c r="D15" s="64">
        <f>Berechnung!K10</f>
        <v>85.652145347833482</v>
      </c>
      <c r="E15" s="64">
        <f>Berechnung!H10</f>
        <v>56.287944444909456</v>
      </c>
      <c r="F15" s="64">
        <f>Berechnung!N10</f>
        <v>53.77313607491967</v>
      </c>
      <c r="G15" s="115">
        <f>Berechnung!Q10</f>
        <v>22.571742357848851</v>
      </c>
      <c r="H15" s="63"/>
      <c r="I15" s="63"/>
    </row>
    <row r="16" spans="1:22" ht="17.25" customHeight="1" x14ac:dyDescent="0.2">
      <c r="A16" s="56"/>
      <c r="B16" s="41"/>
      <c r="C16" s="65">
        <f>Berechnung!E11</f>
        <v>97.909260797514975</v>
      </c>
      <c r="D16" s="65">
        <f>Berechnung!K11</f>
        <v>83.428734888161088</v>
      </c>
      <c r="E16" s="65">
        <f>Berechnung!H11</f>
        <v>51.117189948401723</v>
      </c>
      <c r="F16" s="65">
        <f>Berechnung!N11</f>
        <v>49.110030436982896</v>
      </c>
      <c r="G16" s="116">
        <f>Berechnung!Q11</f>
        <v>18.839762712218974</v>
      </c>
      <c r="H16" s="63"/>
      <c r="I16" s="63"/>
    </row>
    <row r="17" spans="1:9" ht="17.25" customHeight="1" x14ac:dyDescent="0.2">
      <c r="A17" s="56"/>
      <c r="B17" s="44"/>
      <c r="C17" s="64">
        <f>Berechnung!E12</f>
        <v>97.717887634461221</v>
      </c>
      <c r="D17" s="64">
        <f>Berechnung!K12</f>
        <v>79.933138808135695</v>
      </c>
      <c r="E17" s="64">
        <f>Berechnung!H12</f>
        <v>46.492802114183171</v>
      </c>
      <c r="F17" s="64">
        <f>Berechnung!N12</f>
        <v>44.572553813594766</v>
      </c>
      <c r="G17" s="115">
        <f>Berechnung!Q12</f>
        <v>3.0088816670522465</v>
      </c>
      <c r="H17" s="63"/>
      <c r="I17" s="63"/>
    </row>
    <row r="18" spans="1:9" ht="17.25" customHeight="1" x14ac:dyDescent="0.2">
      <c r="A18" s="56"/>
      <c r="B18" s="41"/>
      <c r="C18" s="65">
        <f>Berechnung!E13</f>
        <v>98.686358493590262</v>
      </c>
      <c r="D18" s="65">
        <f>Berechnung!K13</f>
        <v>76.504393951408943</v>
      </c>
      <c r="E18" s="65">
        <f>Berechnung!H13</f>
        <v>42.152489113172976</v>
      </c>
      <c r="F18" s="65">
        <f>Berechnung!N13</f>
        <v>41.480363265939822</v>
      </c>
      <c r="G18" s="116">
        <f>Berechnung!Q13</f>
        <v>0.6079803351522054</v>
      </c>
      <c r="H18" s="63"/>
      <c r="I18" s="63"/>
    </row>
    <row r="19" spans="1:9" ht="17.25" customHeight="1" x14ac:dyDescent="0.2">
      <c r="A19" s="56"/>
      <c r="B19" s="44"/>
      <c r="C19" s="64">
        <f>Berechnung!E14</f>
        <v>99.295601249741694</v>
      </c>
      <c r="D19" s="64">
        <f>Berechnung!K14</f>
        <v>74.138293352461559</v>
      </c>
      <c r="E19" s="64">
        <f>Berechnung!H14</f>
        <v>39.731740465281817</v>
      </c>
      <c r="F19" s="64">
        <f>Berechnung!N14</f>
        <v>39.209320486307895</v>
      </c>
      <c r="G19" s="115">
        <f>Berechnung!Q14</f>
        <v>0.61191639471649195</v>
      </c>
      <c r="H19" s="63"/>
      <c r="I19" s="63"/>
    </row>
    <row r="20" spans="1:9" ht="17.25" customHeight="1" x14ac:dyDescent="0.2">
      <c r="A20" s="56"/>
      <c r="B20" s="41">
        <v>2005</v>
      </c>
      <c r="C20" s="65">
        <f>Berechnung!E15</f>
        <v>99.722216969959391</v>
      </c>
      <c r="D20" s="65">
        <f>Berechnung!K15</f>
        <v>71.671463609049695</v>
      </c>
      <c r="E20" s="65">
        <f>Berechnung!H15</f>
        <v>37.389212780892244</v>
      </c>
      <c r="F20" s="65">
        <f>Berechnung!N15</f>
        <v>37.166236326185334</v>
      </c>
      <c r="G20" s="116">
        <f>Berechnung!Q15</f>
        <v>0.61530836582727177</v>
      </c>
      <c r="H20" s="63"/>
      <c r="I20" s="63"/>
    </row>
    <row r="21" spans="1:9" ht="17.25" customHeight="1" x14ac:dyDescent="0.2">
      <c r="A21" s="56"/>
      <c r="B21" s="44"/>
      <c r="C21" s="64">
        <f>Berechnung!E16</f>
        <v>99.744447073252772</v>
      </c>
      <c r="D21" s="64">
        <f>Berechnung!K16</f>
        <v>68.029327564288337</v>
      </c>
      <c r="E21" s="64">
        <f>Berechnung!H16</f>
        <v>34.466658370067641</v>
      </c>
      <c r="F21" s="64">
        <f>Berechnung!N16</f>
        <v>34.480959887038814</v>
      </c>
      <c r="G21" s="115">
        <f>Berechnung!Q16</f>
        <v>0.61656328199033761</v>
      </c>
      <c r="H21" s="63"/>
      <c r="I21" s="63"/>
    </row>
    <row r="22" spans="1:9" ht="17.25" customHeight="1" x14ac:dyDescent="0.2">
      <c r="A22" s="56"/>
      <c r="B22" s="41"/>
      <c r="C22" s="65">
        <f>Berechnung!E17</f>
        <v>99.214372749723907</v>
      </c>
      <c r="D22" s="65">
        <f>Berechnung!K17</f>
        <v>61.872835238128346</v>
      </c>
      <c r="E22" s="65">
        <f>Berechnung!H17</f>
        <v>29.599188265752545</v>
      </c>
      <c r="F22" s="65">
        <f>Berechnung!N17</f>
        <v>30.223749669386667</v>
      </c>
      <c r="G22" s="116">
        <f>Berechnung!Q17</f>
        <v>0.6136846423626654</v>
      </c>
      <c r="H22" s="63"/>
      <c r="I22" s="63"/>
    </row>
    <row r="23" spans="1:9" ht="17.25" customHeight="1" x14ac:dyDescent="0.2">
      <c r="A23" s="56"/>
      <c r="B23" s="44"/>
      <c r="C23" s="64">
        <f>Berechnung!E18</f>
        <v>98.042281446917173</v>
      </c>
      <c r="D23" s="64">
        <f>Berechnung!K18</f>
        <v>53.606928461424729</v>
      </c>
      <c r="E23" s="64">
        <f>Berechnung!H18</f>
        <v>22.804882394521464</v>
      </c>
      <c r="F23" s="64">
        <f>Berechnung!N18</f>
        <v>24.351566726840463</v>
      </c>
      <c r="G23" s="115">
        <f>Berechnung!Q18</f>
        <v>0.60570972109282284</v>
      </c>
      <c r="H23" s="63"/>
      <c r="I23" s="63"/>
    </row>
    <row r="24" spans="1:9" ht="17.25" customHeight="1" x14ac:dyDescent="0.2">
      <c r="A24" s="62"/>
      <c r="B24" s="41"/>
      <c r="C24" s="65">
        <f>Berechnung!E19</f>
        <v>96.882527481733675</v>
      </c>
      <c r="D24" s="65">
        <f>Berechnung!K19</f>
        <v>48.255497096745273</v>
      </c>
      <c r="E24" s="65">
        <f>Berechnung!H19</f>
        <v>18.540559902166528</v>
      </c>
      <c r="F24" s="65">
        <f>Berechnung!N19</f>
        <v>20.752214255954545</v>
      </c>
      <c r="G24" s="116">
        <f>Berechnung!Q19</f>
        <v>0.59810941506246362</v>
      </c>
      <c r="H24" s="63"/>
      <c r="I24" s="63"/>
    </row>
    <row r="25" spans="1:9" ht="17.25" customHeight="1" x14ac:dyDescent="0.2">
      <c r="A25" s="62"/>
      <c r="B25" s="44">
        <v>2010</v>
      </c>
      <c r="C25" s="64">
        <f>Berechnung!E20</f>
        <v>96.726483668889088</v>
      </c>
      <c r="D25" s="64">
        <f>Berechnung!K20</f>
        <v>44.829644229060513</v>
      </c>
      <c r="E25" s="64">
        <f>Berechnung!H20</f>
        <v>15.447995350966224</v>
      </c>
      <c r="F25" s="64">
        <f>Berechnung!N20</f>
        <v>18.131564861897512</v>
      </c>
      <c r="G25" s="115">
        <f>Berechnung!Q20</f>
        <v>0.59706846532598812</v>
      </c>
      <c r="H25" s="63"/>
      <c r="I25" s="63"/>
    </row>
    <row r="26" spans="1:9" ht="17.25" customHeight="1" x14ac:dyDescent="0.2">
      <c r="A26" s="62"/>
      <c r="B26" s="41"/>
      <c r="C26" s="65">
        <f>Berechnung!E21</f>
        <v>95.77081180780597</v>
      </c>
      <c r="D26" s="65">
        <f>Berechnung!K21</f>
        <v>41.603766708737105</v>
      </c>
      <c r="E26" s="65">
        <f>Berechnung!H21</f>
        <v>12.785703408115745</v>
      </c>
      <c r="F26" s="65">
        <f>Berechnung!N21</f>
        <v>15.845572802347178</v>
      </c>
      <c r="G26" s="116">
        <f>Berechnung!Q21</f>
        <v>0.59101392696272892</v>
      </c>
      <c r="H26" s="63"/>
      <c r="I26" s="63"/>
    </row>
    <row r="27" spans="1:9" ht="17.25" customHeight="1" x14ac:dyDescent="0.2">
      <c r="A27" s="66"/>
      <c r="B27" s="44"/>
      <c r="C27" s="64">
        <f>Berechnung!E22</f>
        <v>95.107607403323641</v>
      </c>
      <c r="D27" s="64">
        <f>Berechnung!K22</f>
        <v>39.053903696970039</v>
      </c>
      <c r="E27" s="64">
        <f>Berechnung!H22</f>
        <v>10.725195984245069</v>
      </c>
      <c r="F27" s="64">
        <f>Berechnung!N22</f>
        <v>14.078055447979926</v>
      </c>
      <c r="G27" s="115">
        <f>Berechnung!Q22</f>
        <v>0.58681309039414264</v>
      </c>
      <c r="H27" s="63"/>
      <c r="I27" s="63"/>
    </row>
    <row r="28" spans="1:9" ht="17.25" customHeight="1" x14ac:dyDescent="0.2">
      <c r="A28" s="66"/>
      <c r="B28" s="41"/>
      <c r="C28" s="65">
        <f>Berechnung!E23</f>
        <v>95.072614226012519</v>
      </c>
      <c r="D28" s="65">
        <f>Berechnung!K23</f>
        <v>36.93908379059733</v>
      </c>
      <c r="E28" s="65">
        <f>Berechnung!H23</f>
        <v>9.1335881707344626</v>
      </c>
      <c r="F28" s="65">
        <f>Berechnung!N23</f>
        <v>12.625299348504642</v>
      </c>
      <c r="G28" s="116">
        <f>Berechnung!Q23</f>
        <v>0.58633571124349471</v>
      </c>
      <c r="H28" s="63"/>
      <c r="I28" s="63"/>
    </row>
    <row r="29" spans="1:9" ht="17.25" customHeight="1" x14ac:dyDescent="0.2">
      <c r="A29" s="66"/>
      <c r="B29" s="44"/>
      <c r="C29" s="64">
        <f>Berechnung!E24</f>
        <v>94.652537368566982</v>
      </c>
      <c r="D29" s="64">
        <f>Berechnung!K24</f>
        <v>33.419190638812054</v>
      </c>
      <c r="E29" s="64">
        <f>Berechnung!H24</f>
        <v>7.7628633539379637</v>
      </c>
      <c r="F29" s="64">
        <f>Berechnung!N24</f>
        <v>10.99336122134414</v>
      </c>
      <c r="G29" s="115">
        <f>Berechnung!Q24</f>
        <v>0.58379211096685824</v>
      </c>
      <c r="H29" s="63"/>
      <c r="I29" s="63"/>
    </row>
    <row r="30" spans="1:9" ht="17.25" customHeight="1" x14ac:dyDescent="0.2">
      <c r="A30" s="66"/>
      <c r="B30" s="41">
        <v>2015</v>
      </c>
      <c r="C30" s="65">
        <f>Berechnung!E25</f>
        <v>94.418577979223542</v>
      </c>
      <c r="D30" s="65">
        <f>Berechnung!K25</f>
        <v>28.313192682873634</v>
      </c>
      <c r="E30" s="65">
        <f>Berechnung!H25</f>
        <v>6.4942915538588997</v>
      </c>
      <c r="F30" s="65">
        <f>Berechnung!N25</f>
        <v>9.1453417206564218</v>
      </c>
      <c r="G30" s="116">
        <f>Berechnung!Q25</f>
        <v>0.58221568751169839</v>
      </c>
      <c r="H30" s="63"/>
      <c r="I30" s="63"/>
    </row>
    <row r="31" spans="1:9" ht="17.25" customHeight="1" x14ac:dyDescent="0.2">
      <c r="A31" s="66"/>
      <c r="B31" s="44"/>
      <c r="C31" s="64">
        <f>Berechnung!E26</f>
        <v>93.921551070852473</v>
      </c>
      <c r="D31" s="64">
        <f>Berechnung!K26</f>
        <v>23.522105907721709</v>
      </c>
      <c r="E31" s="64">
        <f>Berechnung!H26</f>
        <v>5.5204281158900601</v>
      </c>
      <c r="F31" s="64">
        <f>Berechnung!N26</f>
        <v>7.5815394023394562</v>
      </c>
      <c r="G31" s="115">
        <f>Berechnung!Q26</f>
        <v>0.57912793426964193</v>
      </c>
      <c r="H31" s="63"/>
      <c r="I31" s="63"/>
    </row>
    <row r="32" spans="1:9" ht="17.25" customHeight="1" x14ac:dyDescent="0.2">
      <c r="A32" s="66"/>
      <c r="B32" s="41"/>
      <c r="C32" s="65">
        <f>Berechnung!E27</f>
        <v>93.610887348686518</v>
      </c>
      <c r="D32" s="65">
        <f>Berechnung!K27</f>
        <v>19.762140582195826</v>
      </c>
      <c r="E32" s="65">
        <f>Berechnung!H27</f>
        <v>4.7926078979129354</v>
      </c>
      <c r="F32" s="65">
        <f>Berechnung!N27</f>
        <v>6.3852986490156622</v>
      </c>
      <c r="G32" s="116">
        <f>Berechnung!Q27</f>
        <v>0.57720069860212353</v>
      </c>
      <c r="H32" s="63"/>
      <c r="I32" s="63"/>
    </row>
    <row r="33" spans="1:9" ht="17.25" customHeight="1" x14ac:dyDescent="0.2">
      <c r="A33" s="66"/>
      <c r="B33" s="44"/>
      <c r="C33" s="64">
        <f>Berechnung!E28</f>
        <v>93.415290370600701</v>
      </c>
      <c r="D33" s="64">
        <f>Berechnung!K28</f>
        <v>16.87383975866609</v>
      </c>
      <c r="E33" s="64">
        <f>Berechnung!H28</f>
        <v>4.2454672071361941</v>
      </c>
      <c r="F33" s="64">
        <f>Berechnung!N28</f>
        <v>5.4812173883088207</v>
      </c>
      <c r="G33" s="115">
        <f>Berechnung!Q28</f>
        <v>0.57606497770623144</v>
      </c>
      <c r="H33" s="63"/>
      <c r="I33" s="63"/>
    </row>
    <row r="34" spans="1:9" ht="17.25" customHeight="1" x14ac:dyDescent="0.2">
      <c r="A34" s="66"/>
      <c r="B34" s="55"/>
      <c r="C34" s="65">
        <f>Berechnung!E29</f>
        <v>93.332764964428762</v>
      </c>
      <c r="D34" s="65">
        <f>Berechnung!K29</f>
        <v>14.482048117865443</v>
      </c>
      <c r="E34" s="65">
        <f>Berechnung!H29</f>
        <v>3.8656460026701018</v>
      </c>
      <c r="F34" s="65">
        <f>Berechnung!N29</f>
        <v>4.7423203059533794</v>
      </c>
      <c r="G34" s="116">
        <f>Berechnung!Q29</f>
        <v>0.57524404730864809</v>
      </c>
      <c r="H34" s="63"/>
      <c r="I34" s="63"/>
    </row>
    <row r="35" spans="1:9" ht="17.25" customHeight="1" x14ac:dyDescent="0.2">
      <c r="A35" s="66"/>
      <c r="B35" s="44">
        <v>2020</v>
      </c>
      <c r="C35" s="64">
        <f>Berechnung!E30</f>
        <v>92.777117777599898</v>
      </c>
      <c r="D35" s="64">
        <f>Berechnung!K30</f>
        <v>12.631165877818527</v>
      </c>
      <c r="E35" s="64">
        <f>Berechnung!H30</f>
        <v>3.6664704205465095</v>
      </c>
      <c r="F35" s="64">
        <f>Berechnung!N30</f>
        <v>4.087027204386164</v>
      </c>
      <c r="G35" s="115">
        <f>Berechnung!Q30</f>
        <v>0.57155930245352637</v>
      </c>
      <c r="H35" s="63"/>
      <c r="I35" s="63"/>
    </row>
    <row r="36" spans="1:9" ht="17.25" customHeight="1" x14ac:dyDescent="0.2">
      <c r="A36" s="66"/>
      <c r="B36" s="55"/>
      <c r="C36" s="70">
        <f>Berechnung!E31</f>
        <v>92.209052635791622</v>
      </c>
      <c r="D36" s="70">
        <f>Berechnung!K31</f>
        <v>11.389071766152162</v>
      </c>
      <c r="E36" s="70">
        <f>Berechnung!H31</f>
        <v>3.6076493884189818</v>
      </c>
      <c r="F36" s="70">
        <f>Berechnung!N31</f>
        <v>3.5380072665745983</v>
      </c>
      <c r="G36" s="117">
        <f>Berechnung!Q31</f>
        <v>0.56680303136473853</v>
      </c>
      <c r="H36" s="63"/>
      <c r="I36" s="63"/>
    </row>
    <row r="37" spans="1:9" ht="17.25" customHeight="1" x14ac:dyDescent="0.2">
      <c r="B37" s="44"/>
      <c r="C37" s="64">
        <f>Berechnung!E32</f>
        <v>91.904945714023597</v>
      </c>
      <c r="D37" s="64">
        <f>Berechnung!K32</f>
        <v>10.424018597313587</v>
      </c>
      <c r="E37" s="64">
        <f>Berechnung!H32</f>
        <v>3.5484393696724417</v>
      </c>
      <c r="F37" s="64">
        <f>Berechnung!N32</f>
        <v>3.2024798229917475</v>
      </c>
      <c r="G37" s="115">
        <f>Berechnung!Q32</f>
        <v>0.56391099569807501</v>
      </c>
      <c r="H37" s="63"/>
      <c r="I37" s="63"/>
    </row>
    <row r="38" spans="1:9" ht="17.25" customHeight="1" x14ac:dyDescent="0.2">
      <c r="B38" s="55"/>
      <c r="C38" s="70">
        <f>Berechnung!E33</f>
        <v>90.502849203123802</v>
      </c>
      <c r="D38" s="70">
        <f>Berechnung!K33</f>
        <v>9.0516119773603148</v>
      </c>
      <c r="E38" s="70">
        <f>Berechnung!H33</f>
        <v>3.5285117316956334</v>
      </c>
      <c r="F38" s="70">
        <f>Berechnung!N33</f>
        <v>2.7581744087341882</v>
      </c>
      <c r="G38" s="117">
        <f>Berechnung!Q33</f>
        <v>0.55475897059164103</v>
      </c>
    </row>
    <row r="39" spans="1:9" ht="17.25" customHeight="1" x14ac:dyDescent="0.2">
      <c r="B39" s="44"/>
      <c r="C39" s="64">
        <f>Berechnung!E34</f>
        <v>89.663614639518457</v>
      </c>
      <c r="D39" s="64">
        <f>Berechnung!K34</f>
        <v>8.0230644275661351</v>
      </c>
      <c r="E39" s="64">
        <f>Berechnung!H34</f>
        <v>3.5536757777715167</v>
      </c>
      <c r="F39" s="64">
        <f>Berechnung!N34</f>
        <v>2.3969858453396178</v>
      </c>
      <c r="G39" s="115">
        <f>Berechnung!Q34</f>
        <v>0.54790280988402706</v>
      </c>
    </row>
    <row r="40" spans="1:9" ht="17.25" customHeight="1" x14ac:dyDescent="0.2">
      <c r="B40" s="55">
        <v>2025</v>
      </c>
      <c r="C40" s="70" t="e">
        <f>NA()</f>
        <v>#N/A</v>
      </c>
      <c r="D40" s="70" t="e">
        <f>NA()</f>
        <v>#N/A</v>
      </c>
      <c r="E40" s="70" t="e">
        <f>NA()</f>
        <v>#N/A</v>
      </c>
      <c r="F40" s="70" t="e">
        <f>NA()</f>
        <v>#N/A</v>
      </c>
      <c r="G40" s="117" t="e">
        <f>NA()</f>
        <v>#N/A</v>
      </c>
    </row>
    <row r="41" spans="1:9" ht="17.25" customHeight="1" x14ac:dyDescent="0.2"/>
    <row r="42" spans="1:9" ht="17.25" customHeight="1" x14ac:dyDescent="0.2"/>
    <row r="43" spans="1:9" ht="17.25" customHeight="1" x14ac:dyDescent="0.2"/>
    <row r="44" spans="1:9" ht="17.25" customHeight="1" x14ac:dyDescent="0.2"/>
    <row r="45" spans="1:9" ht="17.25" customHeight="1" x14ac:dyDescent="0.2"/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/>
    </row>
    <row r="2" spans="1:25" ht="20.25" customHeight="1" x14ac:dyDescent="0.2">
      <c r="A2" s="2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8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 x14ac:dyDescent="0.3">
      <c r="A3" s="2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28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2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8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2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8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29"/>
      <c r="C6" s="4"/>
      <c r="O6" s="28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29"/>
      <c r="C7" s="4"/>
      <c r="O7" s="28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29"/>
      <c r="C8" s="4"/>
      <c r="O8" s="28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29"/>
      <c r="C9" s="4"/>
      <c r="O9" s="28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29"/>
      <c r="C10" s="4"/>
      <c r="O10" s="28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29"/>
      <c r="C11" s="4"/>
      <c r="O11" s="28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29"/>
      <c r="C12" s="4"/>
      <c r="O12" s="28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29"/>
      <c r="C13" s="4"/>
      <c r="O13" s="28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29"/>
      <c r="C14" s="4"/>
      <c r="O14" s="28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29"/>
      <c r="C15" s="4"/>
      <c r="O15" s="28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29"/>
      <c r="C16" s="4"/>
      <c r="O16" s="28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29"/>
      <c r="C17" s="4"/>
      <c r="O17" s="28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29"/>
      <c r="C18" s="4"/>
      <c r="O18" s="28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29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28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3.75" customHeight="1" x14ac:dyDescent="0.2">
      <c r="A20" s="34"/>
      <c r="B20" s="32"/>
      <c r="C20" s="30"/>
      <c r="D20" s="31"/>
      <c r="E20" s="35"/>
      <c r="F20" s="31"/>
      <c r="G20" s="35"/>
      <c r="H20" s="31"/>
      <c r="I20" s="35"/>
      <c r="J20" s="31"/>
      <c r="K20" s="35"/>
      <c r="L20" s="31"/>
      <c r="M20" s="35"/>
      <c r="N20" s="32"/>
      <c r="O20" s="33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2019-05-29T12:44:30Z</cp:lastPrinted>
  <dcterms:created xsi:type="dcterms:W3CDTF">2010-08-25T11:28:54Z</dcterms:created>
  <dcterms:modified xsi:type="dcterms:W3CDTF">2026-04-27T15:48:21Z</dcterms:modified>
</cp:coreProperties>
</file>