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2_Haushaltsgeraete\"/>
    </mc:Choice>
  </mc:AlternateContent>
  <xr:revisionPtr revIDLastSave="0" documentId="13_ncr:1_{C6996D4C-6C05-439E-9DD4-47DAD8666747}" xr6:coauthVersionLast="47" xr6:coauthVersionMax="47" xr10:uidLastSave="{00000000-0000-0000-0000-000000000000}"/>
  <bookViews>
    <workbookView xWindow="-120" yWindow="-120" windowWidth="29040" windowHeight="17640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1" l="1"/>
  <c r="O17" i="1"/>
  <c r="N17" i="1" l="1"/>
  <c r="M17" i="1"/>
  <c r="C18" i="1" l="1"/>
  <c r="L18" i="1" l="1"/>
  <c r="K18" i="1"/>
  <c r="J18" i="1"/>
  <c r="I18" i="1"/>
  <c r="H18" i="1"/>
  <c r="G18" i="1"/>
  <c r="F18" i="1"/>
  <c r="E18" i="1"/>
  <c r="D18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X3" i="1" l="1"/>
  <c r="I4" i="1" l="1"/>
  <c r="I3" i="1"/>
</calcChain>
</file>

<file path=xl/sharedStrings.xml><?xml version="1.0" encoding="utf-8"?>
<sst xmlns="http://schemas.openxmlformats.org/spreadsheetml/2006/main" count="175" uniqueCount="78">
  <si>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</si>
  <si>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</si>
  <si>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</si>
  <si>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</si>
  <si>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</si>
  <si>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</si>
  <si>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</si>
  <si>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</si>
  <si>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</si>
  <si>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</si>
  <si>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</si>
  <si>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</si>
  <si>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</si>
  <si>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</si>
  <si>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</si>
  <si>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</si>
  <si>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</si>
  <si>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</si>
  <si>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</si>
  <si>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</si>
  <si>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</si>
  <si>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</si>
  <si>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</si>
  <si>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</si>
  <si>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</si>
  <si>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</si>
  <si>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</si>
  <si>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</si>
  <si>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</si>
  <si>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</si>
  <si>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</si>
  <si>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</si>
  <si>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</si>
  <si>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</si>
  <si>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</si>
  <si>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</si>
  <si>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</si>
  <si>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</si>
  <si>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</si>
  <si>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</si>
  <si>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</si>
  <si>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</si>
  <si>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</si>
  <si>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</si>
  <si>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</si>
  <si>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</si>
  <si>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</si>
  <si>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</si>
  <si>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</si>
  <si>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</si>
  <si>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</si>
  <si>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</si>
  <si>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</si>
  <si>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</si>
  <si>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</si>
  <si>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</si>
  <si>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</si>
  <si>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</si>
  <si>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</si>
  <si>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</si>
  <si>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</si>
  <si>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</si>
  <si>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</si>
  <si>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</si>
  <si>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 xml:space="preserve"> A</t>
  </si>
  <si>
    <t xml:space="preserve"> B</t>
  </si>
  <si>
    <t xml:space="preserve"> C</t>
  </si>
  <si>
    <t>A+++</t>
  </si>
  <si>
    <t>Marktanteil (A+++)</t>
  </si>
  <si>
    <t xml:space="preserve">* Effizienzklasse A+++ bis 2020; ab 2021 Effizienzklassen A-C (neues EU Energielabel) </t>
  </si>
  <si>
    <t>Marktanteil am Gesamtverkauf von Geschirrspülern</t>
  </si>
  <si>
    <t>Marktanteil (A-C)</t>
  </si>
  <si>
    <t xml:space="preserve"> A-C</t>
  </si>
  <si>
    <t>Umsatz und Marktanteil von energieeffizienten Geschirrspülern*</t>
  </si>
  <si>
    <t>(in Mrd. Euro)</t>
  </si>
  <si>
    <t>Umsatz in Milliarden Euro</t>
  </si>
  <si>
    <t>Gesellschaft für Konsumforschung (GfK), Daten Geschirrspüler (2011-2024), Nürnberg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</si>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</sst>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\ _€_-;\-* #,##0.00\ _€_-;_-* &quot;-&quot;??\ _€_-;_-@_-"/>
    <numFmt numFmtId="165" formatCode="&quot;Quelle:&quot;\ @"/>
    <numFmt numFmtId="166" formatCode="###\ ##0.0;[Red]\-###\ ##0.0;\-"/>
    <numFmt numFmtId="167" formatCode="###\ ###\ ##0;[Red]\-###\ ###\ ##0;\-"/>
    <numFmt numFmtId="168" formatCode="0.000"/>
    <numFmt numFmtId="169" formatCode="0.0"/>
    <numFmt numFmtId="170" formatCode="#,##0.0"/>
    <numFmt numFmtId="171" formatCode="0.0%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6" fontId="36" fillId="0" borderId="11" applyFill="0" applyBorder="0">
      <alignment horizontal="right" indent="1"/>
    </xf>
    <xf numFmtId="167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8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9" fontId="34" fillId="29" borderId="20" xfId="46" applyNumberFormat="1" applyFont="1" applyFill="1" applyBorder="1" applyAlignment="1">
      <alignment vertical="top" wrapText="1"/>
    </xf>
    <xf numFmtId="170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164" fontId="34" fillId="0" borderId="20" xfId="46" applyNumberFormat="1" applyFont="1" applyFill="1" applyBorder="1" applyAlignment="1">
      <alignment vertical="top" wrapText="1"/>
    </xf>
    <xf numFmtId="164" fontId="34" fillId="0" borderId="20" xfId="0" applyNumberFormat="1" applyFont="1" applyBorder="1" applyAlignment="1">
      <alignment vertical="top" wrapText="1"/>
    </xf>
    <xf numFmtId="164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9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8" xfId="0" applyFont="1" applyFill="1" applyBorder="1" applyAlignment="1">
      <alignment horizontal="left" vertical="center" wrapText="1"/>
    </xf>
    <xf numFmtId="168" fontId="32" fillId="33" borderId="29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left" vertical="center" wrapText="1"/>
    </xf>
    <xf numFmtId="168" fontId="32" fillId="0" borderId="29" xfId="0" applyNumberFormat="1" applyFont="1" applyFill="1" applyBorder="1" applyAlignment="1">
      <alignment horizontal="center" vertical="center" wrapText="1"/>
    </xf>
    <xf numFmtId="168" fontId="32" fillId="0" borderId="30" xfId="0" applyNumberFormat="1" applyFont="1" applyFill="1" applyBorder="1" applyAlignment="1">
      <alignment horizontal="center" vertical="center" wrapText="1"/>
    </xf>
    <xf numFmtId="0" fontId="57" fillId="33" borderId="28" xfId="0" applyFont="1" applyFill="1" applyBorder="1" applyAlignment="1">
      <alignment horizontal="left" vertical="center" wrapText="1"/>
    </xf>
    <xf numFmtId="0" fontId="58" fillId="31" borderId="0" xfId="0" applyFont="1" applyFill="1" applyBorder="1" applyAlignment="1" applyProtection="1">
      <alignment vertical="center"/>
    </xf>
    <xf numFmtId="0" fontId="59" fillId="31" borderId="0" xfId="0" applyFont="1" applyFill="1" applyBorder="1"/>
    <xf numFmtId="0" fontId="31" fillId="0" borderId="31" xfId="0" applyFont="1" applyFill="1" applyBorder="1" applyAlignment="1">
      <alignment horizontal="left" vertical="center" wrapText="1"/>
    </xf>
    <xf numFmtId="171" fontId="32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71" fontId="32" fillId="34" borderId="30" xfId="0" applyNumberFormat="1" applyFont="1" applyFill="1" applyBorder="1" applyAlignment="1">
      <alignment horizontal="center" vertical="center" wrapText="1"/>
    </xf>
    <xf numFmtId="168" fontId="31" fillId="33" borderId="28" xfId="0" applyNumberFormat="1" applyFont="1" applyFill="1" applyBorder="1" applyAlignment="1">
      <alignment horizontal="left" vertical="center" wrapText="1"/>
    </xf>
    <xf numFmtId="168" fontId="0" fillId="0" borderId="0" xfId="0" applyNumberFormat="1" applyFill="1"/>
    <xf numFmtId="168" fontId="31" fillId="0" borderId="28" xfId="0" applyNumberFormat="1" applyFont="1" applyFill="1" applyBorder="1" applyAlignment="1">
      <alignment horizontal="center" wrapText="1"/>
    </xf>
    <xf numFmtId="168" fontId="57" fillId="33" borderId="28" xfId="0" applyNumberFormat="1" applyFont="1" applyFill="1" applyBorder="1" applyAlignment="1">
      <alignment horizont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30" fillId="32" borderId="33" xfId="0" applyFont="1" applyFill="1" applyBorder="1" applyAlignment="1">
      <alignment horizontal="center" vertical="center" wrapText="1"/>
    </xf>
    <xf numFmtId="168" fontId="32" fillId="33" borderId="30" xfId="0" applyNumberFormat="1" applyFont="1" applyFill="1" applyBorder="1" applyAlignment="1">
      <alignment horizontal="center" vertical="center" wrapText="1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layout>
                <c:manualLayout>
                  <c:x val="0"/>
                  <c:y val="-5.87323200191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0-4D39-9AD8-BBF051F3D0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dLbl>
              <c:idx val="9"/>
              <c:layout>
                <c:manualLayout>
                  <c:x val="0"/>
                  <c:y val="-0.24052283436406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0-4D39-9AD8-BBF051F3D06E}"/>
                </c:ext>
              </c:extLst>
            </c:dLbl>
            <c:numFmt formatCode="0.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Daten!$C$11:$P$11</c:f>
              <c:numCache>
                <c:formatCode>0.000</c:formatCode>
                <c:ptCount val="14"/>
                <c:pt idx="0">
                  <c:v>6.6000000000000003E-2</c:v>
                </c:pt>
                <c:pt idx="1">
                  <c:v>0.108</c:v>
                </c:pt>
                <c:pt idx="2">
                  <c:v>0.14799999999999999</c:v>
                </c:pt>
                <c:pt idx="3">
                  <c:v>0.2</c:v>
                </c:pt>
                <c:pt idx="4">
                  <c:v>0.255</c:v>
                </c:pt>
                <c:pt idx="5">
                  <c:v>0.27300000000000002</c:v>
                </c:pt>
                <c:pt idx="6">
                  <c:v>0.34</c:v>
                </c:pt>
                <c:pt idx="7">
                  <c:v>0.35799999999999998</c:v>
                </c:pt>
                <c:pt idx="8">
                  <c:v>0.42599999999999999</c:v>
                </c:pt>
                <c:pt idx="9">
                  <c:v>0.52100000000000002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6"/>
          <c:order val="2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Daten!$C$15:$P$15</c:f>
              <c:numCache>
                <c:formatCode>0.000</c:formatCode>
                <c:ptCount val="14"/>
                <c:pt idx="10">
                  <c:v>0.378</c:v>
                </c:pt>
                <c:pt idx="11">
                  <c:v>0.35499999999999998</c:v>
                </c:pt>
                <c:pt idx="12">
                  <c:v>0.37109225476621399</c:v>
                </c:pt>
                <c:pt idx="13">
                  <c:v>0.30819839869330901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3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Daten!$C$14:$P$14</c:f>
              <c:numCache>
                <c:formatCode>0.000</c:formatCode>
                <c:ptCount val="14"/>
                <c:pt idx="10">
                  <c:v>3.5000000000000003E-2</c:v>
                </c:pt>
                <c:pt idx="11">
                  <c:v>5.8999999999999997E-2</c:v>
                </c:pt>
                <c:pt idx="12">
                  <c:v>0.11548124024666101</c:v>
                </c:pt>
                <c:pt idx="13">
                  <c:v>0.336793268713654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4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Daten!$C$13:$P$13</c:f>
              <c:numCache>
                <c:formatCode>0.000</c:formatCode>
                <c:ptCount val="14"/>
                <c:pt idx="10">
                  <c:v>3.0000000000000001E-3</c:v>
                </c:pt>
                <c:pt idx="11">
                  <c:v>9.7000000000000003E-2</c:v>
                </c:pt>
                <c:pt idx="12">
                  <c:v>0.122109390839928</c:v>
                </c:pt>
                <c:pt idx="13">
                  <c:v>0.17421776261090299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A-C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0-4D39-9AD8-BBF051F3D06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0-4D39-9AD8-BBF051F3D06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0-4D39-9AD8-BBF051F3D06E}"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Daten!$C$12:$P$12</c:f>
              <c:numCache>
                <c:formatCode>0.000</c:formatCode>
                <c:ptCount val="14"/>
                <c:pt idx="10">
                  <c:v>0.41600000000000004</c:v>
                </c:pt>
                <c:pt idx="11">
                  <c:v>0.51100000000000001</c:v>
                </c:pt>
                <c:pt idx="12">
                  <c:v>0.60868288585280306</c:v>
                </c:pt>
                <c:pt idx="13">
                  <c:v>0.81920943001786606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5"/>
          <c:tx>
            <c:strRef>
              <c:f>Daten!$B$17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0696433321035443E-2"/>
                  <c:y val="4.2566948128152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0-4D39-9AD8-BBF051F3D06E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0-4D39-9AD8-BBF051F3D06E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Daten!$C$17:$P$17</c:f>
              <c:numCache>
                <c:formatCode>0.0%</c:formatCode>
                <c:ptCount val="14"/>
                <c:pt idx="0">
                  <c:v>6.4000000000000001E-2</c:v>
                </c:pt>
                <c:pt idx="1">
                  <c:v>0.1</c:v>
                </c:pt>
                <c:pt idx="2">
                  <c:v>0.13200000000000001</c:v>
                </c:pt>
                <c:pt idx="3">
                  <c:v>0.17399999999999999</c:v>
                </c:pt>
                <c:pt idx="4">
                  <c:v>0.21199999999999999</c:v>
                </c:pt>
                <c:pt idx="5">
                  <c:v>0.224</c:v>
                </c:pt>
                <c:pt idx="6">
                  <c:v>0.27</c:v>
                </c:pt>
                <c:pt idx="7">
                  <c:v>0.28899999999999998</c:v>
                </c:pt>
                <c:pt idx="8">
                  <c:v>0.32800000000000001</c:v>
                </c:pt>
                <c:pt idx="9">
                  <c:v>0.37</c:v>
                </c:pt>
                <c:pt idx="10" formatCode="0.000">
                  <c:v>#N/A</c:v>
                </c:pt>
                <c:pt idx="11" formatCode="0.000">
                  <c:v>#N/A</c:v>
                </c:pt>
                <c:pt idx="12" formatCode="0.000">
                  <c:v>#N/A</c:v>
                </c:pt>
                <c:pt idx="13" formatCode="0.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6"/>
          <c:tx>
            <c:strRef>
              <c:f>Daten!$B$18</c:f>
              <c:strCache>
                <c:ptCount val="1"/>
                <c:pt idx="0">
                  <c:v>Marktanteil (A-C)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0-4D39-9AD8-BBF051F3D06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60-4D39-9AD8-BBF051F3D06E}"/>
                </c:ext>
              </c:extLst>
            </c:dLbl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Daten!$C$18:$P$18</c:f>
              <c:numCache>
                <c:formatCode>0,000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#,#00%">
                  <c:v>0.28100000000000003</c:v>
                </c:pt>
                <c:pt idx="11" formatCode="#,#00%">
                  <c:v>0.34200000000000003</c:v>
                </c:pt>
                <c:pt idx="12" formatCode="#,#00%">
                  <c:v>0.43031470923999998</c:v>
                </c:pt>
                <c:pt idx="13" formatCode="#,#00%">
                  <c:v>0.57357779303999989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21</xdr:row>
      <xdr:rowOff>9663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36111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Geschirrspüler (2011-2024),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21</xdr:row>
      <xdr:rowOff>10620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A-C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Geschirrspülern*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366751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62376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Geschirrspülern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10</xdr:col>
      <xdr:colOff>658798</xdr:colOff>
      <xdr:row>3</xdr:row>
      <xdr:rowOff>87313</xdr:rowOff>
    </xdr:from>
    <xdr:to>
      <xdr:col>12</xdr:col>
      <xdr:colOff>682611</xdr:colOff>
      <xdr:row>6</xdr:row>
      <xdr:rowOff>15876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4802173" y="833438"/>
          <a:ext cx="1071563" cy="428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10</xdr:col>
      <xdr:colOff>729646</xdr:colOff>
      <xdr:row>3</xdr:row>
      <xdr:rowOff>132496</xdr:rowOff>
    </xdr:from>
    <xdr:to>
      <xdr:col>10</xdr:col>
      <xdr:colOff>729646</xdr:colOff>
      <xdr:row>18</xdr:row>
      <xdr:rowOff>545919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4873021" y="878621"/>
          <a:ext cx="0" cy="348523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D25"/>
  <sheetViews>
    <sheetView showGridLines="0" zoomScaleNormal="100" workbookViewId="0">
      <selection activeCell="P38" sqref="P38"/>
    </sheetView>
  </sheetViews>
  <sheetFormatPr baseColWidth="10" defaultRowHeight="12.75"/>
  <cols>
    <col min="1" max="1" width="18" style="20" bestFit="1" customWidth="1"/>
    <col min="2" max="2" width="17" style="20" customWidth="1"/>
    <col min="3" max="4" width="7.5703125" style="20" customWidth="1"/>
    <col min="5" max="7" width="7.5703125" style="37" customWidth="1"/>
    <col min="8" max="16" width="7.5703125" style="64" customWidth="1"/>
    <col min="17" max="17" width="11.42578125" style="64"/>
    <col min="18" max="20" width="25.5703125" style="64" customWidth="1"/>
    <col min="21" max="30" width="11.42578125" style="64"/>
    <col min="31" max="16384" width="11.42578125" style="20"/>
  </cols>
  <sheetData>
    <row r="1" spans="1:24" ht="15.95" customHeight="1">
      <c r="A1" s="31" t="s">
        <v>1</v>
      </c>
      <c r="B1" s="115" t="s">
        <v>73</v>
      </c>
      <c r="C1" s="115"/>
      <c r="D1" s="116"/>
      <c r="E1" s="116"/>
      <c r="F1" s="116"/>
      <c r="G1" s="116"/>
      <c r="H1" s="116"/>
      <c r="I1" s="63"/>
    </row>
    <row r="2" spans="1:24" ht="15.95" customHeight="1">
      <c r="A2" s="31" t="s">
        <v>2</v>
      </c>
      <c r="B2" s="115"/>
      <c r="C2" s="115"/>
      <c r="D2" s="116"/>
      <c r="E2" s="116"/>
      <c r="F2" s="116"/>
      <c r="G2" s="116"/>
      <c r="H2" s="116"/>
      <c r="I2" s="63"/>
    </row>
    <row r="3" spans="1:24" ht="27.75" customHeight="1">
      <c r="A3" s="31" t="s">
        <v>0</v>
      </c>
      <c r="B3" s="117" t="s">
        <v>76</v>
      </c>
      <c r="C3" s="117"/>
      <c r="D3" s="118"/>
      <c r="E3" s="118"/>
      <c r="F3" s="118"/>
      <c r="G3" s="118"/>
      <c r="H3" s="118"/>
      <c r="I3" s="65" t="str">
        <f>IF(H3&gt;200,"Text evtl. zu lang für die Grafik","")</f>
        <v/>
      </c>
      <c r="X3" s="63" t="str">
        <f>"Quelle: "&amp;B3</f>
        <v>Quelle: Gesellschaft für Konsumforschung (GfK), Daten Geschirrspüler (2011-2024), Nürnberg</v>
      </c>
    </row>
    <row r="4" spans="1:24" ht="27.75" customHeight="1">
      <c r="A4" s="31" t="s">
        <v>3</v>
      </c>
      <c r="B4" s="118" t="s">
        <v>69</v>
      </c>
      <c r="C4" s="118"/>
      <c r="D4" s="118"/>
      <c r="E4" s="118"/>
      <c r="F4" s="118"/>
      <c r="G4" s="118"/>
      <c r="H4" s="118"/>
      <c r="I4" s="65" t="str">
        <f>IF(H4&gt;230,"Text evtl. zu lang für die Grafik","")</f>
        <v/>
      </c>
    </row>
    <row r="5" spans="1:24">
      <c r="A5" s="31" t="s">
        <v>8</v>
      </c>
      <c r="B5" s="115" t="s">
        <v>75</v>
      </c>
      <c r="C5" s="115"/>
      <c r="D5" s="116"/>
      <c r="E5" s="116"/>
      <c r="F5" s="116"/>
      <c r="G5" s="116"/>
      <c r="H5" s="116"/>
      <c r="I5" s="63"/>
    </row>
    <row r="6" spans="1:24">
      <c r="A6" s="32" t="s">
        <v>9</v>
      </c>
      <c r="B6" s="113" t="s">
        <v>70</v>
      </c>
      <c r="C6" s="113"/>
      <c r="D6" s="114"/>
      <c r="E6" s="114"/>
      <c r="F6" s="114"/>
      <c r="G6" s="114"/>
      <c r="H6" s="114"/>
      <c r="I6" s="63"/>
    </row>
    <row r="8" spans="1:24">
      <c r="B8" s="64"/>
      <c r="C8" s="64"/>
      <c r="J8" s="20"/>
    </row>
    <row r="10" spans="1:24" s="95" customFormat="1" ht="18" customHeight="1">
      <c r="A10" s="92"/>
      <c r="B10" s="93" t="s">
        <v>74</v>
      </c>
      <c r="C10" s="94">
        <v>2011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 t="s">
        <v>62</v>
      </c>
      <c r="P10" s="122" t="s">
        <v>77</v>
      </c>
    </row>
    <row r="11" spans="1:24" s="95" customFormat="1" ht="18" customHeight="1">
      <c r="A11" s="96"/>
      <c r="B11" s="97" t="s">
        <v>67</v>
      </c>
      <c r="C11" s="98">
        <v>6.6000000000000003E-2</v>
      </c>
      <c r="D11" s="98">
        <v>0.108</v>
      </c>
      <c r="E11" s="98">
        <v>0.14799999999999999</v>
      </c>
      <c r="F11" s="98">
        <v>0.2</v>
      </c>
      <c r="G11" s="98">
        <v>0.255</v>
      </c>
      <c r="H11" s="98">
        <v>0.27300000000000002</v>
      </c>
      <c r="I11" s="98">
        <v>0.34</v>
      </c>
      <c r="J11" s="98">
        <v>0.35799999999999998</v>
      </c>
      <c r="K11" s="98">
        <v>0.42599999999999999</v>
      </c>
      <c r="L11" s="98">
        <v>0.52100000000000002</v>
      </c>
      <c r="M11" s="98"/>
      <c r="N11" s="98"/>
      <c r="O11" s="98"/>
      <c r="P11" s="123"/>
    </row>
    <row r="12" spans="1:24" s="95" customFormat="1" ht="18" customHeight="1">
      <c r="A12" s="96"/>
      <c r="B12" s="99" t="s">
        <v>72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>
        <v>0.41600000000000004</v>
      </c>
      <c r="N12" s="101">
        <v>0.51100000000000001</v>
      </c>
      <c r="O12" s="101">
        <v>0.60868288585280306</v>
      </c>
      <c r="P12" s="101">
        <v>0.81920943001786606</v>
      </c>
    </row>
    <row r="13" spans="1:24" s="95" customFormat="1" ht="18" customHeight="1">
      <c r="A13" s="96"/>
      <c r="B13" s="102" t="s">
        <v>64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>
        <v>3.0000000000000001E-3</v>
      </c>
      <c r="N13" s="98">
        <v>9.7000000000000003E-2</v>
      </c>
      <c r="O13" s="98">
        <v>0.122109390839928</v>
      </c>
      <c r="P13" s="123">
        <v>0.17421776261090299</v>
      </c>
    </row>
    <row r="14" spans="1:24" s="104" customFormat="1" ht="18" customHeight="1">
      <c r="A14" s="103"/>
      <c r="B14" s="99" t="s">
        <v>65</v>
      </c>
      <c r="C14" s="111"/>
      <c r="D14" s="111"/>
      <c r="E14" s="100"/>
      <c r="F14" s="100"/>
      <c r="G14" s="100"/>
      <c r="H14" s="100"/>
      <c r="I14" s="100"/>
      <c r="J14" s="100"/>
      <c r="K14" s="100"/>
      <c r="L14" s="100"/>
      <c r="M14" s="101">
        <v>3.5000000000000003E-2</v>
      </c>
      <c r="N14" s="101">
        <v>5.8999999999999997E-2</v>
      </c>
      <c r="O14" s="101">
        <v>0.11548124024666101</v>
      </c>
      <c r="P14" s="101">
        <v>0.336793268713654</v>
      </c>
    </row>
    <row r="15" spans="1:24" s="104" customFormat="1" ht="18" customHeight="1">
      <c r="A15" s="103"/>
      <c r="B15" s="102" t="s">
        <v>66</v>
      </c>
      <c r="C15" s="112"/>
      <c r="D15" s="112"/>
      <c r="E15" s="98"/>
      <c r="F15" s="98"/>
      <c r="G15" s="98"/>
      <c r="H15" s="98"/>
      <c r="I15" s="98"/>
      <c r="J15" s="98"/>
      <c r="K15" s="98"/>
      <c r="L15" s="98"/>
      <c r="M15" s="98">
        <v>0.378</v>
      </c>
      <c r="N15" s="98">
        <v>0.35499999999999998</v>
      </c>
      <c r="O15" s="98">
        <v>0.37109225476621399</v>
      </c>
      <c r="P15" s="123">
        <v>0.30819839869330901</v>
      </c>
    </row>
    <row r="16" spans="1:24" s="95" customFormat="1" ht="18" customHeight="1">
      <c r="B16" s="93" t="s">
        <v>63</v>
      </c>
      <c r="C16" s="94">
        <v>2011</v>
      </c>
      <c r="D16" s="94" t="s">
        <v>29</v>
      </c>
      <c r="E16" s="94" t="s">
        <v>31</v>
      </c>
      <c r="F16" s="94" t="s">
        <v>32</v>
      </c>
      <c r="G16" s="94" t="s">
        <v>33</v>
      </c>
      <c r="H16" s="94" t="s">
        <v>30</v>
      </c>
      <c r="I16" s="94" t="s">
        <v>56</v>
      </c>
      <c r="J16" s="94" t="s">
        <v>57</v>
      </c>
      <c r="K16" s="94" t="s">
        <v>58</v>
      </c>
      <c r="L16" s="94" t="s">
        <v>59</v>
      </c>
      <c r="M16" s="94" t="s">
        <v>60</v>
      </c>
      <c r="N16" s="94" t="s">
        <v>61</v>
      </c>
      <c r="O16" s="94" t="s">
        <v>62</v>
      </c>
      <c r="P16" s="122" t="s">
        <v>77</v>
      </c>
    </row>
    <row r="17" spans="2:16" s="95" customFormat="1" ht="18" customHeight="1">
      <c r="B17" s="105" t="s">
        <v>68</v>
      </c>
      <c r="C17" s="106">
        <v>6.4000000000000001E-2</v>
      </c>
      <c r="D17" s="106">
        <v>0.1</v>
      </c>
      <c r="E17" s="106">
        <v>0.13200000000000001</v>
      </c>
      <c r="F17" s="106">
        <v>0.17399999999999999</v>
      </c>
      <c r="G17" s="106">
        <v>0.21199999999999999</v>
      </c>
      <c r="H17" s="106">
        <v>0.224</v>
      </c>
      <c r="I17" s="106">
        <v>0.27</v>
      </c>
      <c r="J17" s="106">
        <v>0.28899999999999998</v>
      </c>
      <c r="K17" s="106">
        <v>0.32800000000000001</v>
      </c>
      <c r="L17" s="106">
        <v>0.37</v>
      </c>
      <c r="M17" s="100" t="e">
        <f>NA()</f>
        <v>#N/A</v>
      </c>
      <c r="N17" s="100" t="e">
        <f>NA()</f>
        <v>#N/A</v>
      </c>
      <c r="O17" s="100" t="e">
        <f>NA()</f>
        <v>#N/A</v>
      </c>
      <c r="P17" s="101" t="e">
        <f>NA()</f>
        <v>#N/A</v>
      </c>
    </row>
    <row r="18" spans="2:16" s="95" customFormat="1" ht="18" customHeight="1">
      <c r="B18" s="109" t="s">
        <v>71</v>
      </c>
      <c r="C18" s="98" t="e">
        <f>NA()</f>
        <v>#N/A</v>
      </c>
      <c r="D18" s="98" t="e">
        <f>NA()</f>
        <v>#N/A</v>
      </c>
      <c r="E18" s="98" t="e">
        <f>NA()</f>
        <v>#N/A</v>
      </c>
      <c r="F18" s="98" t="e">
        <f>NA()</f>
        <v>#N/A</v>
      </c>
      <c r="G18" s="98" t="e">
        <f>NA()</f>
        <v>#N/A</v>
      </c>
      <c r="H18" s="98" t="e">
        <f>NA()</f>
        <v>#N/A</v>
      </c>
      <c r="I18" s="98" t="e">
        <f>NA()</f>
        <v>#N/A</v>
      </c>
      <c r="J18" s="98" t="e">
        <f>NA()</f>
        <v>#N/A</v>
      </c>
      <c r="K18" s="98" t="e">
        <f>NA()</f>
        <v>#N/A</v>
      </c>
      <c r="L18" s="98" t="e">
        <f>NA()</f>
        <v>#N/A</v>
      </c>
      <c r="M18" s="108">
        <v>0.28100000000000003</v>
      </c>
      <c r="N18" s="108">
        <v>0.34200000000000003</v>
      </c>
      <c r="O18" s="108">
        <v>0.43031470923999998</v>
      </c>
      <c r="P18" s="108">
        <v>0.57357779303999989</v>
      </c>
    </row>
    <row r="19" spans="2:16">
      <c r="O19" s="107"/>
    </row>
    <row r="21" spans="2:16"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2:16"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6">
      <c r="C23" s="110"/>
      <c r="L23" s="20"/>
      <c r="M23" s="20"/>
      <c r="N23" s="20"/>
    </row>
    <row r="24" spans="2:16">
      <c r="L24" s="20"/>
      <c r="M24" s="20"/>
      <c r="N24" s="20"/>
    </row>
    <row r="25" spans="2:16">
      <c r="C25" s="63"/>
      <c r="D25" s="63"/>
      <c r="E25" s="63"/>
      <c r="F25" s="63"/>
      <c r="G25" s="63"/>
      <c r="H25" s="63"/>
      <c r="I25" s="63"/>
      <c r="J25" s="63"/>
      <c r="K25" s="63"/>
      <c r="L25" s="20"/>
      <c r="M25" s="20"/>
      <c r="N25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M30" sqref="M30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19" t="s">
        <v>7</v>
      </c>
      <c r="R2" s="120"/>
      <c r="S2" s="120"/>
      <c r="T2" s="120"/>
      <c r="U2" s="120"/>
      <c r="V2" s="120"/>
      <c r="W2" s="120"/>
      <c r="X2" s="120"/>
      <c r="Y2" s="121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17.2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8e3bc15-0ccf-42a3-89b8-4089ab4c1bc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2026-02-24T10:30:01Z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