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9_VERKEHR\9-4_Emissionen-Verkehr\"/>
    </mc:Choice>
  </mc:AlternateContent>
  <xr:revisionPtr revIDLastSave="0" documentId="13_ncr:1_{CD8E9A12-AC3B-4DD5-B574-A05FF3B511D2}" xr6:coauthVersionLast="47" xr6:coauthVersionMax="47" xr10:uidLastSave="{00000000-0000-0000-0000-000000000000}"/>
  <bookViews>
    <workbookView xWindow="900" yWindow="-120" windowWidth="28020" windowHeight="18240" tabRatio="802" activeTab="2" xr2:uid="{00000000-000D-0000-FFFF-FFFF00000000}"/>
  </bookViews>
  <sheets>
    <sheet name="Berechnung" sheetId="18" r:id="rId1"/>
    <sheet name="Daten" sheetId="1" r:id="rId2"/>
    <sheet name="Diagramm" sheetId="17" r:id="rId3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Diagramm!$A$1:$O$22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8" l="1"/>
  <c r="B34" i="18"/>
  <c r="P32" i="18" l="1"/>
  <c r="P33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J32" i="18"/>
  <c r="J33" i="18"/>
  <c r="G32" i="18"/>
  <c r="G33" i="18"/>
  <c r="D6" i="18" l="1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5" i="18"/>
  <c r="E31" i="18" l="1"/>
  <c r="C36" i="1" s="1"/>
  <c r="E27" i="18"/>
  <c r="E23" i="18"/>
  <c r="E19" i="18"/>
  <c r="E15" i="18"/>
  <c r="E11" i="18"/>
  <c r="E7" i="18"/>
  <c r="E22" i="18"/>
  <c r="E14" i="18"/>
  <c r="E13" i="18"/>
  <c r="E30" i="18"/>
  <c r="E26" i="18"/>
  <c r="E18" i="18"/>
  <c r="E10" i="18"/>
  <c r="E33" i="18"/>
  <c r="C38" i="1" s="1"/>
  <c r="E29" i="18"/>
  <c r="E25" i="18"/>
  <c r="E21" i="18"/>
  <c r="E17" i="18"/>
  <c r="E9" i="18"/>
  <c r="E32" i="18"/>
  <c r="C37" i="1" s="1"/>
  <c r="E28" i="18"/>
  <c r="E24" i="18"/>
  <c r="E20" i="18"/>
  <c r="E16" i="18"/>
  <c r="E12" i="18"/>
  <c r="E8" i="18"/>
  <c r="P31" i="18"/>
  <c r="J31" i="18"/>
  <c r="G31" i="18"/>
  <c r="P30" i="18" l="1"/>
  <c r="J30" i="18"/>
  <c r="G30" i="18"/>
  <c r="P6" i="18" l="1"/>
  <c r="P7" i="18"/>
  <c r="P8" i="18"/>
  <c r="P9" i="18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P5" i="18"/>
  <c r="M5" i="18"/>
  <c r="J6" i="18"/>
  <c r="J7" i="18"/>
  <c r="J8" i="18"/>
  <c r="J9" i="18"/>
  <c r="J10" i="18"/>
  <c r="J11" i="18"/>
  <c r="J12" i="18"/>
  <c r="J13" i="18"/>
  <c r="J14" i="18"/>
  <c r="J15" i="18"/>
  <c r="J16" i="18"/>
  <c r="J17" i="18"/>
  <c r="J18" i="18"/>
  <c r="J19" i="18"/>
  <c r="J20" i="18"/>
  <c r="J21" i="18"/>
  <c r="J22" i="18"/>
  <c r="J23" i="18"/>
  <c r="J24" i="18"/>
  <c r="J25" i="18"/>
  <c r="J26" i="18"/>
  <c r="J27" i="18"/>
  <c r="J28" i="18"/>
  <c r="J29" i="18"/>
  <c r="J5" i="18"/>
  <c r="G6" i="18"/>
  <c r="G7" i="18"/>
  <c r="G8" i="18"/>
  <c r="G9" i="18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5" i="18"/>
  <c r="Q32" i="18" l="1"/>
  <c r="G37" i="1" s="1"/>
  <c r="Q33" i="18"/>
  <c r="G38" i="1" s="1"/>
  <c r="Q31" i="18"/>
  <c r="G36" i="1" s="1"/>
  <c r="N31" i="18"/>
  <c r="N33" i="18"/>
  <c r="D38" i="1" s="1"/>
  <c r="N32" i="18"/>
  <c r="D37" i="1" s="1"/>
  <c r="K32" i="18"/>
  <c r="E37" i="1" s="1"/>
  <c r="K33" i="18"/>
  <c r="E38" i="1" s="1"/>
  <c r="H32" i="18"/>
  <c r="F37" i="1" s="1"/>
  <c r="H33" i="18"/>
  <c r="F38" i="1" s="1"/>
  <c r="K30" i="18"/>
  <c r="E35" i="1" s="1"/>
  <c r="K31" i="18"/>
  <c r="E36" i="1" s="1"/>
  <c r="N30" i="18"/>
  <c r="D35" i="1" s="1"/>
  <c r="D36" i="1"/>
  <c r="H30" i="18"/>
  <c r="F35" i="1" s="1"/>
  <c r="H31" i="18"/>
  <c r="F36" i="1" s="1"/>
  <c r="Q30" i="18"/>
  <c r="G35" i="1" s="1"/>
  <c r="C35" i="1"/>
  <c r="K29" i="18"/>
  <c r="E34" i="1" s="1"/>
  <c r="Q29" i="18"/>
  <c r="G34" i="1" s="1"/>
  <c r="Q25" i="18"/>
  <c r="G30" i="1" s="1"/>
  <c r="Q21" i="18"/>
  <c r="G26" i="1" s="1"/>
  <c r="Q17" i="18"/>
  <c r="G22" i="1" s="1"/>
  <c r="Q13" i="18"/>
  <c r="G18" i="1" s="1"/>
  <c r="Q9" i="18"/>
  <c r="G14" i="1" s="1"/>
  <c r="Q28" i="18"/>
  <c r="G33" i="1" s="1"/>
  <c r="Q24" i="18"/>
  <c r="G29" i="1" s="1"/>
  <c r="Q20" i="18"/>
  <c r="G25" i="1" s="1"/>
  <c r="Q16" i="18"/>
  <c r="G21" i="1" s="1"/>
  <c r="Q12" i="18"/>
  <c r="G17" i="1" s="1"/>
  <c r="Q8" i="18"/>
  <c r="G13" i="1" s="1"/>
  <c r="Q27" i="18"/>
  <c r="G32" i="1" s="1"/>
  <c r="Q23" i="18"/>
  <c r="G28" i="1" s="1"/>
  <c r="Q19" i="18"/>
  <c r="G24" i="1" s="1"/>
  <c r="Q15" i="18"/>
  <c r="G20" i="1" s="1"/>
  <c r="Q11" i="18"/>
  <c r="G16" i="1" s="1"/>
  <c r="Q7" i="18"/>
  <c r="G12" i="1" s="1"/>
  <c r="E6" i="18"/>
  <c r="C11" i="1" s="1"/>
  <c r="K6" i="18"/>
  <c r="E11" i="1" s="1"/>
  <c r="Q26" i="18"/>
  <c r="G31" i="1" s="1"/>
  <c r="Q22" i="18"/>
  <c r="G27" i="1" s="1"/>
  <c r="K27" i="18"/>
  <c r="E32" i="1" s="1"/>
  <c r="Q18" i="18"/>
  <c r="G23" i="1" s="1"/>
  <c r="Q14" i="18"/>
  <c r="G19" i="1" s="1"/>
  <c r="Q10" i="18"/>
  <c r="G15" i="1" s="1"/>
  <c r="Q6" i="18"/>
  <c r="G11" i="1" s="1"/>
  <c r="C34" i="1"/>
  <c r="C32" i="1"/>
  <c r="C30" i="1"/>
  <c r="C28" i="1"/>
  <c r="C26" i="1"/>
  <c r="C24" i="1"/>
  <c r="C22" i="1"/>
  <c r="C20" i="1"/>
  <c r="C18" i="1"/>
  <c r="C16" i="1"/>
  <c r="C14" i="1"/>
  <c r="C12" i="1"/>
  <c r="H10" i="18"/>
  <c r="F15" i="1" s="1"/>
  <c r="H14" i="18"/>
  <c r="F19" i="1" s="1"/>
  <c r="H18" i="18"/>
  <c r="F23" i="1" s="1"/>
  <c r="H22" i="18"/>
  <c r="F27" i="1" s="1"/>
  <c r="H26" i="18"/>
  <c r="F31" i="1" s="1"/>
  <c r="H8" i="18"/>
  <c r="F13" i="1" s="1"/>
  <c r="H12" i="18"/>
  <c r="F17" i="1" s="1"/>
  <c r="H16" i="18"/>
  <c r="F21" i="1" s="1"/>
  <c r="H20" i="18"/>
  <c r="F25" i="1" s="1"/>
  <c r="H24" i="18"/>
  <c r="F29" i="1" s="1"/>
  <c r="H28" i="18"/>
  <c r="F33" i="1" s="1"/>
  <c r="H29" i="18"/>
  <c r="F34" i="1" s="1"/>
  <c r="H27" i="18"/>
  <c r="F32" i="1" s="1"/>
  <c r="H25" i="18"/>
  <c r="F30" i="1" s="1"/>
  <c r="H23" i="18"/>
  <c r="F28" i="1" s="1"/>
  <c r="H21" i="18"/>
  <c r="F26" i="1" s="1"/>
  <c r="H19" i="18"/>
  <c r="F24" i="1" s="1"/>
  <c r="H17" i="18"/>
  <c r="F22" i="1" s="1"/>
  <c r="H15" i="18"/>
  <c r="F20" i="1" s="1"/>
  <c r="H13" i="18"/>
  <c r="F18" i="1" s="1"/>
  <c r="H11" i="18"/>
  <c r="F16" i="1" s="1"/>
  <c r="H9" i="18"/>
  <c r="F14" i="1" s="1"/>
  <c r="H7" i="18"/>
  <c r="F12" i="1" s="1"/>
  <c r="K25" i="18"/>
  <c r="E30" i="1" s="1"/>
  <c r="K23" i="18"/>
  <c r="E28" i="1" s="1"/>
  <c r="K21" i="18"/>
  <c r="E26" i="1" s="1"/>
  <c r="K19" i="18"/>
  <c r="E24" i="1" s="1"/>
  <c r="K17" i="18"/>
  <c r="E22" i="1" s="1"/>
  <c r="K15" i="18"/>
  <c r="E20" i="1" s="1"/>
  <c r="K13" i="18"/>
  <c r="E18" i="1" s="1"/>
  <c r="K11" i="18"/>
  <c r="E16" i="1" s="1"/>
  <c r="K9" i="18"/>
  <c r="E14" i="1" s="1"/>
  <c r="K7" i="18"/>
  <c r="E12" i="1" s="1"/>
  <c r="N8" i="18"/>
  <c r="D13" i="1" s="1"/>
  <c r="N10" i="18"/>
  <c r="D15" i="1" s="1"/>
  <c r="N12" i="18"/>
  <c r="D17" i="1" s="1"/>
  <c r="N14" i="18"/>
  <c r="D19" i="1" s="1"/>
  <c r="N16" i="18"/>
  <c r="D21" i="1" s="1"/>
  <c r="N18" i="18"/>
  <c r="D23" i="1" s="1"/>
  <c r="N20" i="18"/>
  <c r="D25" i="1" s="1"/>
  <c r="N22" i="18"/>
  <c r="D27" i="1" s="1"/>
  <c r="N24" i="18"/>
  <c r="D29" i="1" s="1"/>
  <c r="N26" i="18"/>
  <c r="D31" i="1" s="1"/>
  <c r="N28" i="18"/>
  <c r="D33" i="1" s="1"/>
  <c r="N29" i="18"/>
  <c r="D34" i="1" s="1"/>
  <c r="N27" i="18"/>
  <c r="D32" i="1" s="1"/>
  <c r="N25" i="18"/>
  <c r="D30" i="1" s="1"/>
  <c r="N23" i="18"/>
  <c r="D28" i="1" s="1"/>
  <c r="N21" i="18"/>
  <c r="D26" i="1" s="1"/>
  <c r="N19" i="18"/>
  <c r="D24" i="1" s="1"/>
  <c r="N17" i="18"/>
  <c r="D22" i="1" s="1"/>
  <c r="N15" i="18"/>
  <c r="D20" i="1" s="1"/>
  <c r="N13" i="18"/>
  <c r="D18" i="1" s="1"/>
  <c r="N11" i="18"/>
  <c r="D16" i="1" s="1"/>
  <c r="N9" i="18"/>
  <c r="D14" i="1" s="1"/>
  <c r="N7" i="18"/>
  <c r="D12" i="1" s="1"/>
  <c r="C33" i="1"/>
  <c r="C31" i="1"/>
  <c r="C29" i="1"/>
  <c r="C27" i="1"/>
  <c r="C25" i="1"/>
  <c r="C23" i="1"/>
  <c r="C21" i="1"/>
  <c r="C19" i="1"/>
  <c r="C17" i="1"/>
  <c r="C15" i="1"/>
  <c r="C13" i="1"/>
  <c r="H6" i="18"/>
  <c r="F11" i="1" s="1"/>
  <c r="K28" i="18"/>
  <c r="E33" i="1" s="1"/>
  <c r="K26" i="18"/>
  <c r="E31" i="1" s="1"/>
  <c r="K24" i="18"/>
  <c r="E29" i="1" s="1"/>
  <c r="K22" i="18"/>
  <c r="E27" i="1" s="1"/>
  <c r="K20" i="18"/>
  <c r="E25" i="1" s="1"/>
  <c r="K18" i="18"/>
  <c r="E23" i="1" s="1"/>
  <c r="K16" i="18"/>
  <c r="E21" i="1" s="1"/>
  <c r="K14" i="18"/>
  <c r="E19" i="1" s="1"/>
  <c r="K12" i="18"/>
  <c r="E17" i="1" s="1"/>
  <c r="K10" i="18"/>
  <c r="E15" i="1" s="1"/>
  <c r="K8" i="18"/>
  <c r="E13" i="1" s="1"/>
  <c r="N6" i="18"/>
  <c r="D11" i="1" s="1"/>
  <c r="V3" i="1"/>
</calcChain>
</file>

<file path=xl/sharedStrings.xml><?xml version="1.0" encoding="utf-8"?>
<sst xmlns="http://schemas.openxmlformats.org/spreadsheetml/2006/main" count="46" uniqueCount="33">
  <si>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</si>
  <si>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</si>
  <si>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</si>
  <si>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</si>
  <si>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</si>
  <si>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</si>
  <si>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</si>
  <si>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</si>
  <si>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</si>
  <si>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</si>
  <si>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NMVOC</t>
  </si>
  <si>
    <t xml:space="preserve">
</t>
  </si>
  <si>
    <t>Index (1995 = 100 %)</t>
  </si>
  <si>
    <t>Kohlendioxid</t>
  </si>
  <si>
    <t>Schwefeldioxid</t>
  </si>
  <si>
    <t>Stickstoffoxide</t>
  </si>
  <si>
    <t>CO2</t>
  </si>
  <si>
    <t>NMHC</t>
  </si>
  <si>
    <t>Nox</t>
  </si>
  <si>
    <t>Partikel</t>
  </si>
  <si>
    <t>Jahr</t>
  </si>
  <si>
    <t>Index Spez.E</t>
  </si>
  <si>
    <t>Pkw spezifische Emissionen</t>
  </si>
  <si>
    <t>t (direct)</t>
  </si>
  <si>
    <t>t(direct)</t>
  </si>
  <si>
    <t xml:space="preserve">Spezifische Emissionen Pkw (direkte Emissionen / Fahrleistung; g/km)
</t>
  </si>
  <si>
    <t>km</t>
  </si>
  <si>
    <t>g(direct)/km</t>
  </si>
  <si>
    <t>Feinstaub</t>
  </si>
  <si>
    <r>
      <t xml:space="preserve">Umweltbundesamt, Daten- und Rechenmodell TREMOD - Transport Emission Model, Version </t>
    </r>
    <r>
      <rPr>
        <sz val="10"/>
        <color rgb="FFFF0000"/>
        <rFont val="Cambria"/>
        <family val="1"/>
      </rPr>
      <t>6.61d</t>
    </r>
  </si>
  <si>
    <t>Tremod 6.61d</t>
  </si>
  <si>
    <t>2023-1995</t>
  </si>
  <si>
    <t>2019-1995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</si>
</sst>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38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9"/>
      <name val="Cambria"/>
      <family val="1"/>
    </font>
    <font>
      <sz val="9"/>
      <name val="Cambria"/>
      <family val="1"/>
    </font>
    <font>
      <sz val="10"/>
      <name val="Cambria"/>
      <family val="1"/>
    </font>
    <font>
      <b/>
      <sz val="9"/>
      <color theme="0"/>
      <name val="Cambria"/>
      <family val="1"/>
    </font>
    <font>
      <sz val="10"/>
      <color theme="1"/>
      <name val="Arial"/>
      <family val="2"/>
    </font>
    <font>
      <sz val="10"/>
      <color rgb="FFFF0000"/>
      <name val="Cambria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0" fillId="0" borderId="0"/>
    <xf numFmtId="0" fontId="30" fillId="0" borderId="0"/>
  </cellStyleXfs>
  <cellXfs count="101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7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0" fillId="0" borderId="12" xfId="0" applyBorder="1"/>
    <xf numFmtId="0" fontId="21" fillId="0" borderId="17" xfId="0" applyFont="1" applyBorder="1" applyAlignment="1">
      <alignment horizontal="right" indent="1"/>
    </xf>
    <xf numFmtId="0" fontId="21" fillId="0" borderId="17" xfId="0" applyFont="1" applyBorder="1"/>
    <xf numFmtId="0" fontId="0" fillId="0" borderId="17" xfId="0" applyBorder="1"/>
    <xf numFmtId="0" fontId="0" fillId="0" borderId="18" xfId="0" applyBorder="1"/>
    <xf numFmtId="0" fontId="27" fillId="24" borderId="0" xfId="0" applyFont="1" applyFill="1" applyBorder="1" applyAlignment="1" applyProtection="1">
      <alignment horizontal="left" vertical="top" wrapText="1"/>
    </xf>
    <xf numFmtId="0" fontId="1" fillId="0" borderId="0" xfId="0" applyFont="1"/>
    <xf numFmtId="0" fontId="30" fillId="30" borderId="32" xfId="43" applyFont="1" applyFill="1" applyBorder="1" applyAlignment="1">
      <alignment horizontal="center"/>
    </xf>
    <xf numFmtId="0" fontId="30" fillId="30" borderId="33" xfId="43" applyFont="1" applyFill="1" applyBorder="1" applyAlignment="1">
      <alignment horizontal="center" wrapText="1"/>
    </xf>
    <xf numFmtId="0" fontId="30" fillId="30" borderId="32" xfId="43" applyFont="1" applyFill="1" applyBorder="1" applyAlignment="1">
      <alignment horizontal="center" wrapText="1"/>
    </xf>
    <xf numFmtId="0" fontId="30" fillId="30" borderId="34" xfId="43" applyFont="1" applyFill="1" applyBorder="1" applyAlignment="1">
      <alignment horizontal="center" wrapText="1"/>
    </xf>
    <xf numFmtId="0" fontId="30" fillId="0" borderId="35" xfId="43" applyFont="1" applyFill="1" applyBorder="1" applyAlignment="1">
      <alignment horizontal="center" wrapText="1"/>
    </xf>
    <xf numFmtId="4" fontId="30" fillId="0" borderId="4" xfId="43" applyNumberFormat="1" applyFont="1" applyFill="1" applyBorder="1" applyAlignment="1">
      <alignment horizontal="center" wrapText="1"/>
    </xf>
    <xf numFmtId="166" fontId="30" fillId="31" borderId="36" xfId="43" applyNumberFormat="1" applyFont="1" applyFill="1" applyBorder="1" applyAlignment="1">
      <alignment horizontal="center" wrapText="1"/>
    </xf>
    <xf numFmtId="4" fontId="30" fillId="0" borderId="39" xfId="43" applyNumberFormat="1" applyFont="1" applyFill="1" applyBorder="1" applyAlignment="1">
      <alignment horizontal="center" wrapText="1"/>
    </xf>
    <xf numFmtId="166" fontId="30" fillId="31" borderId="40" xfId="43" applyNumberFormat="1" applyFont="1" applyFill="1" applyBorder="1" applyAlignment="1">
      <alignment horizontal="center" wrapText="1"/>
    </xf>
    <xf numFmtId="2" fontId="0" fillId="0" borderId="0" xfId="0" applyNumberFormat="1" applyBorder="1" applyAlignment="1">
      <alignment horizontal="center"/>
    </xf>
    <xf numFmtId="0" fontId="30" fillId="31" borderId="42" xfId="43" applyFont="1" applyFill="1" applyBorder="1" applyAlignment="1">
      <alignment horizontal="center" wrapText="1"/>
    </xf>
    <xf numFmtId="0" fontId="30" fillId="30" borderId="41" xfId="43" applyFont="1" applyFill="1" applyBorder="1" applyAlignment="1">
      <alignment horizontal="center" wrapText="1"/>
    </xf>
    <xf numFmtId="166" fontId="30" fillId="31" borderId="42" xfId="43" applyNumberFormat="1" applyFont="1" applyFill="1" applyBorder="1" applyAlignment="1">
      <alignment horizontal="center" wrapText="1"/>
    </xf>
    <xf numFmtId="0" fontId="30" fillId="0" borderId="43" xfId="43" applyFont="1" applyFill="1" applyBorder="1" applyAlignment="1">
      <alignment horizontal="center" wrapText="1"/>
    </xf>
    <xf numFmtId="0" fontId="30" fillId="0" borderId="44" xfId="43" applyFont="1" applyFill="1" applyBorder="1" applyAlignment="1">
      <alignment horizontal="center" wrapText="1"/>
    </xf>
    <xf numFmtId="4" fontId="30" fillId="0" borderId="4" xfId="44" applyNumberFormat="1" applyFont="1" applyFill="1" applyBorder="1" applyAlignment="1">
      <alignment horizontal="right" wrapText="1"/>
    </xf>
    <xf numFmtId="4" fontId="30" fillId="0" borderId="4" xfId="44" applyNumberFormat="1" applyFont="1" applyFill="1" applyBorder="1" applyAlignment="1">
      <alignment horizontal="center" wrapText="1"/>
    </xf>
    <xf numFmtId="0" fontId="30" fillId="0" borderId="37" xfId="43" applyFont="1" applyFill="1" applyBorder="1" applyAlignment="1">
      <alignment horizontal="center" wrapText="1"/>
    </xf>
    <xf numFmtId="0" fontId="32" fillId="28" borderId="24" xfId="0" applyFont="1" applyFill="1" applyBorder="1" applyAlignment="1">
      <alignment horizontal="center" vertical="center" wrapText="1"/>
    </xf>
    <xf numFmtId="165" fontId="33" fillId="28" borderId="27" xfId="0" applyNumberFormat="1" applyFont="1" applyFill="1" applyBorder="1" applyAlignment="1">
      <alignment horizontal="center" vertical="center" wrapText="1"/>
    </xf>
    <xf numFmtId="0" fontId="32" fillId="29" borderId="24" xfId="0" applyFont="1" applyFill="1" applyBorder="1" applyAlignment="1">
      <alignment horizontal="center" vertical="center" wrapText="1"/>
    </xf>
    <xf numFmtId="0" fontId="30" fillId="0" borderId="4" xfId="44" applyFont="1" applyFill="1" applyBorder="1" applyAlignment="1">
      <alignment wrapText="1"/>
    </xf>
    <xf numFmtId="0" fontId="30" fillId="0" borderId="4" xfId="44" applyFont="1" applyFill="1" applyBorder="1" applyAlignment="1">
      <alignment horizontal="right" wrapText="1"/>
    </xf>
    <xf numFmtId="0" fontId="30" fillId="30" borderId="45" xfId="43" applyFont="1" applyFill="1" applyBorder="1" applyAlignment="1">
      <alignment horizontal="center" wrapText="1"/>
    </xf>
    <xf numFmtId="0" fontId="1" fillId="24" borderId="0" xfId="0" applyFont="1" applyFill="1" applyProtection="1"/>
    <xf numFmtId="0" fontId="1" fillId="24" borderId="0" xfId="0" applyFont="1" applyFill="1"/>
    <xf numFmtId="166" fontId="1" fillId="0" borderId="0" xfId="0" applyNumberFormat="1" applyFont="1"/>
    <xf numFmtId="165" fontId="33" fillId="28" borderId="28" xfId="0" applyNumberFormat="1" applyFont="1" applyFill="1" applyBorder="1" applyAlignment="1">
      <alignment horizontal="center" vertical="center" wrapText="1"/>
    </xf>
    <xf numFmtId="165" fontId="33" fillId="29" borderId="27" xfId="0" applyNumberFormat="1" applyFont="1" applyFill="1" applyBorder="1" applyAlignment="1">
      <alignment horizontal="center" vertical="center" wrapText="1"/>
    </xf>
    <xf numFmtId="165" fontId="33" fillId="29" borderId="28" xfId="0" applyNumberFormat="1" applyFont="1" applyFill="1" applyBorder="1" applyAlignment="1">
      <alignment horizontal="center" vertical="center" wrapText="1"/>
    </xf>
    <xf numFmtId="0" fontId="1" fillId="24" borderId="0" xfId="0" applyFont="1" applyFill="1" applyBorder="1" applyProtection="1"/>
    <xf numFmtId="0" fontId="32" fillId="24" borderId="24" xfId="0" applyFont="1" applyFill="1" applyBorder="1" applyAlignment="1">
      <alignment horizontal="center" vertical="center" wrapText="1"/>
    </xf>
    <xf numFmtId="165" fontId="33" fillId="24" borderId="27" xfId="0" applyNumberFormat="1" applyFont="1" applyFill="1" applyBorder="1" applyAlignment="1">
      <alignment horizontal="center" vertical="center" wrapText="1"/>
    </xf>
    <xf numFmtId="165" fontId="33" fillId="24" borderId="28" xfId="0" applyNumberFormat="1" applyFont="1" applyFill="1" applyBorder="1" applyAlignment="1">
      <alignment horizontal="center" vertical="center" wrapText="1"/>
    </xf>
    <xf numFmtId="0" fontId="35" fillId="27" borderId="25" xfId="0" applyFont="1" applyFill="1" applyBorder="1" applyAlignment="1">
      <alignment horizontal="left" vertical="center" wrapText="1"/>
    </xf>
    <xf numFmtId="0" fontId="35" fillId="27" borderId="26" xfId="0" applyFont="1" applyFill="1" applyBorder="1" applyAlignment="1">
      <alignment horizontal="center" vertical="center" wrapText="1"/>
    </xf>
    <xf numFmtId="0" fontId="35" fillId="27" borderId="14" xfId="0" applyFont="1" applyFill="1" applyBorder="1" applyAlignment="1">
      <alignment horizontal="right" vertical="center"/>
    </xf>
    <xf numFmtId="0" fontId="35" fillId="27" borderId="15" xfId="0" applyFont="1" applyFill="1" applyBorder="1" applyAlignment="1">
      <alignment horizontal="right" vertical="center"/>
    </xf>
    <xf numFmtId="4" fontId="36" fillId="0" borderId="46" xfId="44" applyNumberFormat="1" applyFont="1" applyFill="1" applyBorder="1" applyAlignment="1">
      <alignment horizontal="center" wrapText="1"/>
    </xf>
    <xf numFmtId="4" fontId="36" fillId="0" borderId="48" xfId="44" applyNumberFormat="1" applyFont="1" applyFill="1" applyBorder="1" applyAlignment="1">
      <alignment horizontal="center" wrapText="1"/>
    </xf>
    <xf numFmtId="4" fontId="36" fillId="0" borderId="47" xfId="44" applyNumberFormat="1" applyFont="1" applyFill="1" applyBorder="1" applyAlignment="1">
      <alignment horizontal="center" wrapText="1"/>
    </xf>
    <xf numFmtId="0" fontId="36" fillId="0" borderId="38" xfId="43" applyFont="1" applyFill="1" applyBorder="1" applyAlignment="1">
      <alignment horizontal="center" wrapText="1"/>
    </xf>
    <xf numFmtId="0" fontId="32" fillId="25" borderId="24" xfId="0" applyFont="1" applyFill="1" applyBorder="1" applyAlignment="1">
      <alignment horizontal="center" vertical="center" wrapText="1"/>
    </xf>
    <xf numFmtId="4" fontId="36" fillId="0" borderId="4" xfId="44" applyNumberFormat="1" applyFont="1" applyFill="1" applyBorder="1" applyAlignment="1">
      <alignment horizontal="center" wrapText="1"/>
    </xf>
    <xf numFmtId="4" fontId="36" fillId="0" borderId="49" xfId="44" applyNumberFormat="1" applyFont="1" applyFill="1" applyBorder="1" applyAlignment="1">
      <alignment horizontal="center" wrapText="1"/>
    </xf>
    <xf numFmtId="4" fontId="36" fillId="0" borderId="39" xfId="44" applyNumberFormat="1" applyFont="1" applyFill="1" applyBorder="1" applyAlignment="1">
      <alignment horizontal="center" wrapText="1"/>
    </xf>
    <xf numFmtId="4" fontId="30" fillId="0" borderId="39" xfId="44" applyNumberFormat="1" applyFont="1" applyFill="1" applyBorder="1" applyAlignment="1">
      <alignment horizontal="right" wrapText="1"/>
    </xf>
    <xf numFmtId="2" fontId="36" fillId="0" borderId="0" xfId="0" applyNumberFormat="1" applyFont="1" applyBorder="1" applyAlignment="1">
      <alignment horizontal="center"/>
    </xf>
    <xf numFmtId="166" fontId="36" fillId="31" borderId="36" xfId="43" applyNumberFormat="1" applyFont="1" applyFill="1" applyBorder="1" applyAlignment="1">
      <alignment horizontal="center" wrapText="1"/>
    </xf>
    <xf numFmtId="4" fontId="36" fillId="0" borderId="4" xfId="43" applyNumberFormat="1" applyFont="1" applyFill="1" applyBorder="1" applyAlignment="1">
      <alignment horizontal="center" wrapText="1"/>
    </xf>
    <xf numFmtId="2" fontId="36" fillId="0" borderId="50" xfId="0" applyNumberFormat="1" applyFont="1" applyBorder="1" applyAlignment="1">
      <alignment horizontal="center"/>
    </xf>
    <xf numFmtId="166" fontId="36" fillId="31" borderId="40" xfId="43" applyNumberFormat="1" applyFont="1" applyFill="1" applyBorder="1" applyAlignment="1">
      <alignment horizontal="center" wrapText="1"/>
    </xf>
    <xf numFmtId="4" fontId="36" fillId="0" borderId="39" xfId="43" applyNumberFormat="1" applyFont="1" applyFill="1" applyBorder="1" applyAlignment="1">
      <alignment horizontal="center" wrapText="1"/>
    </xf>
    <xf numFmtId="0" fontId="31" fillId="0" borderId="29" xfId="0" applyFont="1" applyBorder="1" applyAlignment="1">
      <alignment horizontal="center"/>
    </xf>
    <xf numFmtId="0" fontId="31" fillId="0" borderId="30" xfId="0" applyFont="1" applyBorder="1" applyAlignment="1">
      <alignment horizontal="center"/>
    </xf>
    <xf numFmtId="0" fontId="31" fillId="0" borderId="31" xfId="0" applyFont="1" applyBorder="1" applyAlignment="1">
      <alignment horizontal="center"/>
    </xf>
    <xf numFmtId="0" fontId="34" fillId="28" borderId="13" xfId="0" applyFont="1" applyFill="1" applyBorder="1" applyAlignment="1" applyProtection="1">
      <alignment horizontal="left" vertical="top" wrapText="1"/>
      <protection locked="0"/>
    </xf>
    <xf numFmtId="0" fontId="34" fillId="28" borderId="10" xfId="0" applyFont="1" applyFill="1" applyBorder="1" applyAlignment="1" applyProtection="1">
      <alignment horizontal="left" vertical="top"/>
      <protection locked="0"/>
    </xf>
    <xf numFmtId="0" fontId="34" fillId="28" borderId="13" xfId="0" applyFont="1" applyFill="1" applyBorder="1" applyAlignment="1" applyProtection="1">
      <alignment horizontal="left" vertical="center"/>
      <protection locked="0"/>
    </xf>
    <xf numFmtId="0" fontId="34" fillId="28" borderId="10" xfId="0" applyFont="1" applyFill="1" applyBorder="1" applyAlignment="1" applyProtection="1">
      <alignment horizontal="left" vertical="center"/>
      <protection locked="0"/>
    </xf>
    <xf numFmtId="0" fontId="34" fillId="28" borderId="13" xfId="0" applyFont="1" applyFill="1" applyBorder="1" applyAlignment="1" applyProtection="1">
      <alignment horizontal="left"/>
      <protection locked="0"/>
    </xf>
    <xf numFmtId="0" fontId="34" fillId="28" borderId="10" xfId="0" applyFont="1" applyFill="1" applyBorder="1" applyAlignment="1" applyProtection="1">
      <alignment horizontal="left"/>
      <protection locked="0"/>
    </xf>
    <xf numFmtId="0" fontId="28" fillId="26" borderId="19" xfId="0" applyFont="1" applyFill="1" applyBorder="1" applyAlignment="1">
      <alignment horizontal="center" vertical="center"/>
    </xf>
    <xf numFmtId="0" fontId="29" fillId="26" borderId="20" xfId="0" applyFont="1" applyFill="1" applyBorder="1" applyAlignment="1">
      <alignment horizontal="center" vertical="center"/>
    </xf>
    <xf numFmtId="0" fontId="29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_Berechnung" xfId="44" xr:uid="{89CE9CD4-F944-41BA-B4DF-654E115CF7F5}"/>
    <cellStyle name="Standard_spezELkw" xfId="43" xr:uid="{98DB3EA8-839C-4E7F-9835-8EDCB9DB2575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C60159"/>
      <color rgb="FFFFFFFF"/>
      <color rgb="FF61B931"/>
      <color rgb="FF125D86"/>
      <color rgb="FF5EAD35"/>
      <color rgb="FF005F85"/>
      <color rgb="FFD78400"/>
      <color rgb="FF0B90D5"/>
      <color rgb="FF612F62"/>
      <color rgb="FF934B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290627347116245E-2"/>
          <c:y val="6.0254912990588702E-2"/>
          <c:w val="0.84954104258001095"/>
          <c:h val="0.66266503003794164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Kohlendioxid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triangle"/>
            <c:size val="7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1634355416118523"/>
                  <c:y val="1.542297305422017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86,2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1B3-41FB-9102-B8BEF23453F0}"/>
                </c:ext>
              </c:extLst>
            </c:dLbl>
            <c:spPr>
              <a:solidFill>
                <a:srgbClr val="FFC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Daten!$C$10:$C$38</c:f>
              <c:numCache>
                <c:formatCode>#,##0.0</c:formatCode>
                <c:ptCount val="29"/>
                <c:pt idx="0">
                  <c:v>100</c:v>
                </c:pt>
                <c:pt idx="1">
                  <c:v>99.593069726499408</c:v>
                </c:pt>
                <c:pt idx="2">
                  <c:v>99.153394700364856</c:v>
                </c:pt>
                <c:pt idx="3">
                  <c:v>98.664183307327832</c:v>
                </c:pt>
                <c:pt idx="4">
                  <c:v>98.136593602046446</c:v>
                </c:pt>
                <c:pt idx="5">
                  <c:v>97.473839898490482</c:v>
                </c:pt>
                <c:pt idx="6">
                  <c:v>97.176040802960074</c:v>
                </c:pt>
                <c:pt idx="7">
                  <c:v>96.745677004602882</c:v>
                </c:pt>
                <c:pt idx="8">
                  <c:v>96.067783588298212</c:v>
                </c:pt>
                <c:pt idx="9">
                  <c:v>95.747386047307629</c:v>
                </c:pt>
                <c:pt idx="10">
                  <c:v>95.117046684646027</c:v>
                </c:pt>
                <c:pt idx="11">
                  <c:v>94.515700068008996</c:v>
                </c:pt>
                <c:pt idx="12">
                  <c:v>94.040947997023466</c:v>
                </c:pt>
                <c:pt idx="13">
                  <c:v>93.356546784087428</c:v>
                </c:pt>
                <c:pt idx="14">
                  <c:v>92.95793920392353</c:v>
                </c:pt>
                <c:pt idx="15">
                  <c:v>92.333897127286477</c:v>
                </c:pt>
                <c:pt idx="16">
                  <c:v>91.62490860250378</c:v>
                </c:pt>
                <c:pt idx="17">
                  <c:v>90.913211408824651</c:v>
                </c:pt>
                <c:pt idx="18">
                  <c:v>90.333796260514916</c:v>
                </c:pt>
                <c:pt idx="19">
                  <c:v>89.840325473205496</c:v>
                </c:pt>
                <c:pt idx="20">
                  <c:v>89.420439882781693</c:v>
                </c:pt>
                <c:pt idx="21">
                  <c:v>89.193206216620382</c:v>
                </c:pt>
                <c:pt idx="22">
                  <c:v>89.110706018145365</c:v>
                </c:pt>
                <c:pt idx="23">
                  <c:v>89.04904233689237</c:v>
                </c:pt>
                <c:pt idx="24">
                  <c:v>89.189832154852212</c:v>
                </c:pt>
                <c:pt idx="25">
                  <c:v>88.775940602848706</c:v>
                </c:pt>
                <c:pt idx="26">
                  <c:v>88.029177844222332</c:v>
                </c:pt>
                <c:pt idx="27">
                  <c:v>87.322768411091232</c:v>
                </c:pt>
                <c:pt idx="28">
                  <c:v>86.172320254553568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D-4787-8181-27294B01E689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Feinstaub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7"/>
            <c:spPr>
              <a:solidFill>
                <a:srgbClr val="5EAD35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2170912553690628"/>
                  <c:y val="4.15993029034433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1B3-41FB-9102-B8BEF23453F0}"/>
                </c:ext>
              </c:extLst>
            </c:dLbl>
            <c:spPr>
              <a:solidFill>
                <a:srgbClr val="61B93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Daten!$D$10:$D$38</c:f>
              <c:numCache>
                <c:formatCode>#,##0.0</c:formatCode>
                <c:ptCount val="29"/>
                <c:pt idx="0">
                  <c:v>100</c:v>
                </c:pt>
                <c:pt idx="1">
                  <c:v>95.347875159880999</c:v>
                </c:pt>
                <c:pt idx="2">
                  <c:v>91.508549985564713</c:v>
                </c:pt>
                <c:pt idx="3">
                  <c:v>86.695142118655014</c:v>
                </c:pt>
                <c:pt idx="4">
                  <c:v>85.721231258747565</c:v>
                </c:pt>
                <c:pt idx="5">
                  <c:v>86.411726549594931</c:v>
                </c:pt>
                <c:pt idx="6">
                  <c:v>83.531588689670428</c:v>
                </c:pt>
                <c:pt idx="7">
                  <c:v>81.394655483699097</c:v>
                </c:pt>
                <c:pt idx="8">
                  <c:v>78.157785227814642</c:v>
                </c:pt>
                <c:pt idx="9">
                  <c:v>78.331271220885796</c:v>
                </c:pt>
                <c:pt idx="10">
                  <c:v>76.104866393149038</c:v>
                </c:pt>
                <c:pt idx="11">
                  <c:v>71.459431450599567</c:v>
                </c:pt>
                <c:pt idx="12">
                  <c:v>64.833421166608375</c:v>
                </c:pt>
                <c:pt idx="13">
                  <c:v>56.456187955359539</c:v>
                </c:pt>
                <c:pt idx="14">
                  <c:v>49.998266292111907</c:v>
                </c:pt>
                <c:pt idx="15">
                  <c:v>44.312775627243589</c:v>
                </c:pt>
                <c:pt idx="16">
                  <c:v>39.319941664093101</c:v>
                </c:pt>
                <c:pt idx="17">
                  <c:v>34.73081678522977</c:v>
                </c:pt>
                <c:pt idx="18">
                  <c:v>30.813126413577823</c:v>
                </c:pt>
                <c:pt idx="19">
                  <c:v>27.379672874764559</c:v>
                </c:pt>
                <c:pt idx="20">
                  <c:v>24.25867053194483</c:v>
                </c:pt>
                <c:pt idx="21">
                  <c:v>21.339067621246016</c:v>
                </c:pt>
                <c:pt idx="22">
                  <c:v>18.617858712235368</c:v>
                </c:pt>
                <c:pt idx="23">
                  <c:v>16.165720449600489</c:v>
                </c:pt>
                <c:pt idx="24">
                  <c:v>14.128086759339627</c:v>
                </c:pt>
                <c:pt idx="25">
                  <c:v>12.364417947920426</c:v>
                </c:pt>
                <c:pt idx="26">
                  <c:v>11.271541837493784</c:v>
                </c:pt>
                <c:pt idx="27">
                  <c:v>10.538324265549226</c:v>
                </c:pt>
                <c:pt idx="28">
                  <c:v>9.7450476108778279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4CD-4787-8181-27294B01E689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Stickstoffoxide</c:v>
                </c:pt>
              </c:strCache>
            </c:strRef>
          </c:tx>
          <c:spPr>
            <a:ln>
              <a:solidFill>
                <a:srgbClr val="125D86"/>
              </a:solidFill>
            </a:ln>
          </c:spPr>
          <c:marker>
            <c:symbol val="square"/>
            <c:size val="6"/>
            <c:spPr>
              <a:solidFill>
                <a:srgbClr val="125D86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1804592331137834"/>
                  <c:y val="0.106489034977544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33,8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1B3-41FB-9102-B8BEF23453F0}"/>
                </c:ext>
              </c:extLst>
            </c:dLbl>
            <c:spPr>
              <a:solidFill>
                <a:srgbClr val="125D86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Daten!$E$10:$E$38</c:f>
              <c:numCache>
                <c:formatCode>#,##0.0</c:formatCode>
                <c:ptCount val="29"/>
                <c:pt idx="0">
                  <c:v>100</c:v>
                </c:pt>
                <c:pt idx="1">
                  <c:v>92.632903672751524</c:v>
                </c:pt>
                <c:pt idx="2">
                  <c:v>85.411854598741314</c:v>
                </c:pt>
                <c:pt idx="3">
                  <c:v>78.537225425111217</c:v>
                </c:pt>
                <c:pt idx="4">
                  <c:v>72.083470039181591</c:v>
                </c:pt>
                <c:pt idx="5">
                  <c:v>65.464685567964992</c:v>
                </c:pt>
                <c:pt idx="6">
                  <c:v>65.526681276138504</c:v>
                </c:pt>
                <c:pt idx="7">
                  <c:v>65.107941695476384</c:v>
                </c:pt>
                <c:pt idx="8">
                  <c:v>64.918954232855214</c:v>
                </c:pt>
                <c:pt idx="9">
                  <c:v>66.319538563273071</c:v>
                </c:pt>
                <c:pt idx="10">
                  <c:v>65.874769328410622</c:v>
                </c:pt>
                <c:pt idx="11">
                  <c:v>65.889139186222081</c:v>
                </c:pt>
                <c:pt idx="12">
                  <c:v>65.968436689814922</c:v>
                </c:pt>
                <c:pt idx="13">
                  <c:v>65.290410884982265</c:v>
                </c:pt>
                <c:pt idx="14">
                  <c:v>64.476087469286824</c:v>
                </c:pt>
                <c:pt idx="15">
                  <c:v>63.595833054129393</c:v>
                </c:pt>
                <c:pt idx="16">
                  <c:v>63.608552535490368</c:v>
                </c:pt>
                <c:pt idx="17">
                  <c:v>63.438569770597923</c:v>
                </c:pt>
                <c:pt idx="18">
                  <c:v>63.573676220850395</c:v>
                </c:pt>
                <c:pt idx="19">
                  <c:v>63.613957257232926</c:v>
                </c:pt>
                <c:pt idx="20">
                  <c:v>62.820469187593496</c:v>
                </c:pt>
                <c:pt idx="21">
                  <c:v>61.008193565196443</c:v>
                </c:pt>
                <c:pt idx="22">
                  <c:v>58.296204765591817</c:v>
                </c:pt>
                <c:pt idx="23">
                  <c:v>55.149139011999452</c:v>
                </c:pt>
                <c:pt idx="24">
                  <c:v>50.056765261562397</c:v>
                </c:pt>
                <c:pt idx="25">
                  <c:v>42.807011289636577</c:v>
                </c:pt>
                <c:pt idx="26">
                  <c:v>39.753325380173635</c:v>
                </c:pt>
                <c:pt idx="27">
                  <c:v>36.403021297586271</c:v>
                </c:pt>
                <c:pt idx="28">
                  <c:v>33.841751794744077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4CD-4787-8181-27294B01E689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NMVOC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7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19931871703537"/>
                  <c:y val="-1.58625705106084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01B3-41FB-9102-B8BEF23453F0}"/>
                </c:ext>
              </c:extLst>
            </c:dLbl>
            <c:spPr>
              <a:solidFill>
                <a:schemeClr val="accent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Daten!$F$10:$F$38</c:f>
              <c:numCache>
                <c:formatCode>#,##0.0</c:formatCode>
                <c:ptCount val="29"/>
                <c:pt idx="0">
                  <c:v>100</c:v>
                </c:pt>
                <c:pt idx="1">
                  <c:v>87.846682499234134</c:v>
                </c:pt>
                <c:pt idx="2">
                  <c:v>75.648352035061066</c:v>
                </c:pt>
                <c:pt idx="3">
                  <c:v>65.714912039077603</c:v>
                </c:pt>
                <c:pt idx="4">
                  <c:v>54.423935515188241</c:v>
                </c:pt>
                <c:pt idx="5">
                  <c:v>45.668321119399792</c:v>
                </c:pt>
                <c:pt idx="6">
                  <c:v>41.606631096363131</c:v>
                </c:pt>
                <c:pt idx="7">
                  <c:v>36.812132260003288</c:v>
                </c:pt>
                <c:pt idx="8">
                  <c:v>32.772689205682781</c:v>
                </c:pt>
                <c:pt idx="9">
                  <c:v>29.278913419520247</c:v>
                </c:pt>
                <c:pt idx="10">
                  <c:v>26.188746317187935</c:v>
                </c:pt>
                <c:pt idx="11">
                  <c:v>23.726078615427092</c:v>
                </c:pt>
                <c:pt idx="12">
                  <c:v>21.854732709097703</c:v>
                </c:pt>
                <c:pt idx="13">
                  <c:v>19.106536397472276</c:v>
                </c:pt>
                <c:pt idx="14">
                  <c:v>17.669778909897047</c:v>
                </c:pt>
                <c:pt idx="15">
                  <c:v>16.377485914000918</c:v>
                </c:pt>
                <c:pt idx="16">
                  <c:v>15.391810500788225</c:v>
                </c:pt>
                <c:pt idx="17">
                  <c:v>14.394468725192031</c:v>
                </c:pt>
                <c:pt idx="18">
                  <c:v>13.524695349085833</c:v>
                </c:pt>
                <c:pt idx="19">
                  <c:v>12.780047479510756</c:v>
                </c:pt>
                <c:pt idx="20">
                  <c:v>12.152108898254507</c:v>
                </c:pt>
                <c:pt idx="21">
                  <c:v>11.60808818176433</c:v>
                </c:pt>
                <c:pt idx="22">
                  <c:v>11.203862880849238</c:v>
                </c:pt>
                <c:pt idx="23">
                  <c:v>10.931691386601445</c:v>
                </c:pt>
                <c:pt idx="24">
                  <c:v>10.699673998575182</c:v>
                </c:pt>
                <c:pt idx="25">
                  <c:v>11.011675861598189</c:v>
                </c:pt>
                <c:pt idx="26">
                  <c:v>10.849233787014997</c:v>
                </c:pt>
                <c:pt idx="27">
                  <c:v>10.745575320101523</c:v>
                </c:pt>
                <c:pt idx="28">
                  <c:v>10.80258106501072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4CD-4787-8181-27294B01E689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Schwefeldioxid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triangle"/>
            <c:size val="7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</c:spPr>
          </c:marker>
          <c:dLbls>
            <c:dLbl>
              <c:idx val="24"/>
              <c:layout>
                <c:manualLayout>
                  <c:x val="0.1198724948558692"/>
                  <c:y val="-1.4989552611280248E-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01B3-41FB-9102-B8BEF23453F0}"/>
                </c:ext>
              </c:extLst>
            </c:dLbl>
            <c:spPr>
              <a:solidFill>
                <a:srgbClr val="C60159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Daten!$B$10:$B$38</c:f>
              <c:numCache>
                <c:formatCode>General</c:formatCode>
                <c:ptCount val="29"/>
                <c:pt idx="0">
                  <c:v>1995</c:v>
                </c:pt>
                <c:pt idx="5">
                  <c:v>2000</c:v>
                </c:pt>
                <c:pt idx="10">
                  <c:v>2005</c:v>
                </c:pt>
                <c:pt idx="15">
                  <c:v>2010</c:v>
                </c:pt>
                <c:pt idx="20">
                  <c:v>2015</c:v>
                </c:pt>
                <c:pt idx="25">
                  <c:v>2020</c:v>
                </c:pt>
              </c:numCache>
            </c:numRef>
          </c:cat>
          <c:val>
            <c:numRef>
              <c:f>Daten!$G$10:$G$38</c:f>
              <c:numCache>
                <c:formatCode>#,##0.0</c:formatCode>
                <c:ptCount val="29"/>
                <c:pt idx="0">
                  <c:v>100</c:v>
                </c:pt>
                <c:pt idx="1">
                  <c:v>65.54140245789533</c:v>
                </c:pt>
                <c:pt idx="2">
                  <c:v>55.378241926080015</c:v>
                </c:pt>
                <c:pt idx="3">
                  <c:v>49.999964061132125</c:v>
                </c:pt>
                <c:pt idx="4">
                  <c:v>45.863318456166787</c:v>
                </c:pt>
                <c:pt idx="5">
                  <c:v>29.441820237335165</c:v>
                </c:pt>
                <c:pt idx="6">
                  <c:v>24.79340685828744</c:v>
                </c:pt>
                <c:pt idx="7">
                  <c:v>7.0233073730216633</c:v>
                </c:pt>
                <c:pt idx="8">
                  <c:v>1.9315338688651806</c:v>
                </c:pt>
                <c:pt idx="9">
                  <c:v>1.9260535858364132</c:v>
                </c:pt>
                <c:pt idx="10">
                  <c:v>1.9155369998086635</c:v>
                </c:pt>
                <c:pt idx="11">
                  <c:v>1.9040733572086046</c:v>
                </c:pt>
                <c:pt idx="12">
                  <c:v>1.894794162314025</c:v>
                </c:pt>
                <c:pt idx="13">
                  <c:v>1.8823188553767385</c:v>
                </c:pt>
                <c:pt idx="14">
                  <c:v>1.8750773563145535</c:v>
                </c:pt>
                <c:pt idx="15">
                  <c:v>1.8629249990194392</c:v>
                </c:pt>
                <c:pt idx="16">
                  <c:v>1.8493333754202967</c:v>
                </c:pt>
                <c:pt idx="17">
                  <c:v>1.8339908386662349</c:v>
                </c:pt>
                <c:pt idx="18">
                  <c:v>1.8215592402942373</c:v>
                </c:pt>
                <c:pt idx="19">
                  <c:v>1.8113093017791004</c:v>
                </c:pt>
                <c:pt idx="20">
                  <c:v>1.8017279381360738</c:v>
                </c:pt>
                <c:pt idx="21">
                  <c:v>1.7966483377000908</c:v>
                </c:pt>
                <c:pt idx="22">
                  <c:v>1.7944397359571023</c:v>
                </c:pt>
                <c:pt idx="23">
                  <c:v>1.7931590027713145</c:v>
                </c:pt>
                <c:pt idx="24">
                  <c:v>1.7954437417911411</c:v>
                </c:pt>
                <c:pt idx="25">
                  <c:v>1.7886285395012049</c:v>
                </c:pt>
                <c:pt idx="26">
                  <c:v>1.7733491689198744</c:v>
                </c:pt>
                <c:pt idx="27">
                  <c:v>1.7589359701622447</c:v>
                </c:pt>
                <c:pt idx="28">
                  <c:v>1.7361464965139843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4CD-4787-8181-27294B01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7665784"/>
        <c:axId val="327665392"/>
      </c:lineChart>
      <c:catAx>
        <c:axId val="327665784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800" baseline="0">
                <a:latin typeface="Meta Offc" pitchFamily="34" charset="0"/>
              </a:defRPr>
            </a:pPr>
            <a:endParaRPr lang="de-DE"/>
          </a:p>
        </c:txPr>
        <c:crossAx val="327665392"/>
        <c:crosses val="autoZero"/>
        <c:auto val="1"/>
        <c:lblAlgn val="ctr"/>
        <c:lblOffset val="100"/>
        <c:noMultiLvlLbl val="0"/>
      </c:catAx>
      <c:valAx>
        <c:axId val="327665392"/>
        <c:scaling>
          <c:orientation val="minMax"/>
          <c:max val="1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Index (1995 = 100 %)</c:v>
                </c:pt>
              </c:strCache>
            </c:strRef>
          </c:tx>
          <c:layout>
            <c:manualLayout>
              <c:xMode val="edge"/>
              <c:yMode val="edge"/>
              <c:x val="7.7964213712523794E-2"/>
              <c:y val="1.5238074451954775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27665784"/>
        <c:crosses val="autoZero"/>
        <c:crossBetween val="midCat"/>
        <c:majorUnit val="1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7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6.0371359675625007E-2"/>
          <c:y val="0.7925692999137689"/>
          <c:w val="0.89431540762341599"/>
          <c:h val="7.225470794267312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19050</xdr:colOff>
      <xdr:row>2</xdr:row>
      <xdr:rowOff>14442</xdr:rowOff>
    </xdr:from>
    <xdr:to>
      <xdr:col>14</xdr:col>
      <xdr:colOff>842597</xdr:colOff>
      <xdr:row>21</xdr:row>
      <xdr:rowOff>243595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436564</xdr:colOff>
      <xdr:row>18</xdr:row>
      <xdr:rowOff>946281</xdr:rowOff>
    </xdr:from>
    <xdr:to>
      <xdr:col>14</xdr:col>
      <xdr:colOff>751828</xdr:colOff>
      <xdr:row>19</xdr:row>
      <xdr:rowOff>102467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532189" y="4764219"/>
          <a:ext cx="3553764" cy="259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Umweltbundesamt, Daten- und Rechenmodell TREMOD - Transport Emission Model, Version 6.61d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23</xdr:row>
      <xdr:rowOff>17266</xdr:rowOff>
    </xdr:from>
    <xdr:to>
      <xdr:col>4</xdr:col>
      <xdr:colOff>778565</xdr:colOff>
      <xdr:row>32</xdr:row>
      <xdr:rowOff>150298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149087</xdr:colOff>
      <xdr:row>1</xdr:row>
      <xdr:rowOff>9525</xdr:rowOff>
    </xdr:from>
    <xdr:to>
      <xdr:col>12</xdr:col>
      <xdr:colOff>861391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7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Spezifische Emissionen Pkw (direkte Emissionen / Fahrleistung; g/km)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212481</xdr:colOff>
      <xdr:row>1</xdr:row>
      <xdr:rowOff>167787</xdr:rowOff>
    </xdr:from>
    <xdr:to>
      <xdr:col>12</xdr:col>
      <xdr:colOff>923193</xdr:colOff>
      <xdr:row>2</xdr:row>
      <xdr:rowOff>181707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12481" y="424229"/>
          <a:ext cx="5905500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
</a:t>
          </a:fld>
          <a:endParaRPr lang="de-DE" sz="900" b="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20048</xdr:rowOff>
    </xdr:from>
    <xdr:to>
      <xdr:col>14</xdr:col>
      <xdr:colOff>748305</xdr:colOff>
      <xdr:row>1</xdr:row>
      <xdr:rowOff>20048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8093" y="276490"/>
          <a:ext cx="685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923441</xdr:rowOff>
    </xdr:from>
    <xdr:to>
      <xdr:col>14</xdr:col>
      <xdr:colOff>748305</xdr:colOff>
      <xdr:row>18</xdr:row>
      <xdr:rowOff>923441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30535" y="4741379"/>
          <a:ext cx="685189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16564</xdr:colOff>
      <xdr:row>18</xdr:row>
      <xdr:rowOff>528467</xdr:rowOff>
    </xdr:from>
    <xdr:to>
      <xdr:col>14</xdr:col>
      <xdr:colOff>756584</xdr:colOff>
      <xdr:row>18</xdr:row>
      <xdr:rowOff>528467</xdr:rowOff>
    </xdr:to>
    <xdr:cxnSp macro="">
      <xdr:nvCxnSpPr>
        <xdr:cNvPr id="19" name="Gerade Verbindung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CxnSpPr/>
      </xdr:nvCxnSpPr>
      <xdr:spPr>
        <a:xfrm>
          <a:off x="238814" y="4346405"/>
          <a:ext cx="685189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B19C-3C6F-4C8D-96D6-35531DEFA7DC}">
  <dimension ref="A1:Q178"/>
  <sheetViews>
    <sheetView workbookViewId="0">
      <selection activeCell="C34" sqref="C34"/>
    </sheetView>
  </sheetViews>
  <sheetFormatPr baseColWidth="10" defaultRowHeight="12.75" x14ac:dyDescent="0.2"/>
  <cols>
    <col min="1" max="1" width="14.28515625" customWidth="1"/>
    <col min="2" max="2" width="17.7109375" customWidth="1"/>
    <col min="3" max="3" width="21.140625" customWidth="1"/>
    <col min="4" max="4" width="15.5703125" customWidth="1"/>
    <col min="5" max="5" width="14.28515625" customWidth="1"/>
    <col min="6" max="6" width="18.140625" customWidth="1"/>
    <col min="7" max="8" width="14.28515625" customWidth="1"/>
    <col min="9" max="9" width="17.42578125" customWidth="1"/>
    <col min="10" max="10" width="17.5703125" customWidth="1"/>
    <col min="11" max="11" width="14.28515625" customWidth="1"/>
    <col min="12" max="12" width="17.140625" customWidth="1"/>
    <col min="13" max="13" width="14.28515625" customWidth="1"/>
    <col min="14" max="14" width="13.5703125" customWidth="1"/>
    <col min="15" max="15" width="19.140625" customWidth="1"/>
  </cols>
  <sheetData>
    <row r="1" spans="1:17" x14ac:dyDescent="0.2">
      <c r="A1" s="35" t="s">
        <v>30</v>
      </c>
      <c r="C1" s="35"/>
    </row>
    <row r="2" spans="1:17" ht="13.5" thickBot="1" x14ac:dyDescent="0.25">
      <c r="A2" s="35" t="s">
        <v>22</v>
      </c>
    </row>
    <row r="3" spans="1:17" ht="13.5" thickBot="1" x14ac:dyDescent="0.25">
      <c r="C3" s="89" t="s">
        <v>16</v>
      </c>
      <c r="D3" s="90"/>
      <c r="E3" s="91"/>
      <c r="F3" s="89" t="s">
        <v>17</v>
      </c>
      <c r="G3" s="90"/>
      <c r="H3" s="91"/>
      <c r="I3" s="89" t="s">
        <v>18</v>
      </c>
      <c r="J3" s="90"/>
      <c r="K3" s="91"/>
      <c r="L3" s="89" t="s">
        <v>19</v>
      </c>
      <c r="M3" s="90"/>
      <c r="N3" s="91"/>
      <c r="O3" s="90" t="s">
        <v>14</v>
      </c>
      <c r="P3" s="90"/>
      <c r="Q3" s="91"/>
    </row>
    <row r="4" spans="1:17" ht="25.5" x14ac:dyDescent="0.2">
      <c r="A4" s="36" t="s">
        <v>20</v>
      </c>
      <c r="B4" s="37" t="s">
        <v>26</v>
      </c>
      <c r="C4" s="59" t="s">
        <v>23</v>
      </c>
      <c r="D4" s="39" t="s">
        <v>27</v>
      </c>
      <c r="E4" s="47" t="s">
        <v>21</v>
      </c>
      <c r="F4" s="38" t="s">
        <v>24</v>
      </c>
      <c r="G4" s="39" t="s">
        <v>27</v>
      </c>
      <c r="H4" s="47" t="s">
        <v>21</v>
      </c>
      <c r="I4" s="38" t="s">
        <v>23</v>
      </c>
      <c r="J4" s="39" t="s">
        <v>27</v>
      </c>
      <c r="K4" s="47" t="s">
        <v>21</v>
      </c>
      <c r="L4" s="38" t="s">
        <v>24</v>
      </c>
      <c r="M4" s="39" t="s">
        <v>27</v>
      </c>
      <c r="N4" s="47" t="s">
        <v>21</v>
      </c>
      <c r="O4" s="38" t="s">
        <v>24</v>
      </c>
      <c r="P4" s="39" t="s">
        <v>27</v>
      </c>
      <c r="Q4" s="47" t="s">
        <v>21</v>
      </c>
    </row>
    <row r="5" spans="1:17" x14ac:dyDescent="0.2">
      <c r="A5" s="40">
        <v>1995</v>
      </c>
      <c r="B5" s="51">
        <v>530900000587.99994</v>
      </c>
      <c r="C5" s="74">
        <v>109196434.96936345</v>
      </c>
      <c r="D5" s="41">
        <f>C5/B5*1000*1000</f>
        <v>205.6817382716568</v>
      </c>
      <c r="E5" s="48">
        <v>100</v>
      </c>
      <c r="F5" s="52">
        <v>567307.71613845229</v>
      </c>
      <c r="G5" s="45">
        <f t="shared" ref="G5:G33" si="0">F5/B5*1000*1000</f>
        <v>1.0685773507442622</v>
      </c>
      <c r="H5" s="46">
        <v>100</v>
      </c>
      <c r="I5" s="52">
        <v>499798.94278812408</v>
      </c>
      <c r="J5" s="41">
        <f t="shared" ref="J5:J33" si="1">I5/B5*1000*1000</f>
        <v>0.94141823739794728</v>
      </c>
      <c r="K5" s="48">
        <v>100</v>
      </c>
      <c r="L5" s="52">
        <v>17227.690671950575</v>
      </c>
      <c r="M5" s="41">
        <f t="shared" ref="M5:M33" si="2">L5/B5*1000*1000</f>
        <v>3.2449972975833484E-2</v>
      </c>
      <c r="N5" s="48">
        <v>100</v>
      </c>
      <c r="O5" s="52">
        <v>27550.105526422809</v>
      </c>
      <c r="P5" s="41">
        <f t="shared" ref="P5:P33" si="3">O5/B5*1000*1000</f>
        <v>5.1893210578093062E-2</v>
      </c>
      <c r="Q5" s="48">
        <v>100</v>
      </c>
    </row>
    <row r="6" spans="1:17" x14ac:dyDescent="0.2">
      <c r="A6" s="40">
        <v>1996</v>
      </c>
      <c r="B6" s="51">
        <v>535199999292</v>
      </c>
      <c r="C6" s="74">
        <v>109632913.80756067</v>
      </c>
      <c r="D6" s="41">
        <f t="shared" ref="D6:D33" si="4">C6/B6*1000*1000</f>
        <v>204.84475701156717</v>
      </c>
      <c r="E6" s="42">
        <f t="shared" ref="E6:E33" si="5">D6/$D$5*100</f>
        <v>99.593069726499408</v>
      </c>
      <c r="F6" s="52">
        <v>502397.45890927315</v>
      </c>
      <c r="G6" s="45">
        <f t="shared" si="0"/>
        <v>0.93870975256703959</v>
      </c>
      <c r="H6" s="42">
        <f t="shared" ref="H6:H29" si="6">G6/$G$5*100</f>
        <v>87.846682499234134</v>
      </c>
      <c r="I6" s="52">
        <v>466728.14321088797</v>
      </c>
      <c r="J6" s="41">
        <f t="shared" si="1"/>
        <v>0.87206304900655573</v>
      </c>
      <c r="K6" s="42">
        <f t="shared" ref="K6:K29" si="7">J6/$J$5*100</f>
        <v>92.632903672751524</v>
      </c>
      <c r="L6" s="52">
        <v>16559.280501529571</v>
      </c>
      <c r="M6" s="41">
        <f t="shared" si="2"/>
        <v>3.0940359722412832E-2</v>
      </c>
      <c r="N6" s="42">
        <f t="shared" ref="N6:N29" si="8">M6/$M$5*100</f>
        <v>95.347875159880999</v>
      </c>
      <c r="O6" s="52">
        <v>18202.975109939925</v>
      </c>
      <c r="P6" s="41">
        <f t="shared" si="3"/>
        <v>3.4011537993311088E-2</v>
      </c>
      <c r="Q6" s="42">
        <f t="shared" ref="Q6:Q29" si="9">P6/$P$5*100</f>
        <v>65.54140245789533</v>
      </c>
    </row>
    <row r="7" spans="1:17" x14ac:dyDescent="0.2">
      <c r="A7" s="40">
        <v>1997</v>
      </c>
      <c r="B7" s="51">
        <v>537699999098.00006</v>
      </c>
      <c r="C7" s="74">
        <v>109658766.75529942</v>
      </c>
      <c r="D7" s="41">
        <f t="shared" si="4"/>
        <v>203.94042577506727</v>
      </c>
      <c r="E7" s="42">
        <f t="shared" si="5"/>
        <v>99.153394700364856</v>
      </c>
      <c r="F7" s="52">
        <v>434655.79288321733</v>
      </c>
      <c r="G7" s="45">
        <f t="shared" si="0"/>
        <v>0.80836115605794878</v>
      </c>
      <c r="H7" s="42">
        <f t="shared" si="6"/>
        <v>75.648352035061066</v>
      </c>
      <c r="I7" s="52">
        <v>432355.30797958374</v>
      </c>
      <c r="J7" s="41">
        <f t="shared" si="1"/>
        <v>0.80408277609236811</v>
      </c>
      <c r="K7" s="42">
        <f t="shared" si="7"/>
        <v>85.411854598741314</v>
      </c>
      <c r="L7" s="52">
        <v>15966.732483893635</v>
      </c>
      <c r="M7" s="41">
        <f t="shared" si="2"/>
        <v>2.9694499740892825E-2</v>
      </c>
      <c r="N7" s="42">
        <f t="shared" si="8"/>
        <v>91.508549985564713</v>
      </c>
      <c r="O7" s="52">
        <v>15452.179370834419</v>
      </c>
      <c r="P7" s="41">
        <f t="shared" si="3"/>
        <v>2.8737547697146523E-2</v>
      </c>
      <c r="Q7" s="42">
        <f t="shared" si="9"/>
        <v>55.378241926080015</v>
      </c>
    </row>
    <row r="8" spans="1:17" x14ac:dyDescent="0.2">
      <c r="A8" s="40">
        <v>1998</v>
      </c>
      <c r="B8" s="51">
        <v>547100000174</v>
      </c>
      <c r="C8" s="74">
        <v>111025304.83712937</v>
      </c>
      <c r="D8" s="41">
        <f t="shared" si="4"/>
        <v>202.93420727804573</v>
      </c>
      <c r="E8" s="42">
        <f t="shared" si="5"/>
        <v>98.664183307327832</v>
      </c>
      <c r="F8" s="52">
        <v>384181.64395156689</v>
      </c>
      <c r="G8" s="45">
        <f t="shared" si="0"/>
        <v>0.70221466611109762</v>
      </c>
      <c r="H8" s="42">
        <f t="shared" si="6"/>
        <v>65.714912039077603</v>
      </c>
      <c r="I8" s="52">
        <v>404505.91502916813</v>
      </c>
      <c r="J8" s="41">
        <f t="shared" si="1"/>
        <v>0.73936376329833453</v>
      </c>
      <c r="K8" s="42">
        <f t="shared" si="7"/>
        <v>78.537225425111217</v>
      </c>
      <c r="L8" s="52">
        <v>15391.318213222548</v>
      </c>
      <c r="M8" s="41">
        <f t="shared" si="2"/>
        <v>2.8132550188863983E-2</v>
      </c>
      <c r="N8" s="42">
        <f t="shared" si="8"/>
        <v>86.695142118655014</v>
      </c>
      <c r="O8" s="52">
        <v>14195.377554828763</v>
      </c>
      <c r="P8" s="41">
        <f t="shared" si="3"/>
        <v>2.5946586639214144E-2</v>
      </c>
      <c r="Q8" s="42">
        <f t="shared" si="9"/>
        <v>49.999964061132125</v>
      </c>
    </row>
    <row r="9" spans="1:17" x14ac:dyDescent="0.2">
      <c r="A9" s="40">
        <v>1999</v>
      </c>
      <c r="B9" s="51">
        <v>558900000900</v>
      </c>
      <c r="C9" s="74">
        <v>112813435.12161991</v>
      </c>
      <c r="D9" s="41">
        <f t="shared" si="4"/>
        <v>201.84905160128068</v>
      </c>
      <c r="E9" s="42">
        <f t="shared" si="5"/>
        <v>98.136593602046446</v>
      </c>
      <c r="F9" s="52">
        <v>325034.91753769666</v>
      </c>
      <c r="G9" s="45">
        <f t="shared" si="0"/>
        <v>0.58156184829896407</v>
      </c>
      <c r="H9" s="42">
        <f t="shared" si="6"/>
        <v>54.423935515188241</v>
      </c>
      <c r="I9" s="52">
        <v>379273.41551929706</v>
      </c>
      <c r="J9" s="41">
        <f t="shared" si="1"/>
        <v>0.67860693309814069</v>
      </c>
      <c r="K9" s="42">
        <f t="shared" si="7"/>
        <v>72.083470039181591</v>
      </c>
      <c r="L9" s="52">
        <v>15546.65102870762</v>
      </c>
      <c r="M9" s="41">
        <f t="shared" si="2"/>
        <v>2.7816516378015309E-2</v>
      </c>
      <c r="N9" s="42">
        <f t="shared" si="8"/>
        <v>85.721231258747565</v>
      </c>
      <c r="O9" s="52">
        <v>13301.791195906568</v>
      </c>
      <c r="P9" s="41">
        <f t="shared" si="3"/>
        <v>2.3799948424560052E-2</v>
      </c>
      <c r="Q9" s="42">
        <f t="shared" si="9"/>
        <v>45.863318456166787</v>
      </c>
    </row>
    <row r="10" spans="1:17" x14ac:dyDescent="0.2">
      <c r="A10" s="40">
        <v>2000</v>
      </c>
      <c r="B10" s="51">
        <v>560299999167</v>
      </c>
      <c r="C10" s="74">
        <v>112332243.02694856</v>
      </c>
      <c r="D10" s="41">
        <f t="shared" si="4"/>
        <v>200.48588826334696</v>
      </c>
      <c r="E10" s="42">
        <f t="shared" si="5"/>
        <v>97.473839898490482</v>
      </c>
      <c r="F10" s="52">
        <v>273427.14812463522</v>
      </c>
      <c r="G10" s="45">
        <f t="shared" si="0"/>
        <v>0.48800133594706468</v>
      </c>
      <c r="H10" s="42">
        <f t="shared" si="6"/>
        <v>45.668321119399792</v>
      </c>
      <c r="I10" s="52">
        <v>345310.92226886755</v>
      </c>
      <c r="J10" s="41">
        <f t="shared" si="1"/>
        <v>0.61629648899204448</v>
      </c>
      <c r="K10" s="42">
        <f t="shared" si="7"/>
        <v>65.464685567964992</v>
      </c>
      <c r="L10" s="52">
        <v>15711.138022661207</v>
      </c>
      <c r="M10" s="41">
        <f t="shared" si="2"/>
        <v>2.8040581913294685E-2</v>
      </c>
      <c r="N10" s="42">
        <f t="shared" si="8"/>
        <v>86.411726549594931</v>
      </c>
      <c r="O10" s="52">
        <v>8560.4347123243224</v>
      </c>
      <c r="P10" s="41">
        <f t="shared" si="3"/>
        <v>1.5278305773783956E-2</v>
      </c>
      <c r="Q10" s="42">
        <f t="shared" si="9"/>
        <v>29.441820237335165</v>
      </c>
    </row>
    <row r="11" spans="1:17" x14ac:dyDescent="0.2">
      <c r="A11" s="40">
        <v>2001</v>
      </c>
      <c r="B11" s="51">
        <v>571300001309.64087</v>
      </c>
      <c r="C11" s="74">
        <v>114187656.48969012</v>
      </c>
      <c r="D11" s="41">
        <f t="shared" si="4"/>
        <v>199.87336990710276</v>
      </c>
      <c r="E11" s="42">
        <f t="shared" si="5"/>
        <v>97.176040802960074</v>
      </c>
      <c r="F11" s="52">
        <v>253999.43002242921</v>
      </c>
      <c r="G11" s="45">
        <f t="shared" si="0"/>
        <v>0.44459903630345554</v>
      </c>
      <c r="H11" s="42">
        <f t="shared" si="6"/>
        <v>41.606631096363131</v>
      </c>
      <c r="I11" s="52">
        <v>352423.61787441565</v>
      </c>
      <c r="J11" s="41">
        <f t="shared" si="1"/>
        <v>0.61688012789519386</v>
      </c>
      <c r="K11" s="42">
        <f t="shared" si="7"/>
        <v>65.526681276138504</v>
      </c>
      <c r="L11" s="52">
        <v>15485.645241808994</v>
      </c>
      <c r="M11" s="41">
        <f t="shared" si="2"/>
        <v>2.7105977956082435E-2</v>
      </c>
      <c r="N11" s="42">
        <f t="shared" si="8"/>
        <v>83.531588689670428</v>
      </c>
      <c r="O11" s="52">
        <v>7350.3999934886015</v>
      </c>
      <c r="P11" s="41">
        <f t="shared" si="3"/>
        <v>1.2866094830454469E-2</v>
      </c>
      <c r="Q11" s="42">
        <f t="shared" si="9"/>
        <v>24.79340685828744</v>
      </c>
    </row>
    <row r="12" spans="1:17" x14ac:dyDescent="0.2">
      <c r="A12" s="40">
        <v>2002</v>
      </c>
      <c r="B12" s="51">
        <v>579499998359.04895</v>
      </c>
      <c r="C12" s="74">
        <v>115313655.8745221</v>
      </c>
      <c r="D12" s="41">
        <f t="shared" si="4"/>
        <v>198.98819016574976</v>
      </c>
      <c r="E12" s="42">
        <f t="shared" si="5"/>
        <v>96.745677004602882</v>
      </c>
      <c r="F12" s="52">
        <v>227955.65874139918</v>
      </c>
      <c r="G12" s="45">
        <f t="shared" si="0"/>
        <v>0.39336610765641705</v>
      </c>
      <c r="H12" s="42">
        <f t="shared" si="6"/>
        <v>36.812132260003288</v>
      </c>
      <c r="I12" s="52">
        <v>355197.59150271036</v>
      </c>
      <c r="J12" s="41">
        <f t="shared" si="1"/>
        <v>0.61293803711563699</v>
      </c>
      <c r="K12" s="42">
        <f t="shared" si="7"/>
        <v>65.107941695476384</v>
      </c>
      <c r="L12" s="52">
        <v>15306.069035579403</v>
      </c>
      <c r="M12" s="41">
        <f t="shared" si="2"/>
        <v>2.6412543708233125E-2</v>
      </c>
      <c r="N12" s="42">
        <f t="shared" si="8"/>
        <v>81.394655483699097</v>
      </c>
      <c r="O12" s="52">
        <v>2112.0571012617866</v>
      </c>
      <c r="P12" s="41">
        <f t="shared" si="3"/>
        <v>3.6446196846288679E-3</v>
      </c>
      <c r="Q12" s="42">
        <f t="shared" si="9"/>
        <v>7.0233073730216633</v>
      </c>
    </row>
    <row r="13" spans="1:17" x14ac:dyDescent="0.2">
      <c r="A13" s="40">
        <v>2003</v>
      </c>
      <c r="B13" s="51">
        <v>574500003897.80237</v>
      </c>
      <c r="C13" s="74">
        <v>113517688.96857268</v>
      </c>
      <c r="D13" s="41">
        <f t="shared" si="4"/>
        <v>197.59388720346519</v>
      </c>
      <c r="E13" s="42">
        <f t="shared" si="5"/>
        <v>96.067783588298212</v>
      </c>
      <c r="F13" s="79">
        <v>201190.7826949736</v>
      </c>
      <c r="G13" s="45">
        <f t="shared" si="0"/>
        <v>0.35020153408173582</v>
      </c>
      <c r="H13" s="42">
        <f t="shared" si="6"/>
        <v>32.772689205682781</v>
      </c>
      <c r="I13" s="52">
        <v>351110.77588361065</v>
      </c>
      <c r="J13" s="41">
        <f t="shared" si="1"/>
        <v>0.61115887467612562</v>
      </c>
      <c r="K13" s="42">
        <f t="shared" si="7"/>
        <v>64.918954232855214</v>
      </c>
      <c r="L13" s="52">
        <v>14570.572615102397</v>
      </c>
      <c r="M13" s="41">
        <f t="shared" si="2"/>
        <v>2.5362180184935825E-2</v>
      </c>
      <c r="N13" s="42">
        <f t="shared" si="8"/>
        <v>78.157785227814642</v>
      </c>
      <c r="O13" s="52">
        <v>575.84142576342765</v>
      </c>
      <c r="P13" s="41">
        <f t="shared" si="3"/>
        <v>1.0023349379573961E-3</v>
      </c>
      <c r="Q13" s="42">
        <f t="shared" si="9"/>
        <v>1.9315338688651806</v>
      </c>
    </row>
    <row r="14" spans="1:17" x14ac:dyDescent="0.2">
      <c r="A14" s="40">
        <v>2004</v>
      </c>
      <c r="B14" s="51">
        <v>586988223332.32471</v>
      </c>
      <c r="C14" s="74">
        <v>115598460.00270326</v>
      </c>
      <c r="D14" s="41">
        <f t="shared" si="4"/>
        <v>196.93488797177611</v>
      </c>
      <c r="E14" s="42">
        <f t="shared" si="5"/>
        <v>95.747386047307629</v>
      </c>
      <c r="F14" s="52">
        <v>183649.73598097754</v>
      </c>
      <c r="G14" s="45">
        <f t="shared" si="0"/>
        <v>0.31286783734501572</v>
      </c>
      <c r="H14" s="42">
        <f t="shared" si="6"/>
        <v>29.278913419520247</v>
      </c>
      <c r="I14" s="52">
        <v>366482.71089826035</v>
      </c>
      <c r="J14" s="41">
        <f t="shared" si="1"/>
        <v>0.62434423099281733</v>
      </c>
      <c r="K14" s="42">
        <f t="shared" si="7"/>
        <v>66.319538563273071</v>
      </c>
      <c r="L14" s="52">
        <v>14920.346268277408</v>
      </c>
      <c r="M14" s="41">
        <f t="shared" si="2"/>
        <v>2.5418476342804273E-2</v>
      </c>
      <c r="N14" s="42">
        <f t="shared" si="8"/>
        <v>78.331271220885796</v>
      </c>
      <c r="O14" s="52">
        <v>586.68947165225677</v>
      </c>
      <c r="P14" s="41">
        <f t="shared" si="3"/>
        <v>9.9949104314500225E-4</v>
      </c>
      <c r="Q14" s="42">
        <f t="shared" si="9"/>
        <v>1.9260535858364132</v>
      </c>
    </row>
    <row r="15" spans="1:17" x14ac:dyDescent="0.2">
      <c r="A15" s="40">
        <v>2005</v>
      </c>
      <c r="B15" s="51">
        <v>574810194260.30371</v>
      </c>
      <c r="C15" s="74">
        <v>112454943.84256631</v>
      </c>
      <c r="D15" s="41">
        <f t="shared" si="4"/>
        <v>195.63839501364325</v>
      </c>
      <c r="E15" s="42">
        <f t="shared" si="5"/>
        <v>95.117046684646027</v>
      </c>
      <c r="F15" s="79">
        <v>160858.91509483533</v>
      </c>
      <c r="G15" s="83">
        <f t="shared" si="0"/>
        <v>0.27984701158934233</v>
      </c>
      <c r="H15" s="84">
        <f t="shared" si="6"/>
        <v>26.188746317187935</v>
      </c>
      <c r="I15" s="79">
        <v>356472.61869772279</v>
      </c>
      <c r="J15" s="85">
        <f t="shared" si="1"/>
        <v>0.62015709230148686</v>
      </c>
      <c r="K15" s="84">
        <f t="shared" si="7"/>
        <v>65.874769328410622</v>
      </c>
      <c r="L15" s="79">
        <v>14195.51748810018</v>
      </c>
      <c r="M15" s="85">
        <f t="shared" si="2"/>
        <v>2.4696008577871041E-2</v>
      </c>
      <c r="N15" s="84">
        <f t="shared" si="8"/>
        <v>76.104866393149038</v>
      </c>
      <c r="O15" s="79">
        <v>571.38067488986394</v>
      </c>
      <c r="P15" s="41">
        <f t="shared" si="3"/>
        <v>9.9403364901199591E-4</v>
      </c>
      <c r="Q15" s="42">
        <f t="shared" si="9"/>
        <v>1.9155369998086635</v>
      </c>
    </row>
    <row r="16" spans="1:17" x14ac:dyDescent="0.2">
      <c r="A16" s="40">
        <v>2006</v>
      </c>
      <c r="B16" s="51">
        <v>580521906898.09583</v>
      </c>
      <c r="C16" s="74">
        <v>112854349.70894688</v>
      </c>
      <c r="D16" s="41">
        <f t="shared" si="4"/>
        <v>194.40153483950641</v>
      </c>
      <c r="E16" s="42">
        <f t="shared" si="5"/>
        <v>94.515700068008996</v>
      </c>
      <c r="F16" s="79">
        <v>147180.59117639155</v>
      </c>
      <c r="G16" s="83">
        <f t="shared" si="0"/>
        <v>0.25353150230423172</v>
      </c>
      <c r="H16" s="84">
        <f t="shared" si="6"/>
        <v>23.726078615427092</v>
      </c>
      <c r="I16" s="79">
        <v>360093.31107107655</v>
      </c>
      <c r="J16" s="85">
        <f t="shared" si="1"/>
        <v>0.62029237276361204</v>
      </c>
      <c r="K16" s="84">
        <f t="shared" si="7"/>
        <v>65.889139186222081</v>
      </c>
      <c r="L16" s="79">
        <v>13461.470665408022</v>
      </c>
      <c r="M16" s="85">
        <f t="shared" si="2"/>
        <v>2.3188566194403813E-2</v>
      </c>
      <c r="N16" s="84">
        <f t="shared" si="8"/>
        <v>71.459431450599567</v>
      </c>
      <c r="O16" s="79">
        <v>573.60487042558645</v>
      </c>
      <c r="P16" s="41">
        <f t="shared" si="3"/>
        <v>9.8808479681762726E-4</v>
      </c>
      <c r="Q16" s="42">
        <f t="shared" si="9"/>
        <v>1.9040733572086046</v>
      </c>
    </row>
    <row r="17" spans="1:17" x14ac:dyDescent="0.2">
      <c r="A17" s="40">
        <v>2007</v>
      </c>
      <c r="B17" s="51">
        <v>584138830604.00793</v>
      </c>
      <c r="C17" s="74">
        <v>112987086.32944281</v>
      </c>
      <c r="D17" s="41">
        <f t="shared" si="4"/>
        <v>193.4250565274227</v>
      </c>
      <c r="E17" s="42">
        <f t="shared" si="5"/>
        <v>94.040947997023466</v>
      </c>
      <c r="F17" s="79">
        <v>136416.70046310901</v>
      </c>
      <c r="G17" s="83">
        <f t="shared" si="0"/>
        <v>0.23353472379511594</v>
      </c>
      <c r="H17" s="84">
        <f t="shared" si="6"/>
        <v>21.854732709097703</v>
      </c>
      <c r="I17" s="79">
        <v>362772.93325651</v>
      </c>
      <c r="J17" s="85">
        <f t="shared" si="1"/>
        <v>0.62103889392423639</v>
      </c>
      <c r="K17" s="84">
        <f t="shared" si="7"/>
        <v>65.968436689814922</v>
      </c>
      <c r="L17" s="79">
        <v>12289.3625239754</v>
      </c>
      <c r="M17" s="85">
        <f t="shared" si="2"/>
        <v>2.1038427647872723E-2</v>
      </c>
      <c r="N17" s="84">
        <f t="shared" si="8"/>
        <v>64.833421166608375</v>
      </c>
      <c r="O17" s="79">
        <v>574.36591030989496</v>
      </c>
      <c r="P17" s="41">
        <f t="shared" si="3"/>
        <v>9.8326952467103139E-4</v>
      </c>
      <c r="Q17" s="42">
        <f t="shared" si="9"/>
        <v>1.894794162314025</v>
      </c>
    </row>
    <row r="18" spans="1:17" x14ac:dyDescent="0.2">
      <c r="A18" s="40">
        <v>2008</v>
      </c>
      <c r="B18" s="51">
        <v>581201942192.39063</v>
      </c>
      <c r="C18" s="74">
        <v>111600867.34175456</v>
      </c>
      <c r="D18" s="41">
        <f t="shared" si="4"/>
        <v>192.01736821590353</v>
      </c>
      <c r="E18" s="42">
        <f t="shared" si="5"/>
        <v>93.356546784087428</v>
      </c>
      <c r="F18" s="79">
        <v>118662.90814227259</v>
      </c>
      <c r="G18" s="83">
        <f t="shared" si="0"/>
        <v>0.20416812045509744</v>
      </c>
      <c r="H18" s="84">
        <f t="shared" si="6"/>
        <v>19.106536397472276</v>
      </c>
      <c r="I18" s="79">
        <v>357239.16528139915</v>
      </c>
      <c r="J18" s="85">
        <f t="shared" si="1"/>
        <v>0.6146558353432775</v>
      </c>
      <c r="K18" s="84">
        <f t="shared" si="7"/>
        <v>65.290410884982265</v>
      </c>
      <c r="L18" s="79">
        <v>10647.629888406638</v>
      </c>
      <c r="M18" s="85">
        <f t="shared" si="2"/>
        <v>1.8320017734699927E-2</v>
      </c>
      <c r="N18" s="84">
        <f t="shared" si="8"/>
        <v>56.456187955359539</v>
      </c>
      <c r="O18" s="79">
        <v>567.71555062564232</v>
      </c>
      <c r="P18" s="41">
        <f t="shared" si="3"/>
        <v>9.7679568737180176E-4</v>
      </c>
      <c r="Q18" s="42">
        <f t="shared" si="9"/>
        <v>1.8823188553767385</v>
      </c>
    </row>
    <row r="19" spans="1:17" x14ac:dyDescent="0.2">
      <c r="A19" s="40">
        <v>2009</v>
      </c>
      <c r="B19" s="51">
        <v>591597358836.05042</v>
      </c>
      <c r="C19" s="74">
        <v>113111939.10191029</v>
      </c>
      <c r="D19" s="41">
        <f t="shared" si="4"/>
        <v>191.19750521613983</v>
      </c>
      <c r="E19" s="42">
        <f t="shared" si="5"/>
        <v>92.95793920392353</v>
      </c>
      <c r="F19" s="79">
        <v>111702.6063775971</v>
      </c>
      <c r="G19" s="83">
        <f t="shared" si="0"/>
        <v>0.18881525535774626</v>
      </c>
      <c r="H19" s="84">
        <f t="shared" si="6"/>
        <v>17.669778909897047</v>
      </c>
      <c r="I19" s="79">
        <v>359093.47153068916</v>
      </c>
      <c r="J19" s="85">
        <f t="shared" si="1"/>
        <v>0.60698964619651874</v>
      </c>
      <c r="K19" s="84">
        <f t="shared" si="7"/>
        <v>64.476087469286824</v>
      </c>
      <c r="L19" s="79">
        <v>9598.3263279803596</v>
      </c>
      <c r="M19" s="85">
        <f t="shared" si="2"/>
        <v>1.6224423900175575E-2</v>
      </c>
      <c r="N19" s="84">
        <f t="shared" si="8"/>
        <v>49.998266292111907</v>
      </c>
      <c r="O19" s="79">
        <v>575.64661679168239</v>
      </c>
      <c r="P19" s="41">
        <f t="shared" si="3"/>
        <v>9.730378410144516E-4</v>
      </c>
      <c r="Q19" s="42">
        <f t="shared" si="9"/>
        <v>1.8750773563145535</v>
      </c>
    </row>
    <row r="20" spans="1:17" x14ac:dyDescent="0.2">
      <c r="A20" s="40">
        <v>2010</v>
      </c>
      <c r="B20" s="51">
        <v>595539388866.27466</v>
      </c>
      <c r="C20" s="74">
        <v>113101246.43016191</v>
      </c>
      <c r="D20" s="41">
        <f t="shared" si="4"/>
        <v>189.91396462536622</v>
      </c>
      <c r="E20" s="42">
        <f t="shared" si="5"/>
        <v>92.333897127286477</v>
      </c>
      <c r="F20" s="79">
        <v>104223.02887813587</v>
      </c>
      <c r="G20" s="83">
        <f t="shared" si="0"/>
        <v>0.17500610509834574</v>
      </c>
      <c r="H20" s="84">
        <f t="shared" si="6"/>
        <v>16.377485914000918</v>
      </c>
      <c r="I20" s="79">
        <v>356551.08211371972</v>
      </c>
      <c r="J20" s="85">
        <f t="shared" si="1"/>
        <v>0.59870277059672605</v>
      </c>
      <c r="K20" s="84">
        <f t="shared" si="7"/>
        <v>63.595833054129393</v>
      </c>
      <c r="L20" s="79">
        <v>8563.5489443690767</v>
      </c>
      <c r="M20" s="85">
        <f t="shared" si="2"/>
        <v>1.4379483715882272E-2</v>
      </c>
      <c r="N20" s="84">
        <f t="shared" si="8"/>
        <v>44.312775627243589</v>
      </c>
      <c r="O20" s="79">
        <v>575.72674188634494</v>
      </c>
      <c r="P20" s="41">
        <f t="shared" si="3"/>
        <v>9.6673159265309573E-4</v>
      </c>
      <c r="Q20" s="42">
        <f t="shared" si="9"/>
        <v>1.8629249990194392</v>
      </c>
    </row>
    <row r="21" spans="1:17" x14ac:dyDescent="0.2">
      <c r="A21" s="40">
        <v>2011</v>
      </c>
      <c r="B21" s="51">
        <v>605241847658.09033</v>
      </c>
      <c r="C21" s="74">
        <v>114061278.91642147</v>
      </c>
      <c r="D21" s="41">
        <f t="shared" si="4"/>
        <v>188.45570470344657</v>
      </c>
      <c r="E21" s="42">
        <f t="shared" si="5"/>
        <v>91.62490860250378</v>
      </c>
      <c r="F21" s="79">
        <v>99546.185039765667</v>
      </c>
      <c r="G21" s="83">
        <f t="shared" si="0"/>
        <v>0.16447340088089996</v>
      </c>
      <c r="H21" s="84">
        <f t="shared" si="6"/>
        <v>15.391810500788225</v>
      </c>
      <c r="I21" s="79">
        <v>362432.44486159645</v>
      </c>
      <c r="J21" s="85">
        <f t="shared" si="1"/>
        <v>0.5988225141139607</v>
      </c>
      <c r="K21" s="84">
        <f t="shared" si="7"/>
        <v>63.608552535490368</v>
      </c>
      <c r="L21" s="79">
        <v>7722.4686280373344</v>
      </c>
      <c r="M21" s="85">
        <f t="shared" si="2"/>
        <v>1.2759310444111702E-2</v>
      </c>
      <c r="N21" s="84">
        <f t="shared" si="8"/>
        <v>39.319941664093101</v>
      </c>
      <c r="O21" s="79">
        <v>580.83756598142304</v>
      </c>
      <c r="P21" s="41">
        <f t="shared" si="3"/>
        <v>9.5967846279781087E-4</v>
      </c>
      <c r="Q21" s="42">
        <f t="shared" si="9"/>
        <v>1.8493333754202967</v>
      </c>
    </row>
    <row r="22" spans="1:17" x14ac:dyDescent="0.2">
      <c r="A22" s="40">
        <v>2012</v>
      </c>
      <c r="B22" s="51">
        <v>606525367430.62549</v>
      </c>
      <c r="C22" s="74">
        <v>113415314.80797137</v>
      </c>
      <c r="D22" s="41">
        <f t="shared" si="4"/>
        <v>186.99187354425675</v>
      </c>
      <c r="E22" s="42">
        <f t="shared" si="5"/>
        <v>90.913211408824651</v>
      </c>
      <c r="F22" s="79">
        <v>93293.3256635789</v>
      </c>
      <c r="G22" s="83">
        <f t="shared" si="0"/>
        <v>0.15381603255736837</v>
      </c>
      <c r="H22" s="84">
        <f t="shared" si="6"/>
        <v>14.394468725192031</v>
      </c>
      <c r="I22" s="79">
        <v>362230.45393815398</v>
      </c>
      <c r="J22" s="85">
        <f t="shared" si="1"/>
        <v>0.59722226536482992</v>
      </c>
      <c r="K22" s="84">
        <f t="shared" si="7"/>
        <v>63.438569770597923</v>
      </c>
      <c r="L22" s="79">
        <v>6835.6262054644467</v>
      </c>
      <c r="M22" s="85">
        <f t="shared" si="2"/>
        <v>1.1270140661093301E-2</v>
      </c>
      <c r="N22" s="84">
        <f t="shared" si="8"/>
        <v>34.73081678522977</v>
      </c>
      <c r="O22" s="79">
        <v>577.24033807457045</v>
      </c>
      <c r="P22" s="41">
        <f t="shared" si="3"/>
        <v>9.5171672789200429E-4</v>
      </c>
      <c r="Q22" s="42">
        <f t="shared" si="9"/>
        <v>1.8339908386662349</v>
      </c>
    </row>
    <row r="23" spans="1:17" x14ac:dyDescent="0.2">
      <c r="A23" s="40">
        <v>2013</v>
      </c>
      <c r="B23" s="51">
        <v>611577917831.30273</v>
      </c>
      <c r="C23" s="74">
        <v>113631251.98738238</v>
      </c>
      <c r="D23" s="41">
        <f t="shared" si="4"/>
        <v>185.800122395404</v>
      </c>
      <c r="E23" s="42">
        <f t="shared" si="5"/>
        <v>90.333796260514916</v>
      </c>
      <c r="F23" s="79">
        <v>88386.360641624982</v>
      </c>
      <c r="G23" s="83">
        <f t="shared" si="0"/>
        <v>0.14452183125749385</v>
      </c>
      <c r="H23" s="84">
        <f t="shared" si="6"/>
        <v>13.524695349085833</v>
      </c>
      <c r="I23" s="79">
        <v>366025.82573962846</v>
      </c>
      <c r="J23" s="85">
        <f t="shared" si="1"/>
        <v>0.59849418212740768</v>
      </c>
      <c r="K23" s="84">
        <f t="shared" si="7"/>
        <v>63.573676220850395</v>
      </c>
      <c r="L23" s="79">
        <v>6115.0765940632973</v>
      </c>
      <c r="M23" s="85">
        <f t="shared" si="2"/>
        <v>9.9988511942154124E-3</v>
      </c>
      <c r="N23" s="84">
        <f t="shared" si="8"/>
        <v>30.813126413577823</v>
      </c>
      <c r="O23" s="79">
        <v>578.10355054802665</v>
      </c>
      <c r="P23" s="41">
        <f t="shared" si="3"/>
        <v>9.4526557237060082E-4</v>
      </c>
      <c r="Q23" s="42">
        <f t="shared" si="9"/>
        <v>1.8215592402942373</v>
      </c>
    </row>
    <row r="24" spans="1:17" x14ac:dyDescent="0.2">
      <c r="A24" s="40">
        <v>2014</v>
      </c>
      <c r="B24" s="51">
        <v>622678668201.48279</v>
      </c>
      <c r="C24" s="74">
        <v>115061766.81030028</v>
      </c>
      <c r="D24" s="41">
        <f t="shared" si="4"/>
        <v>184.78514310220314</v>
      </c>
      <c r="E24" s="42">
        <f t="shared" si="5"/>
        <v>89.840325473205496</v>
      </c>
      <c r="F24" s="79">
        <v>85035.9210238534</v>
      </c>
      <c r="G24" s="83">
        <f t="shared" si="0"/>
        <v>0.13656469278041489</v>
      </c>
      <c r="H24" s="84">
        <f t="shared" si="6"/>
        <v>12.780047479510756</v>
      </c>
      <c r="I24" s="79">
        <v>372905.68811338063</v>
      </c>
      <c r="J24" s="85">
        <f t="shared" si="1"/>
        <v>0.59887339515012572</v>
      </c>
      <c r="K24" s="84">
        <f t="shared" si="7"/>
        <v>63.613957257232926</v>
      </c>
      <c r="L24" s="79">
        <v>5532.3109520713269</v>
      </c>
      <c r="M24" s="85">
        <f t="shared" si="2"/>
        <v>8.8846964487327099E-3</v>
      </c>
      <c r="N24" s="84">
        <f t="shared" si="8"/>
        <v>27.379672874764559</v>
      </c>
      <c r="O24" s="79">
        <v>585.28466605464075</v>
      </c>
      <c r="P24" s="41">
        <f t="shared" si="3"/>
        <v>9.3994655019281578E-4</v>
      </c>
      <c r="Q24" s="42">
        <f t="shared" si="9"/>
        <v>1.8113093017791004</v>
      </c>
    </row>
    <row r="25" spans="1:17" x14ac:dyDescent="0.2">
      <c r="A25" s="40">
        <v>2015</v>
      </c>
      <c r="B25" s="51">
        <v>630033573896.29871</v>
      </c>
      <c r="C25" s="74">
        <v>115876729.48814817</v>
      </c>
      <c r="D25" s="41">
        <f t="shared" si="4"/>
        <v>183.92151512106727</v>
      </c>
      <c r="E25" s="42">
        <f t="shared" si="5"/>
        <v>89.420439882781693</v>
      </c>
      <c r="F25" s="79">
        <v>81812.810222123066</v>
      </c>
      <c r="G25" s="83">
        <f t="shared" si="0"/>
        <v>0.12985468332452577</v>
      </c>
      <c r="H25" s="84">
        <f t="shared" si="6"/>
        <v>12.152108898254507</v>
      </c>
      <c r="I25" s="79">
        <v>372603.9685779764</v>
      </c>
      <c r="J25" s="85">
        <f t="shared" si="1"/>
        <v>0.59140335375096331</v>
      </c>
      <c r="K25" s="84">
        <f t="shared" si="7"/>
        <v>62.820469187593496</v>
      </c>
      <c r="L25" s="79">
        <v>4959.5814715346351</v>
      </c>
      <c r="M25" s="85">
        <f t="shared" si="2"/>
        <v>7.8719320319125784E-3</v>
      </c>
      <c r="N25" s="84">
        <f t="shared" si="8"/>
        <v>24.25867053194483</v>
      </c>
      <c r="O25" s="79">
        <v>589.06530871420875</v>
      </c>
      <c r="P25" s="41">
        <f t="shared" si="3"/>
        <v>9.3497447298128715E-4</v>
      </c>
      <c r="Q25" s="42">
        <f t="shared" si="9"/>
        <v>1.8017279381360738</v>
      </c>
    </row>
    <row r="26" spans="1:17" x14ac:dyDescent="0.2">
      <c r="A26" s="40">
        <v>2016</v>
      </c>
      <c r="B26" s="51">
        <v>637168501269.41016</v>
      </c>
      <c r="C26" s="74">
        <v>116891197.50266139</v>
      </c>
      <c r="D26" s="41">
        <f t="shared" si="4"/>
        <v>183.45413696656826</v>
      </c>
      <c r="E26" s="42">
        <f t="shared" si="5"/>
        <v>89.193206216620382</v>
      </c>
      <c r="F26" s="79">
        <v>79035.27367550465</v>
      </c>
      <c r="G26" s="83">
        <f t="shared" si="0"/>
        <v>0.12404140116475507</v>
      </c>
      <c r="H26" s="84">
        <f t="shared" si="6"/>
        <v>11.60808818176433</v>
      </c>
      <c r="I26" s="79">
        <v>365952.79735745804</v>
      </c>
      <c r="J26" s="85">
        <f t="shared" si="1"/>
        <v>0.57434226052980031</v>
      </c>
      <c r="K26" s="84">
        <f t="shared" si="7"/>
        <v>61.008193565196443</v>
      </c>
      <c r="L26" s="79">
        <v>4412.087098552428</v>
      </c>
      <c r="M26" s="85">
        <f t="shared" si="2"/>
        <v>6.9245216763891655E-3</v>
      </c>
      <c r="N26" s="84">
        <f t="shared" si="8"/>
        <v>21.339067621246016</v>
      </c>
      <c r="O26" s="79">
        <v>594.05672805349036</v>
      </c>
      <c r="P26" s="41">
        <f t="shared" si="3"/>
        <v>9.3233850523051661E-4</v>
      </c>
      <c r="Q26" s="42">
        <f t="shared" si="9"/>
        <v>1.7966483377000908</v>
      </c>
    </row>
    <row r="27" spans="1:17" x14ac:dyDescent="0.2">
      <c r="A27" s="49">
        <v>2017</v>
      </c>
      <c r="B27" s="51">
        <v>642763541684.03137</v>
      </c>
      <c r="C27" s="74">
        <v>117808561.65472069</v>
      </c>
      <c r="D27" s="41">
        <f t="shared" si="4"/>
        <v>183.28444912426727</v>
      </c>
      <c r="E27" s="42">
        <f t="shared" si="5"/>
        <v>89.110706018145365</v>
      </c>
      <c r="F27" s="79">
        <v>76952.89891291708</v>
      </c>
      <c r="G27" s="83">
        <f t="shared" si="0"/>
        <v>0.11972194115319855</v>
      </c>
      <c r="H27" s="84">
        <f t="shared" si="6"/>
        <v>11.203862880849238</v>
      </c>
      <c r="I27" s="79">
        <v>352755.76852027857</v>
      </c>
      <c r="J27" s="85">
        <f t="shared" si="1"/>
        <v>0.54881110337413264</v>
      </c>
      <c r="K27" s="84">
        <f t="shared" si="7"/>
        <v>58.296204765591817</v>
      </c>
      <c r="L27" s="79">
        <v>3883.2495870940038</v>
      </c>
      <c r="M27" s="85">
        <f t="shared" si="2"/>
        <v>6.041490120799237E-3</v>
      </c>
      <c r="N27" s="84">
        <f t="shared" si="8"/>
        <v>18.617858712235368</v>
      </c>
      <c r="O27" s="79">
        <v>598.5365191494476</v>
      </c>
      <c r="P27" s="41">
        <f t="shared" si="3"/>
        <v>9.3119239087719624E-4</v>
      </c>
      <c r="Q27" s="42">
        <f t="shared" si="9"/>
        <v>1.7944397359571023</v>
      </c>
    </row>
    <row r="28" spans="1:17" x14ac:dyDescent="0.2">
      <c r="A28" s="53">
        <v>2018</v>
      </c>
      <c r="B28" s="51">
        <v>642220367301.0564</v>
      </c>
      <c r="C28" s="74">
        <v>117627552.82975627</v>
      </c>
      <c r="D28" s="41">
        <f t="shared" si="4"/>
        <v>183.15761819278381</v>
      </c>
      <c r="E28" s="42">
        <f t="shared" si="5"/>
        <v>89.04904233689237</v>
      </c>
      <c r="F28" s="79">
        <v>75020.059104087981</v>
      </c>
      <c r="G28" s="83">
        <f t="shared" si="0"/>
        <v>0.11681357821048441</v>
      </c>
      <c r="H28" s="84">
        <f t="shared" si="6"/>
        <v>10.931691386601445</v>
      </c>
      <c r="I28" s="79">
        <v>333430.57284646039</v>
      </c>
      <c r="J28" s="85">
        <f t="shared" si="1"/>
        <v>0.5191840524269089</v>
      </c>
      <c r="K28" s="84">
        <f t="shared" si="7"/>
        <v>55.149139011999452</v>
      </c>
      <c r="L28" s="79">
        <v>3368.9415674701017</v>
      </c>
      <c r="M28" s="85">
        <f t="shared" si="2"/>
        <v>5.245771917244145E-3</v>
      </c>
      <c r="N28" s="84">
        <f t="shared" si="8"/>
        <v>16.165720449600489</v>
      </c>
      <c r="O28" s="79">
        <v>597.60389092667685</v>
      </c>
      <c r="P28" s="41">
        <f t="shared" si="3"/>
        <v>9.3052777730815177E-4</v>
      </c>
      <c r="Q28" s="42">
        <f t="shared" si="9"/>
        <v>1.7931590027713145</v>
      </c>
    </row>
    <row r="29" spans="1:17" x14ac:dyDescent="0.2">
      <c r="A29" s="50">
        <v>2019</v>
      </c>
      <c r="B29" s="51">
        <v>644814863490.29932</v>
      </c>
      <c r="C29" s="74">
        <v>118289479.38000672</v>
      </c>
      <c r="D29" s="41">
        <f t="shared" si="4"/>
        <v>183.44719713767313</v>
      </c>
      <c r="E29" s="42">
        <f t="shared" si="5"/>
        <v>89.189832154852212</v>
      </c>
      <c r="F29" s="79">
        <v>73724.45150226327</v>
      </c>
      <c r="G29" s="83">
        <f t="shared" si="0"/>
        <v>0.11433429295224734</v>
      </c>
      <c r="H29" s="84">
        <f t="shared" si="6"/>
        <v>10.699673998575182</v>
      </c>
      <c r="I29" s="79">
        <v>303864.82422937162</v>
      </c>
      <c r="J29" s="85">
        <f t="shared" si="1"/>
        <v>0.47124351722382868</v>
      </c>
      <c r="K29" s="84">
        <f t="shared" si="7"/>
        <v>50.056765261562397</v>
      </c>
      <c r="L29" s="79">
        <v>2956.1926468391621</v>
      </c>
      <c r="M29" s="85">
        <f t="shared" si="2"/>
        <v>4.5845603354080179E-3</v>
      </c>
      <c r="N29" s="84">
        <f t="shared" si="8"/>
        <v>14.128086759339627</v>
      </c>
      <c r="O29" s="79">
        <v>600.7826499543321</v>
      </c>
      <c r="P29" s="41">
        <f t="shared" si="3"/>
        <v>9.3171340173887028E-4</v>
      </c>
      <c r="Q29" s="42">
        <f t="shared" si="9"/>
        <v>1.7954437417911411</v>
      </c>
    </row>
    <row r="30" spans="1:17" x14ac:dyDescent="0.2">
      <c r="A30" s="50">
        <v>2020</v>
      </c>
      <c r="B30" s="51">
        <v>548109159789.87524</v>
      </c>
      <c r="C30" s="74">
        <v>100082484.12366195</v>
      </c>
      <c r="D30" s="41">
        <f t="shared" si="4"/>
        <v>182.59589779895279</v>
      </c>
      <c r="E30" s="42">
        <f t="shared" si="5"/>
        <v>88.775940602848706</v>
      </c>
      <c r="F30" s="79">
        <v>64495.058902623459</v>
      </c>
      <c r="G30" s="83">
        <f t="shared" si="0"/>
        <v>0.11766827419441134</v>
      </c>
      <c r="H30" s="84">
        <f t="shared" ref="H30:H33" si="10">G30/$G$5*100</f>
        <v>11.011675861598189</v>
      </c>
      <c r="I30" s="79">
        <v>220884.16075118911</v>
      </c>
      <c r="J30" s="85">
        <f t="shared" si="1"/>
        <v>0.40299301116563696</v>
      </c>
      <c r="K30" s="84">
        <f t="shared" ref="K30:K33" si="11">J30/$J$5*100</f>
        <v>42.807011289636577</v>
      </c>
      <c r="L30" s="79">
        <v>2199.1511313279557</v>
      </c>
      <c r="M30" s="85">
        <f t="shared" si="2"/>
        <v>4.0122502827192831E-3</v>
      </c>
      <c r="N30" s="84">
        <f t="shared" ref="N30:N33" si="12">M30/$M$5*100</f>
        <v>12.364417947920426</v>
      </c>
      <c r="O30" s="79">
        <v>508.74219198751786</v>
      </c>
      <c r="P30" s="41">
        <f t="shared" si="3"/>
        <v>9.281767744632307E-4</v>
      </c>
      <c r="Q30" s="42">
        <f t="shared" ref="Q30:Q33" si="13">P30/$P$5*100</f>
        <v>1.7886285395012049</v>
      </c>
    </row>
    <row r="31" spans="1:17" x14ac:dyDescent="0.2">
      <c r="A31" s="50">
        <v>2021</v>
      </c>
      <c r="B31" s="51">
        <v>555987245223.68726</v>
      </c>
      <c r="C31" s="75">
        <v>100667019.02691762</v>
      </c>
      <c r="D31" s="41">
        <f t="shared" si="4"/>
        <v>181.05994317624467</v>
      </c>
      <c r="E31" s="42">
        <f t="shared" si="5"/>
        <v>88.029177844222332</v>
      </c>
      <c r="F31" s="80">
        <v>64456.966274868333</v>
      </c>
      <c r="G31" s="83">
        <f t="shared" si="0"/>
        <v>0.11593245497733624</v>
      </c>
      <c r="H31" s="84">
        <f t="shared" si="10"/>
        <v>10.849233787014997</v>
      </c>
      <c r="I31" s="80">
        <v>208075.47722424843</v>
      </c>
      <c r="J31" s="85">
        <f t="shared" si="1"/>
        <v>0.37424505510110145</v>
      </c>
      <c r="K31" s="84">
        <f t="shared" si="11"/>
        <v>39.753325380173635</v>
      </c>
      <c r="L31" s="80">
        <v>2033.5857757794597</v>
      </c>
      <c r="M31" s="85">
        <f t="shared" si="2"/>
        <v>3.657612280226498E-3</v>
      </c>
      <c r="N31" s="84">
        <f t="shared" si="12"/>
        <v>11.271541837493784</v>
      </c>
      <c r="O31" s="79">
        <v>511.64604953784681</v>
      </c>
      <c r="P31" s="41">
        <f t="shared" si="3"/>
        <v>9.2024781851245358E-4</v>
      </c>
      <c r="Q31" s="42">
        <f t="shared" si="13"/>
        <v>1.7733491689198744</v>
      </c>
    </row>
    <row r="32" spans="1:17" x14ac:dyDescent="0.2">
      <c r="A32" s="50">
        <v>2022</v>
      </c>
      <c r="B32" s="51">
        <v>561559226402.01184</v>
      </c>
      <c r="C32" s="75">
        <v>100859961.22356099</v>
      </c>
      <c r="D32" s="41">
        <f t="shared" si="4"/>
        <v>179.60698797486566</v>
      </c>
      <c r="E32" s="42">
        <f t="shared" si="5"/>
        <v>87.322768411091232</v>
      </c>
      <c r="F32" s="80">
        <v>64480.916918490642</v>
      </c>
      <c r="G32" s="83">
        <f t="shared" si="0"/>
        <v>0.11482478407777012</v>
      </c>
      <c r="H32" s="84">
        <f t="shared" si="10"/>
        <v>10.745575320101523</v>
      </c>
      <c r="I32" s="80">
        <v>192448.97580465264</v>
      </c>
      <c r="J32" s="85">
        <f t="shared" si="1"/>
        <v>0.34270468145933608</v>
      </c>
      <c r="K32" s="84">
        <f t="shared" si="11"/>
        <v>36.403021297586271</v>
      </c>
      <c r="L32" s="80">
        <v>1920.3547513216101</v>
      </c>
      <c r="M32" s="85">
        <f t="shared" si="2"/>
        <v>3.4196833762764264E-3</v>
      </c>
      <c r="N32" s="84">
        <f t="shared" si="12"/>
        <v>10.538324265549226</v>
      </c>
      <c r="O32" s="79">
        <v>512.57348678632013</v>
      </c>
      <c r="P32" s="41">
        <f t="shared" si="3"/>
        <v>9.1276834693011777E-4</v>
      </c>
      <c r="Q32" s="42">
        <f t="shared" si="13"/>
        <v>1.7589359701622447</v>
      </c>
    </row>
    <row r="33" spans="1:17" ht="13.5" thickBot="1" x14ac:dyDescent="0.25">
      <c r="A33" s="77">
        <v>2023</v>
      </c>
      <c r="B33" s="82">
        <v>570619827706.50403</v>
      </c>
      <c r="C33" s="76">
        <v>101137072.65171829</v>
      </c>
      <c r="D33" s="43">
        <f t="shared" si="4"/>
        <v>177.24072620858476</v>
      </c>
      <c r="E33" s="44">
        <f t="shared" si="5"/>
        <v>86.172320254553568</v>
      </c>
      <c r="F33" s="81">
        <v>65868.891848109808</v>
      </c>
      <c r="G33" s="86">
        <f t="shared" si="0"/>
        <v>0.11543393455649285</v>
      </c>
      <c r="H33" s="87">
        <f t="shared" si="10"/>
        <v>10.80258106501072</v>
      </c>
      <c r="I33" s="81">
        <v>181795.15366389373</v>
      </c>
      <c r="J33" s="88">
        <f t="shared" si="1"/>
        <v>0.31859242325066789</v>
      </c>
      <c r="K33" s="87">
        <f t="shared" si="11"/>
        <v>33.841751794744077</v>
      </c>
      <c r="L33" s="81">
        <v>1804.4512898991231</v>
      </c>
      <c r="M33" s="88">
        <f t="shared" si="2"/>
        <v>3.1622653162119616E-3</v>
      </c>
      <c r="N33" s="87">
        <f t="shared" si="12"/>
        <v>9.7450476108778279</v>
      </c>
      <c r="O33" s="81">
        <v>514.09545861780839</v>
      </c>
      <c r="P33" s="43">
        <f t="shared" si="3"/>
        <v>9.0094215738018707E-4</v>
      </c>
      <c r="Q33" s="44">
        <f t="shared" si="13"/>
        <v>1.7361464965139843</v>
      </c>
    </row>
    <row r="34" spans="1:17" ht="15" customHeight="1" x14ac:dyDescent="0.2">
      <c r="A34" s="57" t="s">
        <v>31</v>
      </c>
      <c r="B34" s="58">
        <f>B33/B5*100</f>
        <v>107.4816023873634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1"/>
    </row>
    <row r="35" spans="1:17" ht="15" customHeight="1" x14ac:dyDescent="0.2">
      <c r="A35" s="57" t="s">
        <v>32</v>
      </c>
      <c r="B35" s="58">
        <f>B29/B5*100</f>
        <v>121.45693403204606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1"/>
    </row>
    <row r="36" spans="1:17" ht="15" customHeight="1" x14ac:dyDescent="0.2">
      <c r="A36" s="57"/>
      <c r="B36" s="58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1"/>
    </row>
    <row r="37" spans="1:17" ht="15" customHeight="1" x14ac:dyDescent="0.2">
      <c r="A37" s="57"/>
      <c r="B37" s="58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1"/>
    </row>
    <row r="38" spans="1:17" ht="15" customHeight="1" x14ac:dyDescent="0.2">
      <c r="A38" s="57"/>
      <c r="B38" s="58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1"/>
    </row>
    <row r="39" spans="1:17" ht="15" customHeight="1" x14ac:dyDescent="0.2">
      <c r="A39" s="57"/>
      <c r="B39" s="58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1"/>
    </row>
    <row r="40" spans="1:17" ht="15" customHeight="1" x14ac:dyDescent="0.2">
      <c r="A40" s="57"/>
      <c r="B40" s="58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1"/>
    </row>
    <row r="41" spans="1:17" ht="15" customHeight="1" x14ac:dyDescent="0.2">
      <c r="A41" s="57"/>
      <c r="B41" s="58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1"/>
    </row>
    <row r="42" spans="1:17" ht="15" customHeight="1" x14ac:dyDescent="0.2">
      <c r="A42" s="57"/>
      <c r="B42" s="58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1"/>
    </row>
    <row r="43" spans="1:17" ht="15" customHeight="1" x14ac:dyDescent="0.2">
      <c r="A43" s="57"/>
      <c r="B43" s="58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1"/>
    </row>
    <row r="44" spans="1:17" ht="15" customHeight="1" x14ac:dyDescent="0.2">
      <c r="A44" s="57"/>
      <c r="B44" s="58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1"/>
    </row>
    <row r="45" spans="1:17" ht="15" customHeight="1" x14ac:dyDescent="0.2">
      <c r="A45" s="57"/>
      <c r="B45" s="58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1"/>
    </row>
    <row r="46" spans="1:17" ht="15" customHeight="1" x14ac:dyDescent="0.2">
      <c r="A46" s="57"/>
      <c r="B46" s="58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1"/>
    </row>
    <row r="47" spans="1:17" ht="15" customHeight="1" x14ac:dyDescent="0.2">
      <c r="A47" s="57"/>
      <c r="B47" s="58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1"/>
    </row>
    <row r="48" spans="1:17" ht="15" customHeight="1" x14ac:dyDescent="0.2">
      <c r="A48" s="57"/>
      <c r="B48" s="58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1"/>
    </row>
    <row r="49" spans="1:15" ht="15" customHeight="1" x14ac:dyDescent="0.2">
      <c r="A49" s="57"/>
      <c r="B49" s="58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1"/>
    </row>
    <row r="50" spans="1:15" ht="15" customHeight="1" x14ac:dyDescent="0.2">
      <c r="A50" s="57"/>
      <c r="B50" s="58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1"/>
    </row>
    <row r="51" spans="1:15" ht="15" customHeight="1" x14ac:dyDescent="0.2">
      <c r="A51" s="57"/>
      <c r="B51" s="58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1"/>
    </row>
    <row r="52" spans="1:15" ht="15" customHeight="1" x14ac:dyDescent="0.2">
      <c r="A52" s="57"/>
      <c r="B52" s="58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1"/>
    </row>
    <row r="53" spans="1:15" ht="15" customHeight="1" x14ac:dyDescent="0.2">
      <c r="A53" s="57"/>
      <c r="B53" s="58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1"/>
    </row>
    <row r="54" spans="1:15" ht="15" customHeight="1" x14ac:dyDescent="0.2">
      <c r="A54" s="57"/>
      <c r="B54" s="58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1"/>
    </row>
    <row r="55" spans="1:15" ht="15" customHeight="1" x14ac:dyDescent="0.2">
      <c r="A55" s="57"/>
      <c r="B55" s="58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1"/>
    </row>
    <row r="56" spans="1:15" ht="15" customHeight="1" x14ac:dyDescent="0.2">
      <c r="A56" s="57"/>
      <c r="B56" s="58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1"/>
    </row>
    <row r="57" spans="1:15" ht="15" customHeight="1" x14ac:dyDescent="0.2">
      <c r="A57" s="57"/>
      <c r="B57" s="58"/>
      <c r="C57" s="57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1"/>
    </row>
    <row r="58" spans="1:15" ht="15" customHeight="1" x14ac:dyDescent="0.2">
      <c r="A58" s="57"/>
      <c r="B58" s="58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1"/>
    </row>
    <row r="59" spans="1:15" ht="15" customHeight="1" x14ac:dyDescent="0.2">
      <c r="A59" s="57"/>
      <c r="B59" s="58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1"/>
    </row>
    <row r="60" spans="1:15" ht="15" customHeight="1" x14ac:dyDescent="0.2">
      <c r="A60" s="57"/>
      <c r="B60" s="58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1"/>
    </row>
    <row r="61" spans="1:15" ht="15" customHeight="1" x14ac:dyDescent="0.2">
      <c r="A61" s="57"/>
      <c r="B61" s="58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1"/>
    </row>
    <row r="62" spans="1:15" ht="15" customHeight="1" x14ac:dyDescent="0.2">
      <c r="A62" s="57"/>
      <c r="B62" s="58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1"/>
    </row>
    <row r="63" spans="1:15" ht="15" customHeight="1" x14ac:dyDescent="0.2">
      <c r="A63" s="57"/>
      <c r="B63" s="58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1"/>
    </row>
    <row r="64" spans="1:15" ht="15" customHeight="1" x14ac:dyDescent="0.2">
      <c r="A64" s="57"/>
      <c r="B64" s="58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1"/>
    </row>
    <row r="65" spans="1:15" ht="15" customHeight="1" x14ac:dyDescent="0.2">
      <c r="A65" s="57"/>
      <c r="B65" s="58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1"/>
    </row>
    <row r="66" spans="1:15" ht="15" customHeight="1" x14ac:dyDescent="0.2">
      <c r="A66" s="57"/>
      <c r="B66" s="58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1"/>
    </row>
    <row r="67" spans="1:15" ht="15" customHeight="1" x14ac:dyDescent="0.2">
      <c r="A67" s="57"/>
      <c r="B67" s="58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1"/>
    </row>
    <row r="68" spans="1:15" ht="15" customHeight="1" x14ac:dyDescent="0.2">
      <c r="A68" s="57"/>
      <c r="B68" s="58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1"/>
    </row>
    <row r="69" spans="1:15" ht="15" customHeight="1" x14ac:dyDescent="0.2">
      <c r="A69" s="57"/>
      <c r="B69" s="58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1"/>
    </row>
    <row r="70" spans="1:15" ht="15" customHeight="1" x14ac:dyDescent="0.2">
      <c r="A70" s="57"/>
      <c r="B70" s="58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1"/>
    </row>
    <row r="71" spans="1:15" ht="15" customHeight="1" x14ac:dyDescent="0.2">
      <c r="A71" s="57"/>
      <c r="B71" s="58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1"/>
    </row>
    <row r="72" spans="1:15" ht="15" customHeight="1" x14ac:dyDescent="0.2">
      <c r="A72" s="57"/>
      <c r="B72" s="58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1"/>
    </row>
    <row r="73" spans="1:15" ht="15" customHeight="1" x14ac:dyDescent="0.2">
      <c r="A73" s="57"/>
      <c r="B73" s="58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1"/>
    </row>
    <row r="74" spans="1:15" ht="15" customHeight="1" x14ac:dyDescent="0.2">
      <c r="A74" s="57"/>
      <c r="B74" s="58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1"/>
    </row>
    <row r="75" spans="1:15" ht="15" customHeight="1" x14ac:dyDescent="0.2">
      <c r="A75" s="57"/>
      <c r="B75" s="58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1"/>
    </row>
    <row r="76" spans="1:15" ht="15" customHeight="1" x14ac:dyDescent="0.2">
      <c r="A76" s="57"/>
      <c r="B76" s="58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1"/>
    </row>
    <row r="77" spans="1:15" ht="15" customHeight="1" x14ac:dyDescent="0.2">
      <c r="A77" s="57"/>
      <c r="B77" s="58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1"/>
    </row>
    <row r="78" spans="1:15" ht="15" customHeight="1" x14ac:dyDescent="0.2">
      <c r="A78" s="57"/>
      <c r="B78" s="58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1"/>
    </row>
    <row r="79" spans="1:15" ht="15" customHeight="1" x14ac:dyDescent="0.2">
      <c r="A79" s="57"/>
      <c r="B79" s="58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1"/>
    </row>
    <row r="80" spans="1:15" ht="15" customHeight="1" x14ac:dyDescent="0.2">
      <c r="A80" s="57"/>
      <c r="B80" s="58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1"/>
    </row>
    <row r="81" spans="1:15" ht="15" customHeight="1" x14ac:dyDescent="0.2">
      <c r="A81" s="57"/>
      <c r="B81" s="58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1"/>
    </row>
    <row r="82" spans="1:15" ht="15" customHeight="1" x14ac:dyDescent="0.2">
      <c r="A82" s="57"/>
      <c r="B82" s="58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1"/>
    </row>
    <row r="83" spans="1:15" ht="15" customHeight="1" x14ac:dyDescent="0.2">
      <c r="A83" s="57"/>
      <c r="B83" s="58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1"/>
    </row>
    <row r="84" spans="1:15" ht="15" customHeight="1" x14ac:dyDescent="0.2">
      <c r="A84" s="57"/>
      <c r="B84" s="58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1"/>
    </row>
    <row r="85" spans="1:15" ht="15" customHeight="1" x14ac:dyDescent="0.2">
      <c r="A85" s="57"/>
      <c r="B85" s="58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1"/>
    </row>
    <row r="86" spans="1:15" ht="15" customHeight="1" x14ac:dyDescent="0.2">
      <c r="A86" s="57"/>
      <c r="B86" s="58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1"/>
    </row>
    <row r="87" spans="1:15" ht="15" customHeight="1" x14ac:dyDescent="0.2">
      <c r="A87" s="57"/>
      <c r="B87" s="58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1"/>
    </row>
    <row r="88" spans="1:15" ht="15" customHeight="1" x14ac:dyDescent="0.2">
      <c r="A88" s="57"/>
      <c r="B88" s="58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1"/>
    </row>
    <row r="89" spans="1:15" ht="15" customHeight="1" x14ac:dyDescent="0.2">
      <c r="A89" s="57"/>
      <c r="B89" s="58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1"/>
    </row>
    <row r="90" spans="1:15" ht="15" customHeight="1" x14ac:dyDescent="0.2">
      <c r="A90" s="57"/>
      <c r="B90" s="58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1"/>
    </row>
    <row r="91" spans="1:15" ht="15" customHeight="1" x14ac:dyDescent="0.2">
      <c r="A91" s="57"/>
      <c r="B91" s="58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1"/>
    </row>
    <row r="92" spans="1:15" ht="15" customHeight="1" x14ac:dyDescent="0.2">
      <c r="A92" s="57"/>
      <c r="B92" s="58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1"/>
    </row>
    <row r="93" spans="1:15" ht="15" customHeight="1" x14ac:dyDescent="0.2">
      <c r="A93" s="57"/>
      <c r="B93" s="58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1"/>
    </row>
    <row r="94" spans="1:15" ht="15" customHeight="1" x14ac:dyDescent="0.2">
      <c r="A94" s="57"/>
      <c r="B94" s="58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1"/>
    </row>
    <row r="95" spans="1:15" ht="15" customHeight="1" x14ac:dyDescent="0.2">
      <c r="A95" s="57"/>
      <c r="B95" s="58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1"/>
    </row>
    <row r="96" spans="1:15" ht="15" customHeight="1" x14ac:dyDescent="0.2">
      <c r="A96" s="57"/>
      <c r="B96" s="58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1"/>
    </row>
    <row r="97" spans="1:15" ht="15" customHeight="1" x14ac:dyDescent="0.2">
      <c r="A97" s="57"/>
      <c r="B97" s="58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1"/>
    </row>
    <row r="98" spans="1:15" ht="15" customHeight="1" x14ac:dyDescent="0.2">
      <c r="A98" s="57"/>
      <c r="B98" s="58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1"/>
    </row>
    <row r="99" spans="1:15" ht="15" customHeight="1" x14ac:dyDescent="0.2">
      <c r="A99" s="57"/>
      <c r="B99" s="58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1"/>
    </row>
    <row r="100" spans="1:15" ht="15" customHeight="1" x14ac:dyDescent="0.2">
      <c r="A100" s="57"/>
      <c r="B100" s="58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1"/>
    </row>
    <row r="101" spans="1:15" ht="15" customHeight="1" x14ac:dyDescent="0.2">
      <c r="A101" s="57"/>
      <c r="B101" s="58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1"/>
    </row>
    <row r="102" spans="1:15" ht="15" customHeight="1" x14ac:dyDescent="0.2">
      <c r="A102" s="57"/>
      <c r="B102" s="58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1"/>
    </row>
    <row r="103" spans="1:15" ht="15" customHeight="1" x14ac:dyDescent="0.2">
      <c r="A103" s="57"/>
      <c r="B103" s="58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1"/>
    </row>
    <row r="104" spans="1:15" ht="15" customHeight="1" x14ac:dyDescent="0.2">
      <c r="A104" s="57"/>
      <c r="B104" s="58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1"/>
    </row>
    <row r="105" spans="1:15" ht="15" customHeight="1" x14ac:dyDescent="0.2">
      <c r="A105" s="57"/>
      <c r="B105" s="58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1"/>
    </row>
    <row r="106" spans="1:15" ht="15" customHeight="1" x14ac:dyDescent="0.2">
      <c r="A106" s="57"/>
      <c r="B106" s="58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1"/>
    </row>
    <row r="107" spans="1:15" ht="15" customHeight="1" x14ac:dyDescent="0.2">
      <c r="A107" s="57"/>
      <c r="B107" s="58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1"/>
    </row>
    <row r="108" spans="1:15" ht="15" customHeight="1" x14ac:dyDescent="0.2">
      <c r="A108" s="57"/>
      <c r="B108" s="58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1"/>
    </row>
    <row r="109" spans="1:15" ht="15" customHeight="1" x14ac:dyDescent="0.2">
      <c r="A109" s="57"/>
      <c r="B109" s="58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1"/>
    </row>
    <row r="110" spans="1:15" ht="15" customHeight="1" x14ac:dyDescent="0.2">
      <c r="A110" s="57"/>
      <c r="B110" s="58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1"/>
    </row>
    <row r="111" spans="1:15" ht="15" customHeight="1" x14ac:dyDescent="0.2">
      <c r="A111" s="57"/>
      <c r="B111" s="58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1"/>
    </row>
    <row r="112" spans="1:15" ht="15" customHeight="1" x14ac:dyDescent="0.2">
      <c r="A112" s="57"/>
      <c r="B112" s="58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1"/>
    </row>
    <row r="113" spans="1:15" ht="15" customHeight="1" x14ac:dyDescent="0.2">
      <c r="A113" s="57"/>
      <c r="B113" s="58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1"/>
    </row>
    <row r="114" spans="1:15" ht="15" customHeight="1" x14ac:dyDescent="0.2">
      <c r="A114" s="57"/>
      <c r="B114" s="58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1"/>
    </row>
    <row r="115" spans="1:15" ht="15" customHeight="1" x14ac:dyDescent="0.2">
      <c r="A115" s="57"/>
      <c r="B115" s="58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1"/>
    </row>
    <row r="116" spans="1:15" ht="15" customHeight="1" x14ac:dyDescent="0.2">
      <c r="A116" s="57"/>
      <c r="B116" s="58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1"/>
    </row>
    <row r="117" spans="1:15" ht="15" customHeight="1" x14ac:dyDescent="0.2">
      <c r="A117" s="57"/>
      <c r="B117" s="58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1"/>
    </row>
    <row r="118" spans="1:15" ht="15" customHeight="1" x14ac:dyDescent="0.2">
      <c r="A118" s="57"/>
      <c r="B118" s="58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1"/>
    </row>
    <row r="119" spans="1:15" ht="15" customHeight="1" x14ac:dyDescent="0.2">
      <c r="A119" s="57"/>
      <c r="B119" s="58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1"/>
    </row>
    <row r="120" spans="1:15" ht="15" customHeight="1" x14ac:dyDescent="0.2">
      <c r="A120" s="57"/>
      <c r="B120" s="58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1"/>
    </row>
    <row r="121" spans="1:15" ht="15" customHeight="1" x14ac:dyDescent="0.2">
      <c r="A121" s="57"/>
      <c r="B121" s="58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1"/>
    </row>
    <row r="122" spans="1:15" ht="15" customHeight="1" x14ac:dyDescent="0.2">
      <c r="A122" s="57"/>
      <c r="B122" s="58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1"/>
    </row>
    <row r="123" spans="1:15" ht="15" customHeight="1" x14ac:dyDescent="0.2">
      <c r="A123" s="57"/>
      <c r="B123" s="58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1"/>
    </row>
    <row r="124" spans="1:15" ht="15" customHeight="1" x14ac:dyDescent="0.2">
      <c r="A124" s="57"/>
      <c r="B124" s="58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1"/>
    </row>
    <row r="125" spans="1:15" ht="15" customHeight="1" x14ac:dyDescent="0.2">
      <c r="A125" s="57"/>
      <c r="B125" s="58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1"/>
    </row>
    <row r="126" spans="1:15" ht="15" customHeight="1" x14ac:dyDescent="0.2">
      <c r="A126" s="57"/>
      <c r="B126" s="58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1"/>
    </row>
    <row r="127" spans="1:15" ht="15" customHeight="1" x14ac:dyDescent="0.2">
      <c r="A127" s="57"/>
      <c r="B127" s="58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1"/>
    </row>
    <row r="128" spans="1:15" ht="15" customHeight="1" x14ac:dyDescent="0.2">
      <c r="A128" s="57"/>
      <c r="B128" s="58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1"/>
    </row>
    <row r="129" spans="1:15" ht="15" customHeight="1" x14ac:dyDescent="0.2">
      <c r="A129" s="57"/>
      <c r="B129" s="58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1"/>
    </row>
    <row r="130" spans="1:15" ht="15" customHeight="1" x14ac:dyDescent="0.2">
      <c r="A130" s="57"/>
      <c r="B130" s="58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1"/>
    </row>
    <row r="131" spans="1:15" x14ac:dyDescent="0.2">
      <c r="A131" s="57"/>
      <c r="B131" s="58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1"/>
    </row>
    <row r="132" spans="1:15" x14ac:dyDescent="0.2">
      <c r="A132" s="57"/>
      <c r="B132" s="58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1"/>
    </row>
    <row r="133" spans="1:15" x14ac:dyDescent="0.2">
      <c r="A133" s="57"/>
      <c r="B133" s="58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1"/>
    </row>
    <row r="134" spans="1:15" x14ac:dyDescent="0.2">
      <c r="A134" s="57"/>
      <c r="B134" s="58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1"/>
    </row>
    <row r="135" spans="1:15" x14ac:dyDescent="0.2">
      <c r="A135" s="57"/>
      <c r="B135" s="58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1"/>
    </row>
    <row r="136" spans="1:15" x14ac:dyDescent="0.2">
      <c r="A136" s="57"/>
      <c r="B136" s="58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1"/>
    </row>
    <row r="137" spans="1:15" x14ac:dyDescent="0.2">
      <c r="A137" s="57"/>
      <c r="B137" s="58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1"/>
    </row>
    <row r="138" spans="1:15" x14ac:dyDescent="0.2">
      <c r="A138" s="57"/>
      <c r="B138" s="58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1"/>
    </row>
    <row r="139" spans="1:15" x14ac:dyDescent="0.2">
      <c r="A139" s="57"/>
      <c r="B139" s="58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1"/>
    </row>
    <row r="140" spans="1:15" x14ac:dyDescent="0.2">
      <c r="A140" s="57"/>
      <c r="B140" s="58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1"/>
    </row>
    <row r="141" spans="1:15" x14ac:dyDescent="0.2">
      <c r="A141" s="57"/>
      <c r="B141" s="58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1"/>
    </row>
    <row r="142" spans="1:15" x14ac:dyDescent="0.2">
      <c r="A142" s="57"/>
      <c r="B142" s="58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1"/>
    </row>
    <row r="143" spans="1:15" x14ac:dyDescent="0.2">
      <c r="A143" s="57"/>
      <c r="B143" s="58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1"/>
    </row>
    <row r="144" spans="1:15" x14ac:dyDescent="0.2">
      <c r="A144" s="57"/>
      <c r="B144" s="58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1"/>
    </row>
    <row r="145" spans="1:15" x14ac:dyDescent="0.2">
      <c r="A145" s="57"/>
      <c r="B145" s="58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1"/>
    </row>
    <row r="146" spans="1:15" x14ac:dyDescent="0.2">
      <c r="A146" s="57"/>
      <c r="B146" s="58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1"/>
    </row>
    <row r="147" spans="1:15" x14ac:dyDescent="0.2">
      <c r="A147" s="57"/>
      <c r="B147" s="58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1"/>
    </row>
    <row r="148" spans="1:15" x14ac:dyDescent="0.2">
      <c r="A148" s="57"/>
      <c r="B148" s="58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1"/>
    </row>
    <row r="149" spans="1:15" x14ac:dyDescent="0.2">
      <c r="A149" s="57"/>
      <c r="B149" s="58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1"/>
    </row>
    <row r="150" spans="1:15" x14ac:dyDescent="0.2">
      <c r="A150" s="57"/>
      <c r="B150" s="58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1"/>
    </row>
    <row r="151" spans="1:15" x14ac:dyDescent="0.2">
      <c r="A151" s="57"/>
      <c r="B151" s="58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1"/>
    </row>
    <row r="152" spans="1:15" x14ac:dyDescent="0.2">
      <c r="A152" s="57"/>
      <c r="B152" s="58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1"/>
    </row>
    <row r="153" spans="1:15" x14ac:dyDescent="0.2">
      <c r="A153" s="57"/>
      <c r="B153" s="58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1"/>
    </row>
    <row r="154" spans="1:15" x14ac:dyDescent="0.2">
      <c r="A154" s="57"/>
      <c r="B154" s="58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1"/>
    </row>
    <row r="155" spans="1:15" x14ac:dyDescent="0.2">
      <c r="A155" s="57"/>
      <c r="B155" s="58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1"/>
    </row>
    <row r="156" spans="1:15" x14ac:dyDescent="0.2">
      <c r="A156" s="57"/>
      <c r="B156" s="58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1"/>
    </row>
    <row r="157" spans="1:15" x14ac:dyDescent="0.2">
      <c r="A157" s="57"/>
      <c r="B157" s="58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1"/>
    </row>
    <row r="158" spans="1:15" x14ac:dyDescent="0.2">
      <c r="A158" s="57"/>
      <c r="B158" s="58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1"/>
    </row>
    <row r="159" spans="1:15" x14ac:dyDescent="0.2">
      <c r="A159" s="57"/>
      <c r="B159" s="58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1"/>
    </row>
    <row r="160" spans="1:15" x14ac:dyDescent="0.2">
      <c r="A160" s="57"/>
      <c r="B160" s="58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1"/>
    </row>
    <row r="161" spans="1:15" x14ac:dyDescent="0.2">
      <c r="A161" s="57"/>
      <c r="B161" s="58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1"/>
    </row>
    <row r="162" spans="1:15" x14ac:dyDescent="0.2">
      <c r="A162" s="57"/>
      <c r="B162" s="58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1"/>
    </row>
    <row r="163" spans="1:15" x14ac:dyDescent="0.2">
      <c r="A163" s="57"/>
      <c r="B163" s="58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1"/>
    </row>
    <row r="164" spans="1:15" x14ac:dyDescent="0.2">
      <c r="A164" s="57"/>
      <c r="B164" s="58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1"/>
    </row>
    <row r="165" spans="1:15" x14ac:dyDescent="0.2">
      <c r="A165" s="57"/>
      <c r="B165" s="58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1"/>
    </row>
    <row r="166" spans="1:15" x14ac:dyDescent="0.2">
      <c r="A166" s="57"/>
      <c r="B166" s="58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1"/>
    </row>
    <row r="167" spans="1:15" x14ac:dyDescent="0.2">
      <c r="A167" s="57"/>
      <c r="B167" s="58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1"/>
    </row>
    <row r="168" spans="1:15" x14ac:dyDescent="0.2">
      <c r="A168" s="57"/>
      <c r="B168" s="58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1"/>
    </row>
    <row r="169" spans="1:15" x14ac:dyDescent="0.2">
      <c r="A169" s="57"/>
      <c r="B169" s="58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1"/>
    </row>
    <row r="170" spans="1:15" x14ac:dyDescent="0.2">
      <c r="A170" s="57"/>
      <c r="B170" s="58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1"/>
    </row>
    <row r="171" spans="1:15" x14ac:dyDescent="0.2">
      <c r="A171" s="57"/>
      <c r="B171" s="58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1"/>
    </row>
    <row r="172" spans="1:15" x14ac:dyDescent="0.2">
      <c r="A172" s="57"/>
      <c r="B172" s="58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1"/>
    </row>
    <row r="173" spans="1:15" x14ac:dyDescent="0.2">
      <c r="A173" s="57"/>
      <c r="B173" s="58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1"/>
    </row>
    <row r="174" spans="1:15" x14ac:dyDescent="0.2">
      <c r="A174" s="57"/>
      <c r="B174" s="58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1"/>
    </row>
    <row r="175" spans="1:15" x14ac:dyDescent="0.2">
      <c r="A175" s="57"/>
      <c r="B175" s="58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1"/>
    </row>
    <row r="176" spans="1:15" x14ac:dyDescent="0.2">
      <c r="A176" s="57"/>
      <c r="B176" s="58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1"/>
    </row>
    <row r="177" spans="1:15" x14ac:dyDescent="0.2">
      <c r="A177" s="57"/>
      <c r="B177" s="58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1"/>
    </row>
    <row r="178" spans="1:15" x14ac:dyDescent="0.2">
      <c r="A178" s="57"/>
      <c r="B178" s="58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1"/>
    </row>
  </sheetData>
  <mergeCells count="5">
    <mergeCell ref="C3:E3"/>
    <mergeCell ref="F3:H3"/>
    <mergeCell ref="I3:K3"/>
    <mergeCell ref="L3:N3"/>
    <mergeCell ref="O3:Q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V38"/>
  <sheetViews>
    <sheetView showGridLines="0" topLeftCell="A16" workbookViewId="0">
      <selection activeCell="C40" sqref="C40"/>
    </sheetView>
  </sheetViews>
  <sheetFormatPr baseColWidth="10" defaultColWidth="11.42578125" defaultRowHeight="12.75" x14ac:dyDescent="0.2"/>
  <cols>
    <col min="1" max="1" width="18" style="61" bestFit="1" customWidth="1"/>
    <col min="2" max="7" width="16.7109375" style="61" customWidth="1"/>
    <col min="8" max="11" width="11.42578125" style="60"/>
    <col min="12" max="16384" width="11.42578125" style="61"/>
  </cols>
  <sheetData>
    <row r="1" spans="1:22" ht="15.95" customHeight="1" x14ac:dyDescent="0.2">
      <c r="A1" s="72" t="s">
        <v>1</v>
      </c>
      <c r="B1" s="92" t="s">
        <v>25</v>
      </c>
      <c r="C1" s="93"/>
      <c r="D1" s="93"/>
      <c r="E1" s="93"/>
      <c r="F1" s="93"/>
      <c r="G1" s="93"/>
    </row>
    <row r="2" spans="1:22" ht="15.95" customHeight="1" x14ac:dyDescent="0.2">
      <c r="A2" s="72" t="s">
        <v>2</v>
      </c>
      <c r="B2" s="94" t="s">
        <v>11</v>
      </c>
      <c r="C2" s="95"/>
      <c r="D2" s="95"/>
      <c r="E2" s="95"/>
      <c r="F2" s="95"/>
      <c r="G2" s="95"/>
    </row>
    <row r="3" spans="1:22" ht="15.95" customHeight="1" x14ac:dyDescent="0.2">
      <c r="A3" s="72" t="s">
        <v>0</v>
      </c>
      <c r="B3" s="94" t="s">
        <v>29</v>
      </c>
      <c r="C3" s="95"/>
      <c r="D3" s="95"/>
      <c r="E3" s="95"/>
      <c r="F3" s="95"/>
      <c r="G3" s="95"/>
      <c r="V3" s="61" t="str">
        <f>"Quelle: "&amp;Daten!B3</f>
        <v>Quelle: Umweltbundesamt, Daten- und Rechenmodell TREMOD - Transport Emission Model, Version 6.61d</v>
      </c>
    </row>
    <row r="4" spans="1:22" x14ac:dyDescent="0.2">
      <c r="A4" s="72" t="s">
        <v>3</v>
      </c>
      <c r="B4" s="94"/>
      <c r="C4" s="95"/>
      <c r="D4" s="95"/>
      <c r="E4" s="95"/>
      <c r="F4" s="95"/>
      <c r="G4" s="95"/>
    </row>
    <row r="5" spans="1:22" x14ac:dyDescent="0.2">
      <c r="A5" s="72" t="s">
        <v>8</v>
      </c>
      <c r="B5" s="94" t="s">
        <v>12</v>
      </c>
      <c r="C5" s="95"/>
      <c r="D5" s="95"/>
      <c r="E5" s="95"/>
      <c r="F5" s="95"/>
      <c r="G5" s="95"/>
    </row>
    <row r="6" spans="1:22" x14ac:dyDescent="0.2">
      <c r="A6" s="73" t="s">
        <v>9</v>
      </c>
      <c r="B6" s="96"/>
      <c r="C6" s="97"/>
      <c r="D6" s="97"/>
      <c r="E6" s="97"/>
      <c r="F6" s="97"/>
      <c r="G6" s="97"/>
    </row>
    <row r="8" spans="1:22" ht="13.5" x14ac:dyDescent="0.25">
      <c r="A8" s="13"/>
      <c r="B8" s="13"/>
      <c r="C8" s="60"/>
      <c r="D8" s="14"/>
      <c r="E8" s="14"/>
      <c r="F8" s="14"/>
      <c r="G8" s="14"/>
    </row>
    <row r="9" spans="1:22" ht="18.75" customHeight="1" x14ac:dyDescent="0.25">
      <c r="A9" s="60"/>
      <c r="B9" s="70"/>
      <c r="C9" s="71" t="s">
        <v>13</v>
      </c>
      <c r="D9" s="71" t="s">
        <v>28</v>
      </c>
      <c r="E9" s="71" t="s">
        <v>15</v>
      </c>
      <c r="F9" s="71" t="s">
        <v>10</v>
      </c>
      <c r="G9" s="71" t="s">
        <v>14</v>
      </c>
      <c r="H9" s="15"/>
      <c r="I9" s="15"/>
      <c r="J9" s="15"/>
      <c r="K9" s="15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8" customHeight="1" x14ac:dyDescent="0.2">
      <c r="A10" s="62"/>
      <c r="B10" s="54">
        <v>1995</v>
      </c>
      <c r="C10" s="55">
        <v>100</v>
      </c>
      <c r="D10" s="55">
        <v>100</v>
      </c>
      <c r="E10" s="55">
        <v>100</v>
      </c>
      <c r="F10" s="55">
        <v>100</v>
      </c>
      <c r="G10" s="63">
        <v>100</v>
      </c>
    </row>
    <row r="11" spans="1:22" ht="18" customHeight="1" x14ac:dyDescent="0.2">
      <c r="A11" s="62"/>
      <c r="B11" s="56"/>
      <c r="C11" s="64">
        <f>Berechnung!E6</f>
        <v>99.593069726499408</v>
      </c>
      <c r="D11" s="64">
        <f>Berechnung!N6</f>
        <v>95.347875159880999</v>
      </c>
      <c r="E11" s="64">
        <f>Berechnung!K6</f>
        <v>92.632903672751524</v>
      </c>
      <c r="F11" s="64">
        <f>Berechnung!H6</f>
        <v>87.846682499234134</v>
      </c>
      <c r="G11" s="65">
        <f>Berechnung!Q6</f>
        <v>65.54140245789533</v>
      </c>
      <c r="H11" s="66"/>
      <c r="I11" s="66"/>
    </row>
    <row r="12" spans="1:22" ht="18" customHeight="1" x14ac:dyDescent="0.2">
      <c r="A12" s="62"/>
      <c r="B12" s="54"/>
      <c r="C12" s="55">
        <f>Berechnung!E7</f>
        <v>99.153394700364856</v>
      </c>
      <c r="D12" s="55">
        <f>Berechnung!N7</f>
        <v>91.508549985564713</v>
      </c>
      <c r="E12" s="55">
        <f>Berechnung!K7</f>
        <v>85.411854598741314</v>
      </c>
      <c r="F12" s="55">
        <f>Berechnung!H7</f>
        <v>75.648352035061066</v>
      </c>
      <c r="G12" s="63">
        <f>Berechnung!Q7</f>
        <v>55.378241926080015</v>
      </c>
      <c r="H12" s="66"/>
      <c r="I12" s="66"/>
    </row>
    <row r="13" spans="1:22" ht="18" customHeight="1" x14ac:dyDescent="0.2">
      <c r="A13" s="62"/>
      <c r="B13" s="56"/>
      <c r="C13" s="64">
        <f>Berechnung!E8</f>
        <v>98.664183307327832</v>
      </c>
      <c r="D13" s="64">
        <f>Berechnung!N8</f>
        <v>86.695142118655014</v>
      </c>
      <c r="E13" s="64">
        <f>Berechnung!K8</f>
        <v>78.537225425111217</v>
      </c>
      <c r="F13" s="64">
        <f>Berechnung!H8</f>
        <v>65.714912039077603</v>
      </c>
      <c r="G13" s="65">
        <f>Berechnung!Q8</f>
        <v>49.999964061132125</v>
      </c>
      <c r="H13" s="66"/>
      <c r="I13" s="66"/>
    </row>
    <row r="14" spans="1:22" ht="18" customHeight="1" x14ac:dyDescent="0.2">
      <c r="A14" s="62"/>
      <c r="B14" s="54"/>
      <c r="C14" s="55">
        <f>Berechnung!E9</f>
        <v>98.136593602046446</v>
      </c>
      <c r="D14" s="55">
        <f>Berechnung!N9</f>
        <v>85.721231258747565</v>
      </c>
      <c r="E14" s="55">
        <f>Berechnung!K9</f>
        <v>72.083470039181591</v>
      </c>
      <c r="F14" s="55">
        <f>Berechnung!H9</f>
        <v>54.423935515188241</v>
      </c>
      <c r="G14" s="63">
        <f>Berechnung!Q9</f>
        <v>45.863318456166787</v>
      </c>
      <c r="H14" s="66"/>
      <c r="I14" s="66"/>
    </row>
    <row r="15" spans="1:22" ht="18" customHeight="1" x14ac:dyDescent="0.2">
      <c r="A15" s="62"/>
      <c r="B15" s="56">
        <v>2000</v>
      </c>
      <c r="C15" s="64">
        <f>Berechnung!E10</f>
        <v>97.473839898490482</v>
      </c>
      <c r="D15" s="64">
        <f>Berechnung!N10</f>
        <v>86.411726549594931</v>
      </c>
      <c r="E15" s="64">
        <f>Berechnung!K10</f>
        <v>65.464685567964992</v>
      </c>
      <c r="F15" s="64">
        <f>Berechnung!H10</f>
        <v>45.668321119399792</v>
      </c>
      <c r="G15" s="65">
        <f>Berechnung!Q10</f>
        <v>29.441820237335165</v>
      </c>
      <c r="H15" s="66"/>
      <c r="I15" s="66"/>
    </row>
    <row r="16" spans="1:22" ht="18" customHeight="1" x14ac:dyDescent="0.2">
      <c r="A16" s="62"/>
      <c r="B16" s="54"/>
      <c r="C16" s="55">
        <f>Berechnung!E11</f>
        <v>97.176040802960074</v>
      </c>
      <c r="D16" s="55">
        <f>Berechnung!N11</f>
        <v>83.531588689670428</v>
      </c>
      <c r="E16" s="55">
        <f>Berechnung!K11</f>
        <v>65.526681276138504</v>
      </c>
      <c r="F16" s="55">
        <f>Berechnung!H11</f>
        <v>41.606631096363131</v>
      </c>
      <c r="G16" s="63">
        <f>Berechnung!Q11</f>
        <v>24.79340685828744</v>
      </c>
      <c r="H16" s="66"/>
      <c r="I16" s="66"/>
    </row>
    <row r="17" spans="1:9" ht="18" customHeight="1" x14ac:dyDescent="0.2">
      <c r="A17" s="62"/>
      <c r="B17" s="56"/>
      <c r="C17" s="64">
        <f>Berechnung!E12</f>
        <v>96.745677004602882</v>
      </c>
      <c r="D17" s="64">
        <f>Berechnung!N12</f>
        <v>81.394655483699097</v>
      </c>
      <c r="E17" s="64">
        <f>Berechnung!K12</f>
        <v>65.107941695476384</v>
      </c>
      <c r="F17" s="64">
        <f>Berechnung!H12</f>
        <v>36.812132260003288</v>
      </c>
      <c r="G17" s="65">
        <f>Berechnung!Q12</f>
        <v>7.0233073730216633</v>
      </c>
      <c r="H17" s="66"/>
      <c r="I17" s="66"/>
    </row>
    <row r="18" spans="1:9" ht="18" customHeight="1" x14ac:dyDescent="0.2">
      <c r="A18" s="62"/>
      <c r="B18" s="54"/>
      <c r="C18" s="55">
        <f>Berechnung!E13</f>
        <v>96.067783588298212</v>
      </c>
      <c r="D18" s="55">
        <f>Berechnung!N13</f>
        <v>78.157785227814642</v>
      </c>
      <c r="E18" s="55">
        <f>Berechnung!K13</f>
        <v>64.918954232855214</v>
      </c>
      <c r="F18" s="55">
        <f>Berechnung!H13</f>
        <v>32.772689205682781</v>
      </c>
      <c r="G18" s="63">
        <f>Berechnung!Q13</f>
        <v>1.9315338688651806</v>
      </c>
      <c r="H18" s="66"/>
      <c r="I18" s="66"/>
    </row>
    <row r="19" spans="1:9" ht="18" customHeight="1" x14ac:dyDescent="0.2">
      <c r="A19" s="62"/>
      <c r="B19" s="56"/>
      <c r="C19" s="64">
        <f>Berechnung!E14</f>
        <v>95.747386047307629</v>
      </c>
      <c r="D19" s="64">
        <f>Berechnung!N14</f>
        <v>78.331271220885796</v>
      </c>
      <c r="E19" s="64">
        <f>Berechnung!K14</f>
        <v>66.319538563273071</v>
      </c>
      <c r="F19" s="64">
        <f>Berechnung!H14</f>
        <v>29.278913419520247</v>
      </c>
      <c r="G19" s="65">
        <f>Berechnung!Q14</f>
        <v>1.9260535858364132</v>
      </c>
      <c r="H19" s="66"/>
      <c r="I19" s="66"/>
    </row>
    <row r="20" spans="1:9" ht="18" customHeight="1" x14ac:dyDescent="0.2">
      <c r="A20" s="62"/>
      <c r="B20" s="54">
        <v>2005</v>
      </c>
      <c r="C20" s="55">
        <f>Berechnung!E15</f>
        <v>95.117046684646027</v>
      </c>
      <c r="D20" s="55">
        <f>Berechnung!N15</f>
        <v>76.104866393149038</v>
      </c>
      <c r="E20" s="55">
        <f>Berechnung!K15</f>
        <v>65.874769328410622</v>
      </c>
      <c r="F20" s="55">
        <f>Berechnung!H15</f>
        <v>26.188746317187935</v>
      </c>
      <c r="G20" s="63">
        <f>Berechnung!Q15</f>
        <v>1.9155369998086635</v>
      </c>
      <c r="H20" s="66"/>
      <c r="I20" s="66"/>
    </row>
    <row r="21" spans="1:9" ht="18" customHeight="1" x14ac:dyDescent="0.2">
      <c r="A21" s="62"/>
      <c r="B21" s="56"/>
      <c r="C21" s="64">
        <f>Berechnung!E16</f>
        <v>94.515700068008996</v>
      </c>
      <c r="D21" s="64">
        <f>Berechnung!N16</f>
        <v>71.459431450599567</v>
      </c>
      <c r="E21" s="64">
        <f>Berechnung!K16</f>
        <v>65.889139186222081</v>
      </c>
      <c r="F21" s="64">
        <f>Berechnung!H16</f>
        <v>23.726078615427092</v>
      </c>
      <c r="G21" s="65">
        <f>Berechnung!Q16</f>
        <v>1.9040733572086046</v>
      </c>
      <c r="H21" s="66"/>
      <c r="I21" s="66"/>
    </row>
    <row r="22" spans="1:9" ht="18" customHeight="1" x14ac:dyDescent="0.2">
      <c r="A22" s="62"/>
      <c r="B22" s="54"/>
      <c r="C22" s="55">
        <f>Berechnung!E17</f>
        <v>94.040947997023466</v>
      </c>
      <c r="D22" s="55">
        <f>Berechnung!N17</f>
        <v>64.833421166608375</v>
      </c>
      <c r="E22" s="55">
        <f>Berechnung!K17</f>
        <v>65.968436689814922</v>
      </c>
      <c r="F22" s="55">
        <f>Berechnung!H17</f>
        <v>21.854732709097703</v>
      </c>
      <c r="G22" s="63">
        <f>Berechnung!Q17</f>
        <v>1.894794162314025</v>
      </c>
      <c r="H22" s="66"/>
      <c r="I22" s="66"/>
    </row>
    <row r="23" spans="1:9" ht="18" customHeight="1" x14ac:dyDescent="0.2">
      <c r="A23" s="62"/>
      <c r="B23" s="56"/>
      <c r="C23" s="64">
        <f>Berechnung!E18</f>
        <v>93.356546784087428</v>
      </c>
      <c r="D23" s="64">
        <f>Berechnung!N18</f>
        <v>56.456187955359539</v>
      </c>
      <c r="E23" s="64">
        <f>Berechnung!K18</f>
        <v>65.290410884982265</v>
      </c>
      <c r="F23" s="64">
        <f>Berechnung!H18</f>
        <v>19.106536397472276</v>
      </c>
      <c r="G23" s="65">
        <f>Berechnung!Q18</f>
        <v>1.8823188553767385</v>
      </c>
      <c r="H23" s="66"/>
      <c r="I23" s="66"/>
    </row>
    <row r="24" spans="1:9" ht="18" customHeight="1" x14ac:dyDescent="0.2">
      <c r="A24" s="62"/>
      <c r="B24" s="54"/>
      <c r="C24" s="55">
        <f>Berechnung!E19</f>
        <v>92.95793920392353</v>
      </c>
      <c r="D24" s="55">
        <f>Berechnung!N19</f>
        <v>49.998266292111907</v>
      </c>
      <c r="E24" s="55">
        <f>Berechnung!K19</f>
        <v>64.476087469286824</v>
      </c>
      <c r="F24" s="55">
        <f>Berechnung!H19</f>
        <v>17.669778909897047</v>
      </c>
      <c r="G24" s="63">
        <f>Berechnung!Q19</f>
        <v>1.8750773563145535</v>
      </c>
      <c r="H24" s="66"/>
      <c r="I24" s="66"/>
    </row>
    <row r="25" spans="1:9" ht="18" customHeight="1" x14ac:dyDescent="0.2">
      <c r="A25" s="62"/>
      <c r="B25" s="56">
        <v>2010</v>
      </c>
      <c r="C25" s="64">
        <f>Berechnung!E20</f>
        <v>92.333897127286477</v>
      </c>
      <c r="D25" s="64">
        <f>Berechnung!N20</f>
        <v>44.312775627243589</v>
      </c>
      <c r="E25" s="64">
        <f>Berechnung!K20</f>
        <v>63.595833054129393</v>
      </c>
      <c r="F25" s="64">
        <f>Berechnung!H20</f>
        <v>16.377485914000918</v>
      </c>
      <c r="G25" s="65">
        <f>Berechnung!Q20</f>
        <v>1.8629249990194392</v>
      </c>
      <c r="H25" s="66"/>
      <c r="I25" s="66"/>
    </row>
    <row r="26" spans="1:9" ht="18" customHeight="1" x14ac:dyDescent="0.2">
      <c r="A26" s="62"/>
      <c r="B26" s="55"/>
      <c r="C26" s="55">
        <f>Berechnung!E21</f>
        <v>91.62490860250378</v>
      </c>
      <c r="D26" s="55">
        <f>Berechnung!N21</f>
        <v>39.319941664093101</v>
      </c>
      <c r="E26" s="55">
        <f>Berechnung!K21</f>
        <v>63.608552535490368</v>
      </c>
      <c r="F26" s="63">
        <f>Berechnung!H21</f>
        <v>15.391810500788225</v>
      </c>
      <c r="G26" s="55">
        <f>Berechnung!Q21</f>
        <v>1.8493333754202967</v>
      </c>
      <c r="H26" s="66"/>
      <c r="I26" s="66"/>
    </row>
    <row r="27" spans="1:9" ht="18" customHeight="1" x14ac:dyDescent="0.2">
      <c r="A27" s="62"/>
      <c r="B27" s="56"/>
      <c r="C27" s="64">
        <f>Berechnung!E22</f>
        <v>90.913211408824651</v>
      </c>
      <c r="D27" s="64">
        <f>Berechnung!N22</f>
        <v>34.73081678522977</v>
      </c>
      <c r="E27" s="64">
        <f>Berechnung!K22</f>
        <v>63.438569770597923</v>
      </c>
      <c r="F27" s="64">
        <f>Berechnung!H22</f>
        <v>14.394468725192031</v>
      </c>
      <c r="G27" s="65">
        <f>Berechnung!Q22</f>
        <v>1.8339908386662349</v>
      </c>
      <c r="H27" s="66"/>
      <c r="I27" s="66"/>
    </row>
    <row r="28" spans="1:9" ht="18" customHeight="1" x14ac:dyDescent="0.2">
      <c r="A28" s="62"/>
      <c r="B28" s="55"/>
      <c r="C28" s="55">
        <f>Berechnung!E23</f>
        <v>90.333796260514916</v>
      </c>
      <c r="D28" s="55">
        <f>Berechnung!N23</f>
        <v>30.813126413577823</v>
      </c>
      <c r="E28" s="55">
        <f>Berechnung!K23</f>
        <v>63.573676220850395</v>
      </c>
      <c r="F28" s="63">
        <f>Berechnung!H23</f>
        <v>13.524695349085833</v>
      </c>
      <c r="G28" s="55">
        <f>Berechnung!Q23</f>
        <v>1.8215592402942373</v>
      </c>
      <c r="H28" s="66"/>
      <c r="I28" s="66"/>
    </row>
    <row r="29" spans="1:9" ht="18" customHeight="1" x14ac:dyDescent="0.2">
      <c r="A29" s="62"/>
      <c r="B29" s="56"/>
      <c r="C29" s="64">
        <f>Berechnung!E24</f>
        <v>89.840325473205496</v>
      </c>
      <c r="D29" s="64">
        <f>Berechnung!N24</f>
        <v>27.379672874764559</v>
      </c>
      <c r="E29" s="64">
        <f>Berechnung!K24</f>
        <v>63.613957257232926</v>
      </c>
      <c r="F29" s="64">
        <f>Berechnung!H24</f>
        <v>12.780047479510756</v>
      </c>
      <c r="G29" s="65">
        <f>Berechnung!Q24</f>
        <v>1.8113093017791004</v>
      </c>
      <c r="H29" s="66"/>
      <c r="I29" s="66"/>
    </row>
    <row r="30" spans="1:9" ht="18" customHeight="1" x14ac:dyDescent="0.2">
      <c r="A30" s="62"/>
      <c r="B30" s="54">
        <v>2015</v>
      </c>
      <c r="C30" s="55">
        <f>Berechnung!E25</f>
        <v>89.420439882781693</v>
      </c>
      <c r="D30" s="55">
        <f>Berechnung!N25</f>
        <v>24.25867053194483</v>
      </c>
      <c r="E30" s="55">
        <f>Berechnung!K25</f>
        <v>62.820469187593496</v>
      </c>
      <c r="F30" s="55">
        <f>Berechnung!H25</f>
        <v>12.152108898254507</v>
      </c>
      <c r="G30" s="63">
        <f>Berechnung!Q25</f>
        <v>1.8017279381360738</v>
      </c>
      <c r="H30" s="66"/>
      <c r="I30" s="66"/>
    </row>
    <row r="31" spans="1:9" ht="18" customHeight="1" x14ac:dyDescent="0.2">
      <c r="A31" s="62"/>
      <c r="B31" s="56"/>
      <c r="C31" s="64">
        <f>Berechnung!E26</f>
        <v>89.193206216620382</v>
      </c>
      <c r="D31" s="64">
        <f>Berechnung!N26</f>
        <v>21.339067621246016</v>
      </c>
      <c r="E31" s="64">
        <f>Berechnung!K26</f>
        <v>61.008193565196443</v>
      </c>
      <c r="F31" s="64">
        <f>Berechnung!H26</f>
        <v>11.60808818176433</v>
      </c>
      <c r="G31" s="65">
        <f>Berechnung!Q26</f>
        <v>1.7966483377000908</v>
      </c>
      <c r="H31" s="66"/>
      <c r="I31" s="66"/>
    </row>
    <row r="32" spans="1:9" ht="17.25" customHeight="1" x14ac:dyDescent="0.2">
      <c r="A32" s="62"/>
      <c r="B32" s="54"/>
      <c r="C32" s="55">
        <f>Berechnung!E27</f>
        <v>89.110706018145365</v>
      </c>
      <c r="D32" s="55">
        <f>Berechnung!N27</f>
        <v>18.617858712235368</v>
      </c>
      <c r="E32" s="55">
        <f>Berechnung!K27</f>
        <v>58.296204765591817</v>
      </c>
      <c r="F32" s="55">
        <f>Berechnung!H27</f>
        <v>11.203862880849238</v>
      </c>
      <c r="G32" s="63">
        <f>Berechnung!Q27</f>
        <v>1.7944397359571023</v>
      </c>
      <c r="H32" s="66"/>
      <c r="I32" s="66"/>
    </row>
    <row r="33" spans="1:9" ht="17.25" customHeight="1" x14ac:dyDescent="0.2">
      <c r="A33" s="62"/>
      <c r="B33" s="56"/>
      <c r="C33" s="64">
        <f>Berechnung!E28</f>
        <v>89.04904233689237</v>
      </c>
      <c r="D33" s="64">
        <f>Berechnung!N28</f>
        <v>16.165720449600489</v>
      </c>
      <c r="E33" s="64">
        <f>Berechnung!K28</f>
        <v>55.149139011999452</v>
      </c>
      <c r="F33" s="64">
        <f>Berechnung!H28</f>
        <v>10.931691386601445</v>
      </c>
      <c r="G33" s="65">
        <f>Berechnung!Q28</f>
        <v>1.7931590027713145</v>
      </c>
      <c r="H33" s="66"/>
      <c r="I33" s="66"/>
    </row>
    <row r="34" spans="1:9" ht="17.25" customHeight="1" x14ac:dyDescent="0.2">
      <c r="B34" s="54"/>
      <c r="C34" s="55">
        <f>Berechnung!E29</f>
        <v>89.189832154852212</v>
      </c>
      <c r="D34" s="55">
        <f>Berechnung!N29</f>
        <v>14.128086759339627</v>
      </c>
      <c r="E34" s="55">
        <f>Berechnung!K29</f>
        <v>50.056765261562397</v>
      </c>
      <c r="F34" s="55">
        <f>Berechnung!H29</f>
        <v>10.699673998575182</v>
      </c>
      <c r="G34" s="63">
        <f>Berechnung!Q29</f>
        <v>1.7954437417911411</v>
      </c>
    </row>
    <row r="35" spans="1:9" ht="17.25" customHeight="1" x14ac:dyDescent="0.2">
      <c r="B35" s="56">
        <v>2020</v>
      </c>
      <c r="C35" s="64">
        <f>Berechnung!E30</f>
        <v>88.775940602848706</v>
      </c>
      <c r="D35" s="64">
        <f>Berechnung!N30</f>
        <v>12.364417947920426</v>
      </c>
      <c r="E35" s="64">
        <f>Berechnung!K30</f>
        <v>42.807011289636577</v>
      </c>
      <c r="F35" s="64">
        <f>Berechnung!H30</f>
        <v>11.011675861598189</v>
      </c>
      <c r="G35" s="65">
        <f>Berechnung!Q30</f>
        <v>1.7886285395012049</v>
      </c>
    </row>
    <row r="36" spans="1:9" ht="17.25" customHeight="1" x14ac:dyDescent="0.2">
      <c r="B36" s="67"/>
      <c r="C36" s="68">
        <f>Berechnung!E31</f>
        <v>88.029177844222332</v>
      </c>
      <c r="D36" s="68">
        <f>Berechnung!N31</f>
        <v>11.271541837493784</v>
      </c>
      <c r="E36" s="68">
        <f>Berechnung!K31</f>
        <v>39.753325380173635</v>
      </c>
      <c r="F36" s="68">
        <f>Berechnung!H31</f>
        <v>10.849233787014997</v>
      </c>
      <c r="G36" s="69">
        <f>Berechnung!Q31</f>
        <v>1.7733491689198744</v>
      </c>
    </row>
    <row r="37" spans="1:9" ht="15.75" customHeight="1" x14ac:dyDescent="0.2">
      <c r="B37" s="78"/>
      <c r="C37" s="64">
        <f>Berechnung!E32</f>
        <v>87.322768411091232</v>
      </c>
      <c r="D37" s="64">
        <f>Berechnung!N32</f>
        <v>10.538324265549226</v>
      </c>
      <c r="E37" s="64">
        <f>Berechnung!K32</f>
        <v>36.403021297586271</v>
      </c>
      <c r="F37" s="64">
        <f>Berechnung!H32</f>
        <v>10.745575320101523</v>
      </c>
      <c r="G37" s="65">
        <f>Berechnung!Q32</f>
        <v>1.7589359701622447</v>
      </c>
    </row>
    <row r="38" spans="1:9" x14ac:dyDescent="0.2">
      <c r="B38" s="67"/>
      <c r="C38" s="68">
        <f>Berechnung!E33</f>
        <v>86.172320254553568</v>
      </c>
      <c r="D38" s="68">
        <f>Berechnung!N33</f>
        <v>9.7450476108778279</v>
      </c>
      <c r="E38" s="68">
        <f>Berechnung!K33</f>
        <v>33.841751794744077</v>
      </c>
      <c r="F38" s="68">
        <f>Berechnung!H33</f>
        <v>10.80258106501072</v>
      </c>
      <c r="G38" s="69">
        <f>Berechnung!Q33</f>
        <v>1.7361464965139843</v>
      </c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H9:V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6"/>
    </row>
    <row r="2" spans="1:25" ht="20.25" customHeight="1" x14ac:dyDescent="0.2">
      <c r="A2" s="2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27"/>
      <c r="Q2" s="98" t="s">
        <v>7</v>
      </c>
      <c r="R2" s="99"/>
      <c r="S2" s="99"/>
      <c r="T2" s="99"/>
      <c r="U2" s="99"/>
      <c r="V2" s="99"/>
      <c r="W2" s="99"/>
      <c r="X2" s="99"/>
      <c r="Y2" s="100"/>
    </row>
    <row r="3" spans="1:25" ht="18.75" customHeight="1" x14ac:dyDescent="0.3">
      <c r="A3" s="2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O3" s="27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 x14ac:dyDescent="0.2">
      <c r="A4" s="2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27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 x14ac:dyDescent="0.2">
      <c r="A5" s="2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27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 x14ac:dyDescent="0.2">
      <c r="A6" s="28"/>
      <c r="C6" s="4"/>
      <c r="O6" s="27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 x14ac:dyDescent="0.2">
      <c r="A7" s="28"/>
      <c r="C7" s="4"/>
      <c r="O7" s="27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 x14ac:dyDescent="0.2">
      <c r="A8" s="28"/>
      <c r="C8" s="4"/>
      <c r="O8" s="27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 x14ac:dyDescent="0.2">
      <c r="A9" s="28"/>
      <c r="C9" s="4"/>
      <c r="O9" s="27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 x14ac:dyDescent="0.2">
      <c r="A10" s="28"/>
      <c r="C10" s="4"/>
      <c r="O10" s="27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 x14ac:dyDescent="0.2">
      <c r="A11" s="28"/>
      <c r="C11" s="4"/>
      <c r="O11" s="27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 x14ac:dyDescent="0.2">
      <c r="A12" s="28"/>
      <c r="C12" s="4"/>
      <c r="O12" s="27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 x14ac:dyDescent="0.2">
      <c r="A13" s="28"/>
      <c r="C13" s="4"/>
      <c r="O13" s="27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 x14ac:dyDescent="0.2">
      <c r="A14" s="28"/>
      <c r="C14" s="4"/>
      <c r="O14" s="27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 x14ac:dyDescent="0.2">
      <c r="A15" s="28"/>
      <c r="C15" s="4"/>
      <c r="O15" s="27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 x14ac:dyDescent="0.2">
      <c r="A16" s="28"/>
      <c r="C16" s="4"/>
      <c r="O16" s="27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 x14ac:dyDescent="0.2">
      <c r="A17" s="28"/>
      <c r="C17" s="4"/>
      <c r="O17" s="27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 x14ac:dyDescent="0.2">
      <c r="A18" s="28"/>
      <c r="C18" s="4"/>
      <c r="O18" s="27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 x14ac:dyDescent="0.2">
      <c r="A19" s="28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"/>
      <c r="O19" s="2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 x14ac:dyDescent="0.2">
      <c r="A20" s="28"/>
      <c r="B20" s="10"/>
      <c r="C20" s="11"/>
      <c r="D20" s="12"/>
      <c r="E20" s="34"/>
      <c r="F20" s="12"/>
      <c r="G20" s="34"/>
      <c r="H20" s="12"/>
      <c r="I20" s="34"/>
      <c r="J20" s="12"/>
      <c r="K20" s="34"/>
      <c r="L20" s="12"/>
      <c r="M20" s="34"/>
      <c r="N20" s="10"/>
      <c r="O20" s="27"/>
    </row>
    <row r="21" spans="1:25" ht="8.25" customHeight="1" x14ac:dyDescent="0.2">
      <c r="A21" s="29"/>
      <c r="B21" s="32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32"/>
      <c r="O21" s="33"/>
    </row>
    <row r="22" spans="1:25" ht="21.75" customHeight="1" x14ac:dyDescent="0.2">
      <c r="A22" s="1"/>
    </row>
    <row r="23" spans="1:25" ht="6.75" customHeight="1" x14ac:dyDescent="0.2"/>
    <row r="24" spans="1:25" ht="6" customHeight="1" x14ac:dyDescent="0.2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 x14ac:dyDescent="0.2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 x14ac:dyDescent="0.2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 x14ac:dyDescent="0.2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 x14ac:dyDescent="0.2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Aubrecht, Elisabeth Lena</cp:lastModifiedBy>
  <cp:lastPrinted>2017-04-06T12:30:07Z</cp:lastPrinted>
  <dcterms:created xsi:type="dcterms:W3CDTF">2010-08-25T11:28:54Z</dcterms:created>
  <dcterms:modified xsi:type="dcterms:W3CDTF">2025-05-13T07:57:42Z</dcterms:modified>
</cp:coreProperties>
</file>