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1_Wohnen\"/>
    </mc:Choice>
  </mc:AlternateContent>
  <xr:revisionPtr revIDLastSave="0" documentId="13_ncr:1_{4F7353D6-08CA-4ACC-B856-F6710E2DB19E}" xr6:coauthVersionLast="36" xr6:coauthVersionMax="36" xr10:uidLastSave="{00000000-0000-0000-0000-000000000000}"/>
  <bookViews>
    <workbookView xWindow="930" yWindow="0" windowWidth="28800" windowHeight="14235" tabRatio="466" firstSheet="1" activeTab="2" xr2:uid="{00000000-000D-0000-FFFF-FFFF00000000}"/>
  </bookViews>
  <sheets>
    <sheet name=" 2.2 Vorberechnung" sheetId="26" state="hidden" r:id="rId1"/>
    <sheet name="Daten" sheetId="1" r:id="rId2"/>
    <sheet name="Diagramm" sheetId="21" r:id="rId3"/>
  </sheets>
  <definedNames>
    <definedName name="Beschriftung">OFFSET(Daten!#REF!,0,0,COUNTA(Daten!$B$10:$B$10),-1)</definedName>
    <definedName name="Daten01">OFFSET(Daten!#REF!,0,0,COUNTA(Daten!$C$10:$C$10),-1)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Diagramm!$B$1:$N$21</definedName>
  </definedNames>
  <calcPr calcId="191029"/>
</workbook>
</file>

<file path=xl/calcChain.xml><?xml version="1.0" encoding="utf-8"?>
<calcChain xmlns="http://schemas.openxmlformats.org/spreadsheetml/2006/main">
  <c r="L15" i="26" l="1"/>
  <c r="L7" i="26" s="1"/>
  <c r="F15" i="26"/>
  <c r="F7" i="26" s="1"/>
  <c r="K15" i="26"/>
  <c r="H82" i="26" l="1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K7" i="26" l="1"/>
  <c r="C7" i="26"/>
  <c r="D15" i="26"/>
  <c r="D7" i="26" s="1"/>
  <c r="E15" i="26"/>
  <c r="E7" i="26" s="1"/>
  <c r="G15" i="26"/>
  <c r="G7" i="26" s="1"/>
  <c r="H15" i="26"/>
  <c r="H7" i="26" s="1"/>
  <c r="I15" i="26"/>
  <c r="I7" i="26" s="1"/>
  <c r="J15" i="26"/>
  <c r="J7" i="26" s="1"/>
  <c r="C15" i="26"/>
  <c r="AB3" i="1" l="1"/>
  <c r="T4" i="1" l="1"/>
  <c r="U4" i="1" s="1"/>
  <c r="T3" i="1"/>
  <c r="U3" i="1" s="1"/>
</calcChain>
</file>

<file path=xl/sharedStrings.xml><?xml version="1.0" encoding="utf-8"?>
<sst xmlns="http://schemas.openxmlformats.org/spreadsheetml/2006/main" count="63" uniqueCount="55">
  <si>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</si>
  <si>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</si>
  <si>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</si>
  <si>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</si>
  <si>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</si>
  <si>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</si>
  <si>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</si>
  <si>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</si>
  <si>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</si>
  <si>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</si>
  <si>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Umsatz (in Mrd. EUR)</t>
  </si>
  <si>
    <t>Kennzahlen</t>
    <phoneticPr fontId="0" type="noConversion"/>
  </si>
  <si>
    <t>Produkt/Produktgruppe</t>
  </si>
  <si>
    <t>Konsumbereich</t>
  </si>
  <si>
    <t>Bemerkungen</t>
  </si>
  <si>
    <t>Datenübersicht</t>
  </si>
  <si>
    <t>Marktanteile (in %)</t>
  </si>
  <si>
    <t>Erläuterung</t>
  </si>
  <si>
    <t>Einheit</t>
  </si>
  <si>
    <t>Anzahl</t>
  </si>
  <si>
    <t>EUR</t>
  </si>
  <si>
    <t>Rohdaten und Vorberechnungen</t>
  </si>
  <si>
    <t>Kennzahlen</t>
  </si>
  <si>
    <t>Quellen (inkl. Zugriffsdatum)</t>
  </si>
  <si>
    <t>Wärmepumpen</t>
  </si>
  <si>
    <t>Marktanteil der Wärmepumpe am Gesamtmarkt (auf Stückzahlen bezogen) für Wärmeerzeuger in Deutschland.</t>
  </si>
  <si>
    <t>Wohnen</t>
  </si>
  <si>
    <t>Absatzzahlen von Wärmepumpen multipliziert mit mittleren Investitionsvolumen pro Wärmepumpenanlage.</t>
  </si>
  <si>
    <t xml:space="preserve">Absatzzahlen </t>
  </si>
  <si>
    <t xml:space="preserve">Durchschnittliche Investitionskosten pro Wärmepumpe </t>
  </si>
  <si>
    <t>in Mrd. EUR</t>
  </si>
  <si>
    <t xml:space="preserve">Umsatz </t>
  </si>
  <si>
    <t>Bundesverband Wärmepumpe e.V. (bwp): URL: http://www.waermepumpe.de/presse/zahlen-daten/ (Zugriff Okt. 2017)</t>
  </si>
  <si>
    <t>Geothermiezentrum Bochum (GZB) (Hrsg.) 2010: Analyse des deutschen Wärmepumpenmarktes. Bestandesaufnahme und Trends (S.55). Bochum. 
Heizungsfinder: URL: http://www.heizungsfinder.de/waermepumpe/kosten-preise, Zugriff: 19.12.2013
Ein mittleres Investitionsvolumen von 17'000 Euro für eine Wärmepumpe (Wasser/Wasser-Wärmepumpen scheint immer noch plausibel (Bestätigt durch Herrn Koch von BWP (17.08.2015)</t>
  </si>
  <si>
    <t>Email Kontakt mit Herrn Michael Koch von BWP (25.06.2015 und 19.09.2016) Für 2017: BDH Marktentwicklung Absatz Wärmeerzeuger URL: http://www.bdh-koeln.de/presse/daten-fakten.html Zugriff: 27. Okt. 2017</t>
  </si>
  <si>
    <t>Marktentwicklung Wärmeerzeuger</t>
  </si>
  <si>
    <t>2002-2017</t>
  </si>
  <si>
    <t>Bundesindustrieverband Deutschland - Haus-, Energie- und Umwelttechnik (BDH) 2003-2017</t>
  </si>
  <si>
    <t>*Eine Erweiterung des Meldekreises in der Produktstatistik "Biomassekessel" im Jahr 2014 führte zu höheren Stückzahlen im Vergleich zum Vorjahr.</t>
  </si>
  <si>
    <t>Struktur in Prozent/Gesamtstückzahl</t>
  </si>
  <si>
    <t>Biomasse</t>
  </si>
  <si>
    <t>Öl-/Gas-Brennwerttechnik</t>
  </si>
  <si>
    <t>Öl-/Gas-Niedertemperaturtechnik</t>
  </si>
  <si>
    <t>Summe</t>
  </si>
  <si>
    <t>https://www.waermepumpe.de/presse/pressemitteilungen/details/bwp-marktzahlen-2017-waermepumpen-absatz-waechst-deutlich/ (Zugriff am 11.9.2018)</t>
  </si>
  <si>
    <t>Quelle für 2017: https://www.bdh-koeln.de/presse/pressemitteilungen/artikel/02/2018/keine-waermewende-in-sicht-heizungsindustrie-zieht-jahresbilanz.html</t>
  </si>
  <si>
    <t>* Marktanteil Heizungswärmepumpen am Gesamtmarkt für Wärmeerzeuger (bezogen auf Stückzahlen)</t>
  </si>
  <si>
    <t>Absatz (Stückzahlen)</t>
  </si>
  <si>
    <t>Heizungswärmepumpen (Erdreich)</t>
  </si>
  <si>
    <t>Heizungswärmepumpen (Luft)</t>
  </si>
  <si>
    <t>Warmwasserwärmepumpen</t>
  </si>
  <si>
    <t>Marktanteil Heizungswärmepumpen am Gesamtmarkt für Wärmeerzeuger (bezogen auf Stückzahlen)</t>
  </si>
  <si>
    <t>Marktanteil Heizungswärmepumpen*</t>
  </si>
  <si>
    <t>Absatz von Wärmepumpen, Marktanteil von Heizungswärmepumpen</t>
  </si>
  <si>
    <t>Bundesverband Wärmepumpe e.V. (bwp): Absatzzahlen, verschiedene Jahrgänge. Bundesverband der Deutschen Heizungsindustrie (BDH): Verschiedene Jahrgänge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</si>
</sst>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Quelle:&quot;\ @"/>
    <numFmt numFmtId="165" formatCode="###\ ##0.0;[Red]\-###\ ##0.0;\-"/>
    <numFmt numFmtId="166" formatCode="###\ ###\ ##0;[Red]\-###\ ###\ ##0;\-"/>
    <numFmt numFmtId="167" formatCode="0.000"/>
    <numFmt numFmtId="168" formatCode="0.0"/>
    <numFmt numFmtId="169" formatCode="#,##0.0&quot;*&quot;"/>
    <numFmt numFmtId="170" formatCode="0.0\ %"/>
    <numFmt numFmtId="171" formatCode="0.0%"/>
  </numFmts>
  <fonts count="6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ITC Officina Sans Book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ITC Officina Sans Book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0"/>
      <name val="Cambria"/>
      <family val="1"/>
      <scheme val="major"/>
    </font>
    <font>
      <b/>
      <sz val="8"/>
      <name val="Calibri"/>
      <family val="2"/>
      <scheme val="minor"/>
    </font>
    <font>
      <sz val="8"/>
      <color indexed="6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3"/>
      <color rgb="FF7C7A7A"/>
      <name val="Arial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sz val="10"/>
      <color rgb="FF080808"/>
      <name val="Cambria"/>
      <family val="1"/>
    </font>
    <font>
      <u/>
      <sz val="10"/>
      <color theme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4" fillId="0" borderId="0"/>
    <xf numFmtId="165" fontId="37" fillId="0" borderId="11" applyFill="0" applyBorder="0">
      <alignment horizontal="right" indent="1"/>
    </xf>
    <xf numFmtId="166" fontId="38" fillId="0" borderId="0">
      <alignment horizontal="right" indent="1"/>
    </xf>
    <xf numFmtId="0" fontId="41" fillId="0" borderId="0"/>
    <xf numFmtId="0" fontId="44" fillId="0" borderId="0"/>
    <xf numFmtId="9" fontId="49" fillId="0" borderId="0" applyFont="0" applyFill="0" applyBorder="0" applyAlignment="0" applyProtection="0"/>
    <xf numFmtId="0" fontId="60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0" xfId="0" applyFill="1"/>
    <xf numFmtId="0" fontId="31" fillId="27" borderId="21" xfId="0" applyFont="1" applyFill="1" applyBorder="1" applyAlignment="1">
      <alignment horizontal="left" vertical="center" wrapText="1"/>
    </xf>
    <xf numFmtId="0" fontId="31" fillId="27" borderId="22" xfId="0" applyFont="1" applyFill="1" applyBorder="1" applyAlignment="1">
      <alignment horizontal="center" vertical="center" wrapText="1"/>
    </xf>
    <xf numFmtId="0" fontId="32" fillId="29" borderId="23" xfId="0" applyFont="1" applyFill="1" applyBorder="1" applyAlignment="1">
      <alignment horizontal="left" vertical="center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32" fillId="28" borderId="28" xfId="0" applyFont="1" applyFill="1" applyBorder="1" applyAlignment="1">
      <alignment horizontal="left" vertical="center" wrapText="1"/>
    </xf>
    <xf numFmtId="0" fontId="39" fillId="27" borderId="14" xfId="0" applyFont="1" applyFill="1" applyBorder="1" applyAlignment="1">
      <alignment horizontal="right" vertical="center"/>
    </xf>
    <xf numFmtId="0" fontId="39" fillId="27" borderId="15" xfId="0" applyFont="1" applyFill="1" applyBorder="1" applyAlignment="1">
      <alignment horizontal="right" vertical="center"/>
    </xf>
    <xf numFmtId="0" fontId="35" fillId="0" borderId="0" xfId="46" applyNumberFormat="1" applyFont="1" applyAlignment="1">
      <alignment vertical="top"/>
    </xf>
    <xf numFmtId="0" fontId="35" fillId="0" borderId="0" xfId="46" applyNumberFormat="1" applyFont="1" applyFill="1" applyAlignment="1">
      <alignment vertical="top"/>
    </xf>
    <xf numFmtId="0" fontId="43" fillId="0" borderId="0" xfId="46" applyNumberFormat="1" applyFont="1" applyFill="1" applyAlignment="1">
      <alignment vertical="top"/>
    </xf>
    <xf numFmtId="3" fontId="42" fillId="0" borderId="0" xfId="46" applyNumberFormat="1" applyFont="1" applyFill="1" applyBorder="1" applyAlignment="1">
      <alignment vertical="top" wrapText="1"/>
    </xf>
    <xf numFmtId="0" fontId="27" fillId="0" borderId="0" xfId="0" applyFont="1" applyFill="1"/>
    <xf numFmtId="0" fontId="0" fillId="0" borderId="0" xfId="0" applyFill="1" applyProtection="1"/>
    <xf numFmtId="0" fontId="20" fillId="0" borderId="0" xfId="0" applyFont="1" applyFill="1" applyBorder="1" applyProtection="1"/>
    <xf numFmtId="0" fontId="23" fillId="0" borderId="0" xfId="0" applyFont="1" applyFill="1" applyBorder="1" applyAlignment="1" applyProtection="1"/>
    <xf numFmtId="0" fontId="23" fillId="0" borderId="0" xfId="0" applyFont="1" applyFill="1" applyBorder="1" applyAlignment="1" applyProtection="1">
      <alignment vertical="center"/>
    </xf>
    <xf numFmtId="0" fontId="45" fillId="0" borderId="0" xfId="46" applyNumberFormat="1" applyFont="1" applyFill="1" applyAlignment="1">
      <alignment vertical="top"/>
    </xf>
    <xf numFmtId="0" fontId="35" fillId="0" borderId="0" xfId="46" applyNumberFormat="1" applyFont="1" applyFill="1" applyBorder="1" applyAlignment="1">
      <alignment vertical="top"/>
    </xf>
    <xf numFmtId="0" fontId="43" fillId="0" borderId="0" xfId="46" applyNumberFormat="1" applyFont="1" applyFill="1" applyBorder="1" applyAlignment="1">
      <alignment vertical="top"/>
    </xf>
    <xf numFmtId="0" fontId="46" fillId="0" borderId="0" xfId="46" applyNumberFormat="1" applyFont="1" applyFill="1" applyAlignment="1">
      <alignment vertical="top"/>
    </xf>
    <xf numFmtId="0" fontId="47" fillId="0" borderId="0" xfId="46" applyNumberFormat="1" applyFont="1" applyFill="1" applyAlignment="1">
      <alignment vertical="top"/>
    </xf>
    <xf numFmtId="0" fontId="43" fillId="0" borderId="0" xfId="46" applyNumberFormat="1" applyFont="1" applyFill="1" applyAlignment="1"/>
    <xf numFmtId="0" fontId="43" fillId="0" borderId="0" xfId="46" applyNumberFormat="1" applyFont="1" applyFill="1" applyBorder="1" applyAlignment="1">
      <alignment vertical="center"/>
    </xf>
    <xf numFmtId="0" fontId="43" fillId="0" borderId="0" xfId="46" applyFont="1" applyFill="1" applyBorder="1" applyAlignment="1">
      <alignment vertical="top"/>
    </xf>
    <xf numFmtId="0" fontId="36" fillId="0" borderId="0" xfId="46" applyNumberFormat="1" applyFont="1" applyFill="1" applyAlignment="1">
      <alignment vertical="top"/>
    </xf>
    <xf numFmtId="0" fontId="43" fillId="0" borderId="30" xfId="46" applyNumberFormat="1" applyFont="1" applyFill="1" applyBorder="1" applyAlignment="1">
      <alignment horizontal="left"/>
    </xf>
    <xf numFmtId="0" fontId="35" fillId="0" borderId="0" xfId="46" applyNumberFormat="1" applyFont="1" applyFill="1" applyBorder="1" applyAlignment="1">
      <alignment vertical="top" wrapText="1"/>
    </xf>
    <xf numFmtId="0" fontId="48" fillId="0" borderId="0" xfId="46" applyNumberFormat="1" applyFont="1" applyFill="1" applyAlignment="1">
      <alignment vertical="top"/>
    </xf>
    <xf numFmtId="3" fontId="35" fillId="0" borderId="20" xfId="46" applyNumberFormat="1" applyFont="1" applyFill="1" applyBorder="1" applyAlignment="1">
      <alignment vertical="top" wrapText="1"/>
    </xf>
    <xf numFmtId="0" fontId="35" fillId="0" borderId="20" xfId="46" applyNumberFormat="1" applyFont="1" applyFill="1" applyBorder="1" applyAlignment="1">
      <alignment vertical="top" wrapText="1"/>
    </xf>
    <xf numFmtId="167" fontId="35" fillId="30" borderId="20" xfId="46" applyNumberFormat="1" applyFont="1" applyFill="1" applyBorder="1" applyAlignment="1">
      <alignment vertical="top" wrapText="1"/>
    </xf>
    <xf numFmtId="0" fontId="50" fillId="0" borderId="0" xfId="0" applyFont="1" applyFill="1"/>
    <xf numFmtId="0" fontId="35" fillId="30" borderId="17" xfId="46" applyNumberFormat="1" applyFont="1" applyFill="1" applyBorder="1" applyAlignment="1">
      <alignment vertical="top"/>
    </xf>
    <xf numFmtId="0" fontId="35" fillId="30" borderId="20" xfId="46" applyNumberFormat="1" applyFont="1" applyFill="1" applyBorder="1" applyAlignment="1">
      <alignment vertical="top"/>
    </xf>
    <xf numFmtId="0" fontId="43" fillId="0" borderId="17" xfId="46" applyNumberFormat="1" applyFont="1" applyFill="1" applyBorder="1" applyAlignment="1"/>
    <xf numFmtId="0" fontId="48" fillId="30" borderId="20" xfId="46" applyNumberFormat="1" applyFont="1" applyFill="1" applyBorder="1" applyAlignment="1">
      <alignment vertical="top" wrapText="1"/>
    </xf>
    <xf numFmtId="0" fontId="48" fillId="0" borderId="30" xfId="46" applyNumberFormat="1" applyFont="1" applyFill="1" applyBorder="1" applyAlignment="1">
      <alignment vertical="top" wrapText="1"/>
    </xf>
    <xf numFmtId="0" fontId="51" fillId="0" borderId="30" xfId="46" applyNumberFormat="1" applyFont="1" applyFill="1" applyBorder="1" applyAlignment="1">
      <alignment vertical="top" wrapText="1"/>
    </xf>
    <xf numFmtId="0" fontId="52" fillId="0" borderId="30" xfId="31" applyNumberFormat="1" applyFont="1" applyFill="1" applyBorder="1" applyAlignment="1">
      <alignment vertical="top" wrapText="1"/>
    </xf>
    <xf numFmtId="0" fontId="48" fillId="0" borderId="30" xfId="46" applyNumberFormat="1" applyFont="1" applyBorder="1" applyAlignment="1">
      <alignment vertical="top" wrapText="1"/>
    </xf>
    <xf numFmtId="0" fontId="51" fillId="0" borderId="30" xfId="46" applyNumberFormat="1" applyFont="1" applyBorder="1" applyAlignment="1">
      <alignment vertical="top" wrapText="1"/>
    </xf>
    <xf numFmtId="0" fontId="35" fillId="0" borderId="20" xfId="0" applyFont="1" applyBorder="1" applyAlignment="1">
      <alignment vertical="top" wrapText="1"/>
    </xf>
    <xf numFmtId="0" fontId="1" fillId="0" borderId="0" xfId="0" applyFont="1" applyFill="1"/>
    <xf numFmtId="0" fontId="0" fillId="0" borderId="0" xfId="0" applyFont="1" applyFill="1"/>
    <xf numFmtId="0" fontId="53" fillId="0" borderId="0" xfId="43" applyFont="1"/>
    <xf numFmtId="0" fontId="48" fillId="0" borderId="31" xfId="46" applyNumberFormat="1" applyFont="1" applyFill="1" applyBorder="1" applyAlignment="1">
      <alignment vertical="top" wrapText="1"/>
    </xf>
    <xf numFmtId="0" fontId="43" fillId="0" borderId="0" xfId="46" applyNumberFormat="1" applyFont="1" applyFill="1" applyAlignment="1">
      <alignment vertical="center"/>
    </xf>
    <xf numFmtId="0" fontId="54" fillId="0" borderId="0" xfId="46" applyNumberFormat="1" applyFont="1" applyFill="1" applyAlignment="1">
      <alignment vertical="center"/>
    </xf>
    <xf numFmtId="0" fontId="35" fillId="0" borderId="0" xfId="46" applyNumberFormat="1" applyFont="1" applyFill="1" applyBorder="1" applyAlignment="1">
      <alignment vertical="center"/>
    </xf>
    <xf numFmtId="0" fontId="35" fillId="0" borderId="0" xfId="46" applyNumberFormat="1" applyFont="1" applyFill="1" applyAlignment="1">
      <alignment vertical="center"/>
    </xf>
    <xf numFmtId="0" fontId="43" fillId="0" borderId="30" xfId="46" applyNumberFormat="1" applyFont="1" applyFill="1" applyBorder="1" applyAlignment="1">
      <alignment vertical="center"/>
    </xf>
    <xf numFmtId="0" fontId="35" fillId="0" borderId="0" xfId="46" applyNumberFormat="1" applyFont="1" applyFill="1" applyBorder="1" applyAlignment="1">
      <alignment vertical="center" wrapText="1"/>
    </xf>
    <xf numFmtId="0" fontId="43" fillId="0" borderId="30" xfId="46" applyNumberFormat="1" applyFont="1" applyFill="1" applyBorder="1" applyAlignment="1">
      <alignment horizontal="left" vertical="center"/>
    </xf>
    <xf numFmtId="0" fontId="55" fillId="0" borderId="0" xfId="46" applyNumberFormat="1" applyFont="1" applyFill="1" applyAlignment="1">
      <alignment vertical="center"/>
    </xf>
    <xf numFmtId="168" fontId="35" fillId="30" borderId="20" xfId="46" applyNumberFormat="1" applyFont="1" applyFill="1" applyBorder="1" applyAlignment="1">
      <alignment vertical="top" wrapText="1"/>
    </xf>
    <xf numFmtId="167" fontId="35" fillId="0" borderId="20" xfId="0" applyNumberFormat="1" applyFont="1" applyBorder="1" applyAlignment="1">
      <alignment vertical="top" wrapText="1"/>
    </xf>
    <xf numFmtId="0" fontId="1" fillId="0" borderId="0" xfId="0" applyFont="1"/>
    <xf numFmtId="0" fontId="56" fillId="0" borderId="0" xfId="0" applyFont="1"/>
    <xf numFmtId="0" fontId="40" fillId="28" borderId="0" xfId="0" applyFont="1" applyFill="1"/>
    <xf numFmtId="0" fontId="40" fillId="28" borderId="0" xfId="0" applyFont="1" applyFill="1" applyBorder="1" applyProtection="1"/>
    <xf numFmtId="0" fontId="40" fillId="28" borderId="0" xfId="0" applyFont="1" applyFill="1" applyProtection="1"/>
    <xf numFmtId="0" fontId="39" fillId="31" borderId="21" xfId="0" applyFont="1" applyFill="1" applyBorder="1" applyAlignment="1">
      <alignment horizontal="center" vertical="center" wrapText="1"/>
    </xf>
    <xf numFmtId="0" fontId="57" fillId="28" borderId="23" xfId="0" applyFont="1" applyFill="1" applyBorder="1" applyAlignment="1">
      <alignment horizontal="left" vertical="center" wrapText="1"/>
    </xf>
    <xf numFmtId="168" fontId="58" fillId="28" borderId="23" xfId="0" applyNumberFormat="1" applyFont="1" applyFill="1" applyBorder="1" applyAlignment="1">
      <alignment horizontal="center" vertical="center" wrapText="1"/>
    </xf>
    <xf numFmtId="3" fontId="57" fillId="28" borderId="32" xfId="0" applyNumberFormat="1" applyFont="1" applyFill="1" applyBorder="1" applyAlignment="1">
      <alignment horizontal="center" vertical="center" wrapText="1"/>
    </xf>
    <xf numFmtId="168" fontId="40" fillId="32" borderId="0" xfId="0" applyNumberFormat="1" applyFont="1" applyFill="1"/>
    <xf numFmtId="0" fontId="57" fillId="29" borderId="23" xfId="0" applyFont="1" applyFill="1" applyBorder="1" applyAlignment="1">
      <alignment horizontal="left" vertical="center" wrapText="1"/>
    </xf>
    <xf numFmtId="168" fontId="58" fillId="29" borderId="23" xfId="0" applyNumberFormat="1" applyFont="1" applyFill="1" applyBorder="1" applyAlignment="1">
      <alignment horizontal="center" vertical="center" wrapText="1"/>
    </xf>
    <xf numFmtId="3" fontId="57" fillId="29" borderId="32" xfId="0" applyNumberFormat="1" applyFont="1" applyFill="1" applyBorder="1" applyAlignment="1">
      <alignment horizontal="center" vertical="center" wrapText="1"/>
    </xf>
    <xf numFmtId="0" fontId="59" fillId="28" borderId="0" xfId="0" applyFont="1" applyFill="1" applyBorder="1" applyAlignment="1" applyProtection="1">
      <alignment vertical="center"/>
    </xf>
    <xf numFmtId="169" fontId="58" fillId="28" borderId="23" xfId="0" applyNumberFormat="1" applyFont="1" applyFill="1" applyBorder="1" applyAlignment="1">
      <alignment horizontal="center" vertical="center" wrapText="1"/>
    </xf>
    <xf numFmtId="0" fontId="43" fillId="32" borderId="0" xfId="46" applyNumberFormat="1" applyFont="1" applyFill="1" applyBorder="1" applyAlignment="1">
      <alignment vertical="top"/>
    </xf>
    <xf numFmtId="3" fontId="35" fillId="32" borderId="20" xfId="46" applyNumberFormat="1" applyFont="1" applyFill="1" applyBorder="1" applyAlignment="1">
      <alignment vertical="top" wrapText="1"/>
    </xf>
    <xf numFmtId="167" fontId="35" fillId="32" borderId="20" xfId="46" applyNumberFormat="1" applyFont="1" applyFill="1" applyBorder="1" applyAlignment="1">
      <alignment vertical="top" wrapText="1"/>
    </xf>
    <xf numFmtId="0" fontId="48" fillId="32" borderId="31" xfId="46" applyNumberFormat="1" applyFont="1" applyFill="1" applyBorder="1" applyAlignment="1">
      <alignment vertical="top" wrapText="1"/>
    </xf>
    <xf numFmtId="0" fontId="60" fillId="0" borderId="0" xfId="49" applyNumberFormat="1" applyFill="1" applyBorder="1" applyAlignment="1">
      <alignment vertical="top"/>
    </xf>
    <xf numFmtId="3" fontId="33" fillId="29" borderId="24" xfId="0" applyNumberFormat="1" applyFont="1" applyFill="1" applyBorder="1" applyAlignment="1">
      <alignment horizontal="center" vertical="center" wrapText="1"/>
    </xf>
    <xf numFmtId="3" fontId="33" fillId="29" borderId="32" xfId="0" applyNumberFormat="1" applyFont="1" applyFill="1" applyBorder="1" applyAlignment="1">
      <alignment horizontal="center" vertical="center" wrapText="1"/>
    </xf>
    <xf numFmtId="0" fontId="32" fillId="28" borderId="23" xfId="0" applyFont="1" applyFill="1" applyBorder="1" applyAlignment="1">
      <alignment horizontal="left" vertical="center" wrapText="1"/>
    </xf>
    <xf numFmtId="3" fontId="33" fillId="0" borderId="24" xfId="48" applyNumberFormat="1" applyFont="1" applyFill="1" applyBorder="1" applyAlignment="1">
      <alignment horizontal="center" vertical="center" wrapText="1"/>
    </xf>
    <xf numFmtId="3" fontId="21" fillId="0" borderId="24" xfId="48" applyNumberFormat="1" applyFont="1" applyFill="1" applyBorder="1" applyAlignment="1">
      <alignment horizontal="center" vertical="center" wrapText="1"/>
    </xf>
    <xf numFmtId="3" fontId="21" fillId="0" borderId="32" xfId="48" applyNumberFormat="1" applyFont="1" applyFill="1" applyBorder="1" applyAlignment="1">
      <alignment horizontal="center" vertical="center" wrapText="1"/>
    </xf>
    <xf numFmtId="0" fontId="40" fillId="28" borderId="13" xfId="0" applyFont="1" applyFill="1" applyBorder="1" applyAlignment="1" applyProtection="1">
      <alignment horizontal="left"/>
      <protection locked="0"/>
    </xf>
    <xf numFmtId="0" fontId="40" fillId="28" borderId="10" xfId="0" applyFont="1" applyFill="1" applyBorder="1" applyAlignment="1" applyProtection="1">
      <alignment horizontal="left"/>
      <protection locked="0"/>
    </xf>
    <xf numFmtId="0" fontId="40" fillId="28" borderId="13" xfId="0" applyFont="1" applyFill="1" applyBorder="1" applyAlignment="1" applyProtection="1">
      <alignment horizontal="left" vertical="center"/>
      <protection locked="0"/>
    </xf>
    <xf numFmtId="0" fontId="40" fillId="28" borderId="10" xfId="0" applyFont="1" applyFill="1" applyBorder="1" applyAlignment="1" applyProtection="1">
      <alignment horizontal="left" vertical="center"/>
      <protection locked="0"/>
    </xf>
    <xf numFmtId="0" fontId="40" fillId="28" borderId="13" xfId="0" applyFont="1" applyFill="1" applyBorder="1" applyAlignment="1" applyProtection="1">
      <alignment horizontal="left" vertical="center" wrapText="1"/>
      <protection locked="0"/>
    </xf>
    <xf numFmtId="0" fontId="40" fillId="28" borderId="10" xfId="0" applyFont="1" applyFill="1" applyBorder="1" applyAlignment="1" applyProtection="1">
      <alignment horizontal="left" vertical="center" wrapText="1"/>
      <protection locked="0"/>
    </xf>
    <xf numFmtId="0" fontId="40" fillId="28" borderId="19" xfId="0" applyFont="1" applyFill="1" applyBorder="1" applyAlignment="1" applyProtection="1">
      <alignment horizontal="left" vertical="center" wrapText="1"/>
      <protection locked="0"/>
    </xf>
    <xf numFmtId="0" fontId="40" fillId="28" borderId="20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170" fontId="32" fillId="0" borderId="29" xfId="48" applyNumberFormat="1" applyFont="1" applyFill="1" applyBorder="1" applyAlignment="1">
      <alignment horizontal="center" vertical="center" wrapText="1"/>
    </xf>
    <xf numFmtId="170" fontId="22" fillId="0" borderId="29" xfId="48" applyNumberFormat="1" applyFont="1" applyFill="1" applyBorder="1" applyAlignment="1">
      <alignment horizontal="center" vertical="center" wrapText="1"/>
    </xf>
    <xf numFmtId="170" fontId="22" fillId="0" borderId="33" xfId="48" applyNumberFormat="1" applyFont="1" applyFill="1" applyBorder="1" applyAlignment="1">
      <alignment horizontal="center" vertical="center" wrapText="1"/>
    </xf>
    <xf numFmtId="171" fontId="22" fillId="0" borderId="33" xfId="48" applyNumberFormat="1" applyFont="1" applyFill="1" applyBorder="1" applyAlignment="1">
      <alignment horizontal="center" vertical="center" wrapText="1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9" builtinId="8"/>
    <cellStyle name="Neutral" xfId="31" builtinId="28" customBuiltin="1"/>
    <cellStyle name="Notiz" xfId="32" builtinId="10" customBuiltin="1"/>
    <cellStyle name="Ohne_Nachkomma" xfId="45" xr:uid="{00000000-0005-0000-0000-000022000000}"/>
    <cellStyle name="Prozent" xfId="48" builtinId="5"/>
    <cellStyle name="Schlecht" xfId="33" builtinId="27" customBuiltin="1"/>
    <cellStyle name="Standard" xfId="0" builtinId="0"/>
    <cellStyle name="Standard 2" xfId="42" xr:uid="{00000000-0005-0000-0000-000026000000}"/>
    <cellStyle name="Standard 2 2" xfId="47" xr:uid="{00000000-0005-0000-0000-000027000000}"/>
    <cellStyle name="Standard 3" xfId="43" xr:uid="{00000000-0005-0000-0000-000028000000}"/>
    <cellStyle name="Standard 4" xfId="46" xr:uid="{00000000-0005-0000-0000-000029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005F85"/>
      <color rgb="FF125D86"/>
      <color rgb="FF5EAD35"/>
      <color rgb="FFFFFFFF"/>
      <color rgb="FF080808"/>
      <color rgb="FF61B931"/>
      <color rgb="FF0B90D5"/>
      <color rgb="FF612F62"/>
      <color rgb="FF934B94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 2.2 Vorberechnung'!$E$1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 2.2 Vorberechnung'!#REF!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 2.2 Vorberechnung'!#REF!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2.2 Vorberechnung'!#REF!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D11-417E-892F-4C15D086C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441400"/>
        <c:axId val="330442968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val>
            <c:numRef>
              <c:f>' 2.2 Vorberechnung'!#REF!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 2.2 Vorberechnung'!#REF!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2.2 Vorberechnung'!#REF!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D11-417E-892F-4C15D086C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299576"/>
        <c:axId val="330300360"/>
      </c:lineChart>
      <c:catAx>
        <c:axId val="330441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0442968"/>
        <c:crosses val="autoZero"/>
        <c:auto val="1"/>
        <c:lblAlgn val="ctr"/>
        <c:lblOffset val="100"/>
        <c:noMultiLvlLbl val="0"/>
      </c:catAx>
      <c:valAx>
        <c:axId val="3304429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b="1">
                    <a:solidFill>
                      <a:schemeClr val="tx2">
                        <a:lumMod val="75000"/>
                      </a:schemeClr>
                    </a:solidFill>
                  </a:rPr>
                  <a:t>Marktanteile</a:t>
                </a:r>
                <a:r>
                  <a:rPr lang="de-CH" b="1" baseline="0">
                    <a:solidFill>
                      <a:schemeClr val="tx2">
                        <a:lumMod val="75000"/>
                      </a:schemeClr>
                    </a:solidFill>
                  </a:rPr>
                  <a:t> (in %)</a:t>
                </a:r>
                <a:endParaRPr lang="de-CH" b="1">
                  <a:solidFill>
                    <a:schemeClr val="tx2">
                      <a:lumMod val="7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0441400"/>
        <c:crosses val="autoZero"/>
        <c:crossBetween val="between"/>
        <c:majorUnit val="20"/>
      </c:valAx>
      <c:valAx>
        <c:axId val="330300360"/>
        <c:scaling>
          <c:orientation val="minMax"/>
          <c:max val="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b="1">
                    <a:solidFill>
                      <a:srgbClr val="C00000"/>
                    </a:solidFill>
                  </a:rPr>
                  <a:t>Umsatz (in Mrd. EUR)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0299576"/>
        <c:crosses val="max"/>
        <c:crossBetween val="between"/>
        <c:majorUnit val="1"/>
      </c:valAx>
      <c:catAx>
        <c:axId val="330299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0300360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3685251478412"/>
          <c:y val="3.3493717558150289E-2"/>
          <c:w val="0.82728104948195536"/>
          <c:h val="0.7164681476057860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Daten!$B$10</c:f>
              <c:strCache>
                <c:ptCount val="1"/>
                <c:pt idx="0">
                  <c:v>Heizungswärmepumpen (Erdreich)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5EAD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948-46A8-A885-36824F8D7796}"/>
              </c:ext>
            </c:extLst>
          </c:dPt>
          <c:dLbls>
            <c:spPr>
              <a:solidFill>
                <a:srgbClr val="5EAD3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Daten!$C$9:$S$9</c15:sqref>
                  </c15:fullRef>
                </c:ext>
              </c:extLst>
              <c:f>(Daten!$C$9,Daten!$E$9,Daten!$J$9:$S$9)</c:f>
              <c:numCache>
                <c:formatCode>General</c:formatCode>
                <c:ptCount val="12"/>
                <c:pt idx="0">
                  <c:v>2008</c:v>
                </c:pt>
                <c:pt idx="1">
                  <c:v>2010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Daten!$C$10:$S$10</c15:sqref>
                  </c15:fullRef>
                </c:ext>
              </c:extLst>
              <c:f>(Daten!$C$10,Daten!$E$10,Daten!$J$10:$S$10)</c:f>
              <c:numCache>
                <c:formatCode>#,##0</c:formatCode>
                <c:ptCount val="12"/>
                <c:pt idx="0">
                  <c:v>34500</c:v>
                </c:pt>
                <c:pt idx="1">
                  <c:v>24500</c:v>
                </c:pt>
                <c:pt idx="2">
                  <c:v>17000</c:v>
                </c:pt>
                <c:pt idx="3">
                  <c:v>20700</c:v>
                </c:pt>
                <c:pt idx="4">
                  <c:v>23000</c:v>
                </c:pt>
                <c:pt idx="5">
                  <c:v>23500</c:v>
                </c:pt>
                <c:pt idx="6">
                  <c:v>20000</c:v>
                </c:pt>
                <c:pt idx="7">
                  <c:v>24500</c:v>
                </c:pt>
                <c:pt idx="8">
                  <c:v>27000</c:v>
                </c:pt>
                <c:pt idx="9">
                  <c:v>31000</c:v>
                </c:pt>
                <c:pt idx="10">
                  <c:v>26000</c:v>
                </c:pt>
                <c:pt idx="11">
                  <c:v>15000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Daten!$F$10</c15:sqref>
                  <c15:spPr xmlns:c15="http://schemas.microsoft.com/office/drawing/2012/chart">
                    <a:solidFill>
                      <a:srgbClr val="5EAD35"/>
                    </a:solidFill>
                    <a:ln>
                      <a:noFill/>
                    </a:ln>
                  </c15:spPr>
                  <c15:invertIfNegative val="0"/>
                  <c15:bubble3D val="0"/>
                </c15:categoryFilterException>
                <c15:categoryFilterException>
                  <c15:sqref>Daten!$G$10</c15:sqref>
                  <c15:spPr xmlns:c15="http://schemas.microsoft.com/office/drawing/2012/chart">
                    <a:solidFill>
                      <a:srgbClr val="5EAD35"/>
                    </a:solidFill>
                    <a:ln>
                      <a:noFill/>
                    </a:ln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D948-46A8-A885-36824F8D7796}"/>
            </c:ext>
          </c:extLst>
        </c:ser>
        <c:ser>
          <c:idx val="2"/>
          <c:order val="1"/>
          <c:tx>
            <c:strRef>
              <c:f>Daten!$B$11</c:f>
              <c:strCache>
                <c:ptCount val="1"/>
                <c:pt idx="0">
                  <c:v>Heizungswärmepumpen (Luft)</c:v>
                </c:pt>
              </c:strCache>
            </c:strRef>
          </c:tx>
          <c:spPr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948-46A8-A885-36824F8D7796}"/>
              </c:ext>
            </c:extLst>
          </c:dPt>
          <c:dLbls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Daten!$C$9:$S$9</c15:sqref>
                  </c15:fullRef>
                </c:ext>
              </c:extLst>
              <c:f>(Daten!$C$9,Daten!$E$9,Daten!$J$9:$S$9)</c:f>
              <c:numCache>
                <c:formatCode>General</c:formatCode>
                <c:ptCount val="12"/>
                <c:pt idx="0">
                  <c:v>2008</c:v>
                </c:pt>
                <c:pt idx="1">
                  <c:v>2010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Daten!$C$11:$S$11</c15:sqref>
                  </c15:fullRef>
                </c:ext>
              </c:extLst>
              <c:f>(Daten!$C$11,Daten!$E$11,Daten!$J$11:$S$11)</c:f>
              <c:numCache>
                <c:formatCode>#,##0</c:formatCode>
                <c:ptCount val="12"/>
                <c:pt idx="0">
                  <c:v>28000</c:v>
                </c:pt>
                <c:pt idx="1">
                  <c:v>26500</c:v>
                </c:pt>
                <c:pt idx="2">
                  <c:v>40000</c:v>
                </c:pt>
                <c:pt idx="3">
                  <c:v>45800</c:v>
                </c:pt>
                <c:pt idx="4">
                  <c:v>55000</c:v>
                </c:pt>
                <c:pt idx="5">
                  <c:v>65000</c:v>
                </c:pt>
                <c:pt idx="6">
                  <c:v>66000</c:v>
                </c:pt>
                <c:pt idx="7">
                  <c:v>95500</c:v>
                </c:pt>
                <c:pt idx="8">
                  <c:v>127000</c:v>
                </c:pt>
                <c:pt idx="9">
                  <c:v>205000</c:v>
                </c:pt>
                <c:pt idx="10">
                  <c:v>330000</c:v>
                </c:pt>
                <c:pt idx="11">
                  <c:v>178000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Daten!$F$11</c15:sqref>
                  <c15:spPr xmlns:c15="http://schemas.microsoft.com/office/drawing/2012/chart">
                    <a:ln>
                      <a:noFill/>
                    </a:ln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B-D948-46A8-A885-36824F8D7796}"/>
            </c:ext>
          </c:extLst>
        </c:ser>
        <c:ser>
          <c:idx val="0"/>
          <c:order val="2"/>
          <c:tx>
            <c:strRef>
              <c:f>Daten!$B$12</c:f>
              <c:strCache>
                <c:ptCount val="1"/>
                <c:pt idx="0">
                  <c:v>Warmwasserwärmepumpen</c:v>
                </c:pt>
              </c:strCache>
            </c:strRef>
          </c:tx>
          <c:invertIfNegative val="0"/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Daten!$C$9:$S$9</c15:sqref>
                  </c15:fullRef>
                </c:ext>
              </c:extLst>
              <c:f>(Daten!$C$9,Daten!$E$9,Daten!$J$9:$S$9)</c:f>
              <c:numCache>
                <c:formatCode>General</c:formatCode>
                <c:ptCount val="12"/>
                <c:pt idx="0">
                  <c:v>2008</c:v>
                </c:pt>
                <c:pt idx="1">
                  <c:v>2010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Daten!$C$12:$S$12</c15:sqref>
                  </c15:fullRef>
                </c:ext>
              </c:extLst>
              <c:f>(Daten!$C$12,Daten!$E$12,Daten!$J$12:$S$12)</c:f>
              <c:numCache>
                <c:formatCode>#,##0</c:formatCode>
                <c:ptCount val="12"/>
                <c:pt idx="0">
                  <c:v>15400</c:v>
                </c:pt>
                <c:pt idx="1">
                  <c:v>8400</c:v>
                </c:pt>
                <c:pt idx="2">
                  <c:v>12500</c:v>
                </c:pt>
                <c:pt idx="3">
                  <c:v>12500</c:v>
                </c:pt>
                <c:pt idx="4">
                  <c:v>13500</c:v>
                </c:pt>
                <c:pt idx="5">
                  <c:v>15000</c:v>
                </c:pt>
                <c:pt idx="6">
                  <c:v>16500</c:v>
                </c:pt>
                <c:pt idx="7">
                  <c:v>20500</c:v>
                </c:pt>
                <c:pt idx="8">
                  <c:v>23500</c:v>
                </c:pt>
                <c:pt idx="9">
                  <c:v>45500</c:v>
                </c:pt>
                <c:pt idx="10">
                  <c:v>82500</c:v>
                </c:pt>
                <c:pt idx="11">
                  <c:v>41500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61C-4B67-9CA9-840B9F8DE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0299184"/>
        <c:axId val="331154480"/>
      </c:barChart>
      <c:lineChart>
        <c:grouping val="standard"/>
        <c:varyColors val="0"/>
        <c:ser>
          <c:idx val="3"/>
          <c:order val="3"/>
          <c:tx>
            <c:strRef>
              <c:f>Daten!$B$13</c:f>
              <c:strCache>
                <c:ptCount val="1"/>
                <c:pt idx="0">
                  <c:v>Marktanteil Heizungswärmepumpen am Gesamtmarkt für Wärmeerzeuger (bezogen auf Stückzahlen)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circle"/>
            <c:size val="8"/>
            <c:spPr>
              <a:solidFill>
                <a:srgbClr val="005F85"/>
              </a:solidFill>
              <a:ln>
                <a:solidFill>
                  <a:schemeClr val="bg1"/>
                </a:solidFill>
              </a:ln>
            </c:spPr>
          </c:marker>
          <c:dLbls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Daten!$C$9:$S$9</c15:sqref>
                  </c15:fullRef>
                </c:ext>
              </c:extLst>
              <c:f>(Daten!$C$9,Daten!$E$9,Daten!$J$9:$S$9)</c:f>
              <c:numCache>
                <c:formatCode>General</c:formatCode>
                <c:ptCount val="12"/>
                <c:pt idx="0">
                  <c:v>2008</c:v>
                </c:pt>
                <c:pt idx="1">
                  <c:v>2010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Daten!$C$13:$S$13</c15:sqref>
                  </c15:fullRef>
                </c:ext>
              </c:extLst>
              <c:f>(Daten!$C$13,Daten!$E$13,Daten!$J$13:$S$13)</c:f>
              <c:numCache>
                <c:formatCode>0.0\ %</c:formatCode>
                <c:ptCount val="12"/>
                <c:pt idx="0">
                  <c:v>0.10099999999999999</c:v>
                </c:pt>
                <c:pt idx="1">
                  <c:v>8.3000000000000004E-2</c:v>
                </c:pt>
                <c:pt idx="2">
                  <c:v>0.08</c:v>
                </c:pt>
                <c:pt idx="3">
                  <c:v>9.6000000000000002E-2</c:v>
                </c:pt>
                <c:pt idx="4">
                  <c:v>0.11</c:v>
                </c:pt>
                <c:pt idx="5">
                  <c:v>0.115</c:v>
                </c:pt>
                <c:pt idx="6">
                  <c:v>0.115</c:v>
                </c:pt>
                <c:pt idx="7">
                  <c:v>0.14299999999999999</c:v>
                </c:pt>
                <c:pt idx="8">
                  <c:v>0.16600000000000001</c:v>
                </c:pt>
                <c:pt idx="9" formatCode="0.0%">
                  <c:v>0.24099999999999999</c:v>
                </c:pt>
                <c:pt idx="10" formatCode="0.0%">
                  <c:v>0.27200000000000002</c:v>
                </c:pt>
                <c:pt idx="11" formatCode="0.0%">
                  <c:v>0.27100000000000002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61C-4B67-9CA9-840B9F8DE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696464"/>
        <c:axId val="771692528"/>
      </c:lineChart>
      <c:catAx>
        <c:axId val="33029918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31154480"/>
        <c:crosses val="autoZero"/>
        <c:auto val="1"/>
        <c:lblAlgn val="ctr"/>
        <c:lblOffset val="100"/>
        <c:noMultiLvlLbl val="0"/>
      </c:catAx>
      <c:valAx>
        <c:axId val="331154480"/>
        <c:scaling>
          <c:orientation val="minMax"/>
          <c:max val="500000"/>
          <c:min val="0"/>
        </c:scaling>
        <c:delete val="0"/>
        <c:axPos val="l"/>
        <c:majorGridlines>
          <c:spPr>
            <a:ln w="6350">
              <a:solidFill>
                <a:sysClr val="windowText" lastClr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30299184"/>
        <c:crosses val="autoZero"/>
        <c:crossBetween val="between"/>
        <c:majorUnit val="50000"/>
      </c:valAx>
      <c:valAx>
        <c:axId val="771692528"/>
        <c:scaling>
          <c:orientation val="minMax"/>
        </c:scaling>
        <c:delete val="0"/>
        <c:axPos val="r"/>
        <c:numFmt formatCode="0\ %" sourceLinked="0"/>
        <c:majorTickMark val="out"/>
        <c:minorTickMark val="none"/>
        <c:tickLblPos val="nextTo"/>
        <c:crossAx val="771696464"/>
        <c:crosses val="max"/>
        <c:crossBetween val="between"/>
      </c:valAx>
      <c:catAx>
        <c:axId val="771696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1692528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20191607308851825"/>
          <c:y val="0.84626471970970185"/>
          <c:w val="0.78200589387076991"/>
          <c:h val="0.14273454467024105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5" footer="0.314960629921263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438150</xdr:colOff>
      <xdr:row>1</xdr:row>
      <xdr:rowOff>9525</xdr:rowOff>
    </xdr:from>
    <xdr:to>
      <xdr:col>27</xdr:col>
      <xdr:colOff>123825</xdr:colOff>
      <xdr:row>15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381001</xdr:colOff>
      <xdr:row>19</xdr:row>
      <xdr:rowOff>152399</xdr:rowOff>
    </xdr:from>
    <xdr:to>
      <xdr:col>6</xdr:col>
      <xdr:colOff>573882</xdr:colOff>
      <xdr:row>52</xdr:row>
      <xdr:rowOff>104774</xdr:rowOff>
    </xdr:to>
    <xdr:pic>
      <xdr:nvPicPr>
        <xdr:cNvPr id="3" name="Grafik 2" descr="https://www.waermepumpe.de/typo3temp/yag/03/69/Marktanteile_Genehmigungen_2013_2017_v02_RGB_36945_5b34c5596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5438774"/>
          <a:ext cx="6679406" cy="534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215347</xdr:rowOff>
    </xdr:from>
    <xdr:to>
      <xdr:col>13</xdr:col>
      <xdr:colOff>1349375</xdr:colOff>
      <xdr:row>20</xdr:row>
      <xdr:rowOff>231913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250965</xdr:colOff>
      <xdr:row>20</xdr:row>
      <xdr:rowOff>296328</xdr:rowOff>
    </xdr:from>
    <xdr:to>
      <xdr:col>13</xdr:col>
      <xdr:colOff>1298715</xdr:colOff>
      <xdr:row>20</xdr:row>
      <xdr:rowOff>617376</xdr:rowOff>
    </xdr:to>
    <xdr:sp macro="" textlink="Daten!AB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394340" y="5328703"/>
          <a:ext cx="3032125" cy="321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Bundesverband Wärmepumpe e.V. (bwp): Absatzzahlen, verschiedene Jahrgänge. Bundesverband der Deutschen Heizungsindustrie (BDH): Verschiedene Jahrgänge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4396</xdr:colOff>
      <xdr:row>20</xdr:row>
      <xdr:rowOff>302694</xdr:rowOff>
    </xdr:from>
    <xdr:to>
      <xdr:col>6</xdr:col>
      <xdr:colOff>219808</xdr:colOff>
      <xdr:row>20</xdr:row>
      <xdr:rowOff>599212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24204" y="5416886"/>
          <a:ext cx="2047142" cy="296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Marktanteil Heizungswärmepumpen am Gesamtmarkt für Wärmeerzeuger (bezogen auf Stückzahlen)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165652</xdr:colOff>
      <xdr:row>1</xdr:row>
      <xdr:rowOff>9525</xdr:rowOff>
    </xdr:from>
    <xdr:to>
      <xdr:col>13</xdr:col>
      <xdr:colOff>871903</xdr:colOff>
      <xdr:row>3</xdr:row>
      <xdr:rowOff>91109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2" y="265967"/>
          <a:ext cx="6831559" cy="57981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Absatz von Wärmepumpen, Marktanteil von Heizungswärmepumpen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</xdr:row>
      <xdr:rowOff>11765</xdr:rowOff>
    </xdr:from>
    <xdr:to>
      <xdr:col>13</xdr:col>
      <xdr:colOff>1294500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2250" y="265765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20</xdr:row>
      <xdr:rowOff>284297</xdr:rowOff>
    </xdr:from>
    <xdr:to>
      <xdr:col>13</xdr:col>
      <xdr:colOff>1294500</xdr:colOff>
      <xdr:row>20</xdr:row>
      <xdr:rowOff>284297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2250" y="5316672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2</xdr:col>
      <xdr:colOff>94379</xdr:colOff>
      <xdr:row>2</xdr:row>
      <xdr:rowOff>92693</xdr:rowOff>
    </xdr:from>
    <xdr:ext cx="1256370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697629" y="600693"/>
          <a:ext cx="1256370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Absatz (Stückzahlen)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180515</xdr:colOff>
      <xdr:row>1</xdr:row>
      <xdr:rowOff>248554</xdr:rowOff>
    </xdr:from>
    <xdr:ext cx="1608528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80515" y="505315"/>
          <a:ext cx="1608528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709291</xdr:colOff>
      <xdr:row>2</xdr:row>
      <xdr:rowOff>92693</xdr:rowOff>
    </xdr:from>
    <xdr:ext cx="3247706" cy="265043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804916" y="600693"/>
          <a:ext cx="3247706" cy="2650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marL="0" indent="0" algn="r"/>
          <a:fld id="{CBACA1FB-F057-48D0-BD5C-5183937FC87B}" type="TxLink">
            <a:rPr lang="en-US" sz="1000" b="1" i="0" u="none" strike="noStrike">
              <a:solidFill>
                <a:schemeClr val="accent6">
                  <a:lumMod val="50000"/>
                </a:schemeClr>
              </a:solidFill>
              <a:latin typeface="Meta Offc"/>
              <a:ea typeface="+mn-ea"/>
              <a:cs typeface="Meta Offc"/>
            </a:rPr>
            <a:pPr marL="0" indent="0" algn="r"/>
            <a:t>Marktanteil Heizungswärmepumpen*</a:t>
          </a:fld>
          <a:endParaRPr lang="en-US" sz="1000" b="1" i="0" u="none" strike="noStrike">
            <a:solidFill>
              <a:schemeClr val="accent6">
                <a:lumMod val="50000"/>
              </a:schemeClr>
            </a:solidFill>
            <a:latin typeface="Meta Offc"/>
            <a:ea typeface="+mn-ea"/>
            <a:cs typeface="Meta Offc"/>
          </a:endParaRPr>
        </a:p>
      </xdr:txBody>
    </xdr:sp>
    <xdr:clientData fLocksWithSheet="0"/>
  </xdr:oneCellAnchor>
  <xdr:twoCellAnchor>
    <xdr:from>
      <xdr:col>1</xdr:col>
      <xdr:colOff>0</xdr:colOff>
      <xdr:row>18</xdr:row>
      <xdr:rowOff>670884</xdr:rowOff>
    </xdr:from>
    <xdr:to>
      <xdr:col>13</xdr:col>
      <xdr:colOff>1294500</xdr:colOff>
      <xdr:row>18</xdr:row>
      <xdr:rowOff>670884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22250" y="4488822"/>
          <a:ext cx="720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dh-koeln.de/presse/pressemitteilungen/artikel/02/2018/keine-waermewende-in-sicht-heizungsindustrie-zieht-jahresbilanz.html" TargetMode="External"/><Relationship Id="rId1" Type="http://schemas.openxmlformats.org/officeDocument/2006/relationships/hyperlink" Target="https://www.waermepumpe.de/presse/pressemitteilungen/details/bwp-marktzahlen-2017-waermepumpen-absatz-waechst-deutlich/%20(Zugriff%20am%2011.9.2018)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109"/>
  <sheetViews>
    <sheetView zoomScaleNormal="100" workbookViewId="0">
      <selection activeCell="O13" sqref="O13"/>
    </sheetView>
  </sheetViews>
  <sheetFormatPr baseColWidth="10" defaultColWidth="10.7109375" defaultRowHeight="12.75" outlineLevelCol="1"/>
  <cols>
    <col min="1" max="1" width="34.85546875" style="37" customWidth="1"/>
    <col min="2" max="2" width="19.5703125" style="37" customWidth="1"/>
    <col min="3" max="10" width="10.7109375" style="37" customWidth="1"/>
    <col min="11" max="11" width="10.7109375" style="37"/>
    <col min="12" max="12" width="8.140625" style="38" customWidth="1"/>
    <col min="13" max="13" width="60.28515625" style="66" hidden="1" customWidth="1" outlineLevel="1"/>
    <col min="14" max="14" width="58" style="69" hidden="1" customWidth="1" outlineLevel="1"/>
    <col min="15" max="15" width="10.7109375" style="37" collapsed="1"/>
    <col min="16" max="16384" width="10.7109375" style="37"/>
  </cols>
  <sheetData>
    <row r="1" spans="1:15" s="78" customFormat="1" ht="15.75">
      <c r="A1" s="76" t="s">
        <v>13</v>
      </c>
      <c r="B1" s="77" t="s">
        <v>26</v>
      </c>
      <c r="D1" s="79"/>
      <c r="F1" s="79"/>
      <c r="H1" s="79"/>
      <c r="J1" s="79"/>
      <c r="L1" s="79"/>
      <c r="M1" s="80"/>
      <c r="N1" s="80"/>
    </row>
    <row r="2" spans="1:15" s="78" customFormat="1" ht="23.25">
      <c r="A2" s="76" t="s">
        <v>12</v>
      </c>
      <c r="B2" s="83" t="s">
        <v>24</v>
      </c>
      <c r="D2" s="79"/>
      <c r="E2" s="81"/>
      <c r="F2" s="79"/>
      <c r="G2" s="81"/>
      <c r="H2" s="79"/>
      <c r="I2" s="81"/>
      <c r="J2" s="79"/>
      <c r="K2" s="81"/>
      <c r="L2" s="79"/>
      <c r="M2" s="82" t="s">
        <v>23</v>
      </c>
      <c r="N2" s="82" t="s">
        <v>14</v>
      </c>
    </row>
    <row r="3" spans="1:15" s="47" customFormat="1" ht="21">
      <c r="A3" s="39"/>
      <c r="B3" s="49"/>
      <c r="D3" s="38"/>
      <c r="E3" s="56"/>
      <c r="F3" s="38"/>
      <c r="G3" s="56"/>
      <c r="H3" s="38"/>
      <c r="I3" s="56"/>
      <c r="J3" s="38"/>
      <c r="K3" s="56"/>
      <c r="L3" s="38"/>
      <c r="M3" s="55"/>
      <c r="N3" s="55"/>
    </row>
    <row r="4" spans="1:15" s="47" customFormat="1" ht="18.75">
      <c r="A4" s="46" t="s">
        <v>15</v>
      </c>
      <c r="B4" s="46"/>
      <c r="C4" s="50"/>
      <c r="D4" s="38"/>
      <c r="E4" s="56"/>
      <c r="F4" s="38"/>
      <c r="G4" s="56"/>
      <c r="H4" s="38"/>
      <c r="I4" s="56"/>
      <c r="J4" s="38"/>
      <c r="K4" s="56"/>
      <c r="L4" s="38"/>
      <c r="M4" s="66"/>
      <c r="N4" s="66"/>
    </row>
    <row r="5" spans="1:15" s="47" customFormat="1">
      <c r="C5" s="38"/>
      <c r="D5" s="38"/>
      <c r="E5" s="38"/>
      <c r="F5" s="38"/>
      <c r="G5" s="38"/>
      <c r="H5" s="38"/>
      <c r="I5" s="38"/>
      <c r="J5" s="38"/>
      <c r="K5" s="38"/>
      <c r="L5" s="38"/>
      <c r="M5" s="66"/>
      <c r="N5" s="66"/>
    </row>
    <row r="6" spans="1:15" s="47" customFormat="1">
      <c r="A6" s="64" t="s">
        <v>11</v>
      </c>
      <c r="B6" s="51" t="s">
        <v>17</v>
      </c>
      <c r="C6" s="52">
        <v>2008</v>
      </c>
      <c r="D6" s="52">
        <v>2009</v>
      </c>
      <c r="E6" s="52">
        <v>2010</v>
      </c>
      <c r="F6" s="52">
        <v>2011</v>
      </c>
      <c r="G6" s="52">
        <v>2012</v>
      </c>
      <c r="H6" s="52">
        <v>2013</v>
      </c>
      <c r="I6" s="52">
        <v>2014</v>
      </c>
      <c r="J6" s="52">
        <v>2015</v>
      </c>
      <c r="K6" s="52">
        <v>2016</v>
      </c>
      <c r="L6" s="38">
        <v>2017</v>
      </c>
      <c r="M6" s="66"/>
      <c r="N6" s="66"/>
    </row>
    <row r="7" spans="1:15" s="47" customFormat="1" ht="22.5" customHeight="1">
      <c r="A7" s="62" t="s">
        <v>10</v>
      </c>
      <c r="B7" s="65" t="s">
        <v>27</v>
      </c>
      <c r="C7" s="60">
        <f>C15</f>
        <v>1.0625</v>
      </c>
      <c r="D7" s="60">
        <f t="shared" ref="D7:L7" si="0">D15</f>
        <v>0.93159999999999998</v>
      </c>
      <c r="E7" s="60">
        <f t="shared" si="0"/>
        <v>0.86699999999999999</v>
      </c>
      <c r="F7" s="60">
        <f t="shared" si="0"/>
        <v>0.96899999999999997</v>
      </c>
      <c r="G7" s="60">
        <f t="shared" si="0"/>
        <v>1.0115000000000001</v>
      </c>
      <c r="H7" s="60">
        <f t="shared" si="0"/>
        <v>1.02</v>
      </c>
      <c r="I7" s="60">
        <f t="shared" si="0"/>
        <v>0.98599999999999999</v>
      </c>
      <c r="J7" s="60">
        <f t="shared" si="0"/>
        <v>0.96899999999999997</v>
      </c>
      <c r="K7" s="60">
        <f t="shared" si="0"/>
        <v>1.1305000000000001</v>
      </c>
      <c r="L7" s="103">
        <f t="shared" si="0"/>
        <v>1.3260000000000001</v>
      </c>
      <c r="M7" s="66"/>
      <c r="N7" s="66"/>
    </row>
    <row r="8" spans="1:15" s="47" customFormat="1" ht="67.5">
      <c r="A8" s="63" t="s">
        <v>16</v>
      </c>
      <c r="B8" s="65" t="s">
        <v>25</v>
      </c>
      <c r="C8" s="84">
        <v>10.1</v>
      </c>
      <c r="D8" s="84">
        <v>8.6</v>
      </c>
      <c r="E8" s="84">
        <v>8.3000000000000007</v>
      </c>
      <c r="F8" s="84">
        <v>9.1</v>
      </c>
      <c r="G8" s="84">
        <v>9.1999999999999993</v>
      </c>
      <c r="H8" s="84">
        <v>8.6999999999999993</v>
      </c>
      <c r="I8" s="84">
        <v>8.5</v>
      </c>
      <c r="J8" s="84">
        <v>8</v>
      </c>
      <c r="K8" s="84">
        <v>9.6</v>
      </c>
      <c r="L8" s="38">
        <v>11</v>
      </c>
      <c r="M8" s="66" t="s">
        <v>34</v>
      </c>
      <c r="N8" s="66"/>
    </row>
    <row r="9" spans="1:15" s="47" customFormat="1">
      <c r="A9" s="38"/>
      <c r="B9" s="38"/>
      <c r="C9" s="38"/>
      <c r="D9" s="38"/>
      <c r="L9" s="38"/>
      <c r="M9" s="66"/>
      <c r="N9" s="66"/>
    </row>
    <row r="10" spans="1:15" s="38" customFormat="1" ht="18.75">
      <c r="A10" s="46" t="s">
        <v>21</v>
      </c>
      <c r="B10" s="46"/>
      <c r="C10" s="57"/>
      <c r="D10" s="57"/>
      <c r="E10" s="57"/>
      <c r="F10" s="57"/>
      <c r="G10" s="57"/>
      <c r="H10" s="57"/>
      <c r="I10" s="57"/>
      <c r="J10" s="57"/>
      <c r="K10" s="57"/>
      <c r="L10" s="54"/>
      <c r="M10" s="66"/>
      <c r="N10" s="66"/>
      <c r="O10" s="47"/>
    </row>
    <row r="11" spans="1:15" s="38" customFormat="1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4"/>
      <c r="M11" s="66"/>
      <c r="N11" s="66"/>
      <c r="O11" s="47"/>
    </row>
    <row r="12" spans="1:15" s="47" customFormat="1">
      <c r="A12" s="39" t="s">
        <v>22</v>
      </c>
      <c r="B12" s="39" t="s">
        <v>18</v>
      </c>
      <c r="C12" s="53">
        <v>2008</v>
      </c>
      <c r="D12" s="48">
        <v>2009</v>
      </c>
      <c r="E12" s="48">
        <v>2010</v>
      </c>
      <c r="F12" s="48">
        <v>2011</v>
      </c>
      <c r="G12" s="48">
        <v>2012</v>
      </c>
      <c r="H12" s="48">
        <v>2013</v>
      </c>
      <c r="I12" s="48">
        <v>2014</v>
      </c>
      <c r="J12" s="48">
        <v>2015</v>
      </c>
      <c r="K12" s="48">
        <v>2016</v>
      </c>
      <c r="L12" s="101">
        <v>2017</v>
      </c>
      <c r="M12" s="66"/>
      <c r="N12" s="66"/>
    </row>
    <row r="13" spans="1:15" s="47" customFormat="1" ht="33.75">
      <c r="A13" s="59" t="s">
        <v>28</v>
      </c>
      <c r="B13" s="59" t="s">
        <v>19</v>
      </c>
      <c r="C13" s="58">
        <v>62500</v>
      </c>
      <c r="D13" s="58">
        <v>54800</v>
      </c>
      <c r="E13" s="58">
        <v>51000</v>
      </c>
      <c r="F13" s="58">
        <v>57000</v>
      </c>
      <c r="G13" s="58">
        <v>59500</v>
      </c>
      <c r="H13" s="58">
        <v>60000</v>
      </c>
      <c r="I13" s="58">
        <v>58000</v>
      </c>
      <c r="J13" s="58">
        <v>57000</v>
      </c>
      <c r="K13" s="58">
        <v>66500</v>
      </c>
      <c r="L13" s="102">
        <v>78000</v>
      </c>
      <c r="M13" s="75" t="s">
        <v>32</v>
      </c>
      <c r="N13" s="104" t="s">
        <v>44</v>
      </c>
      <c r="O13" s="105" t="s">
        <v>45</v>
      </c>
    </row>
    <row r="14" spans="1:15" s="47" customFormat="1" ht="78.75">
      <c r="A14" s="59" t="s">
        <v>29</v>
      </c>
      <c r="B14" s="59" t="s">
        <v>20</v>
      </c>
      <c r="C14" s="58">
        <v>17000</v>
      </c>
      <c r="D14" s="58">
        <v>17000</v>
      </c>
      <c r="E14" s="58">
        <v>17000</v>
      </c>
      <c r="F14" s="58">
        <v>17000</v>
      </c>
      <c r="G14" s="58">
        <v>17000</v>
      </c>
      <c r="H14" s="58">
        <v>17000</v>
      </c>
      <c r="I14" s="58">
        <v>17000</v>
      </c>
      <c r="J14" s="58">
        <v>17000</v>
      </c>
      <c r="K14" s="58">
        <v>17000</v>
      </c>
      <c r="L14" s="102">
        <v>17000</v>
      </c>
      <c r="M14" s="75" t="s">
        <v>33</v>
      </c>
      <c r="N14" s="66"/>
    </row>
    <row r="15" spans="1:15" s="48" customFormat="1">
      <c r="A15" s="59" t="s">
        <v>31</v>
      </c>
      <c r="B15" s="71" t="s">
        <v>30</v>
      </c>
      <c r="C15" s="85">
        <f>C13*C14/1000000000</f>
        <v>1.0625</v>
      </c>
      <c r="D15" s="85">
        <f t="shared" ref="D15:J15" si="1">D13*D14/1000000000</f>
        <v>0.93159999999999998</v>
      </c>
      <c r="E15" s="85">
        <f t="shared" si="1"/>
        <v>0.86699999999999999</v>
      </c>
      <c r="F15" s="85">
        <f>F13*F14/1000000000</f>
        <v>0.96899999999999997</v>
      </c>
      <c r="G15" s="85">
        <f t="shared" si="1"/>
        <v>1.0115000000000001</v>
      </c>
      <c r="H15" s="85">
        <f t="shared" si="1"/>
        <v>1.02</v>
      </c>
      <c r="I15" s="85">
        <f t="shared" si="1"/>
        <v>0.98599999999999999</v>
      </c>
      <c r="J15" s="85">
        <f t="shared" si="1"/>
        <v>0.96899999999999997</v>
      </c>
      <c r="K15" s="85">
        <f>K13*K14/1000000000</f>
        <v>1.1305000000000001</v>
      </c>
      <c r="L15" s="85">
        <f>L13*L14/1000000000</f>
        <v>1.3260000000000001</v>
      </c>
      <c r="M15" s="75"/>
      <c r="N15" s="67"/>
    </row>
    <row r="16" spans="1:15">
      <c r="L16" s="47"/>
      <c r="M16" s="75"/>
      <c r="N16" s="66"/>
    </row>
    <row r="17" spans="1:14">
      <c r="L17" s="47"/>
      <c r="N17" s="66"/>
    </row>
    <row r="18" spans="1:14">
      <c r="L18" s="47"/>
      <c r="N18" s="66"/>
    </row>
    <row r="20" spans="1:14">
      <c r="L20" s="47"/>
      <c r="N20" s="66"/>
    </row>
    <row r="21" spans="1:14">
      <c r="L21" s="47"/>
      <c r="N21" s="66"/>
    </row>
    <row r="22" spans="1:14">
      <c r="A22" s="86"/>
    </row>
    <row r="23" spans="1:14" ht="16.5">
      <c r="A23" s="87"/>
      <c r="N23" s="66"/>
    </row>
    <row r="24" spans="1:14">
      <c r="N24" s="66"/>
    </row>
    <row r="25" spans="1:14">
      <c r="N25" s="66"/>
    </row>
    <row r="26" spans="1:14">
      <c r="N26" s="66"/>
    </row>
    <row r="27" spans="1:14">
      <c r="L27" s="39"/>
      <c r="M27" s="75"/>
      <c r="N27" s="67"/>
    </row>
    <row r="28" spans="1:14">
      <c r="M28" s="75"/>
      <c r="N28" s="66"/>
    </row>
    <row r="29" spans="1:14">
      <c r="N29" s="66"/>
    </row>
    <row r="30" spans="1:14">
      <c r="N30" s="66"/>
    </row>
    <row r="31" spans="1:14">
      <c r="N31" s="66"/>
    </row>
    <row r="32" spans="1:14">
      <c r="N32" s="66"/>
    </row>
    <row r="33" spans="12:14">
      <c r="N33" s="66"/>
    </row>
    <row r="34" spans="12:14">
      <c r="N34" s="66"/>
    </row>
    <row r="35" spans="12:14">
      <c r="N35" s="66"/>
    </row>
    <row r="36" spans="12:14">
      <c r="N36" s="66"/>
    </row>
    <row r="37" spans="12:14">
      <c r="N37" s="66"/>
    </row>
    <row r="38" spans="12:14">
      <c r="N38" s="66"/>
    </row>
    <row r="39" spans="12:14">
      <c r="N39" s="66"/>
    </row>
    <row r="40" spans="12:14">
      <c r="N40" s="66"/>
    </row>
    <row r="41" spans="12:14">
      <c r="N41" s="66"/>
    </row>
    <row r="42" spans="12:14">
      <c r="N42" s="66"/>
    </row>
    <row r="43" spans="12:14">
      <c r="N43" s="66"/>
    </row>
    <row r="44" spans="12:14">
      <c r="L44" s="39"/>
      <c r="M44" s="67"/>
      <c r="N44" s="67"/>
    </row>
    <row r="45" spans="12:14">
      <c r="M45" s="75"/>
      <c r="N45" s="66"/>
    </row>
    <row r="46" spans="12:14">
      <c r="M46" s="75"/>
      <c r="N46" s="66"/>
    </row>
    <row r="47" spans="12:14">
      <c r="M47" s="75"/>
      <c r="N47" s="66"/>
    </row>
    <row r="48" spans="12:14">
      <c r="M48" s="75"/>
      <c r="N48" s="66"/>
    </row>
    <row r="49" spans="1:14">
      <c r="N49" s="66"/>
    </row>
    <row r="50" spans="1:14">
      <c r="N50" s="66"/>
    </row>
    <row r="51" spans="1:14">
      <c r="N51" s="66"/>
    </row>
    <row r="52" spans="1:14">
      <c r="N52" s="66"/>
    </row>
    <row r="53" spans="1:14">
      <c r="N53" s="66"/>
    </row>
    <row r="54" spans="1:14">
      <c r="N54" s="66"/>
    </row>
    <row r="55" spans="1:14">
      <c r="N55" s="66"/>
    </row>
    <row r="57" spans="1:14">
      <c r="A57" s="35" t="s">
        <v>1</v>
      </c>
      <c r="B57" s="114" t="s">
        <v>35</v>
      </c>
      <c r="C57" s="115"/>
      <c r="D57" s="115"/>
      <c r="E57" s="115"/>
      <c r="F57" s="115"/>
      <c r="G57" s="115"/>
      <c r="H57" s="115"/>
    </row>
    <row r="58" spans="1:14">
      <c r="A58" s="35" t="s">
        <v>2</v>
      </c>
      <c r="B58" s="114" t="s">
        <v>36</v>
      </c>
      <c r="C58" s="115"/>
      <c r="D58" s="115"/>
      <c r="E58" s="115"/>
      <c r="F58" s="115"/>
      <c r="G58" s="115"/>
      <c r="H58" s="115"/>
      <c r="M58" s="68"/>
    </row>
    <row r="59" spans="1:14">
      <c r="A59" s="35" t="s">
        <v>0</v>
      </c>
      <c r="B59" s="116" t="s">
        <v>37</v>
      </c>
      <c r="C59" s="117"/>
      <c r="D59" s="117"/>
      <c r="E59" s="117"/>
      <c r="F59" s="117"/>
      <c r="G59" s="117"/>
      <c r="H59" s="117"/>
      <c r="N59" s="66"/>
    </row>
    <row r="60" spans="1:14">
      <c r="A60" s="35" t="s">
        <v>3</v>
      </c>
      <c r="B60" s="116" t="s">
        <v>38</v>
      </c>
      <c r="C60" s="117"/>
      <c r="D60" s="117"/>
      <c r="E60" s="117"/>
      <c r="F60" s="117"/>
      <c r="G60" s="117"/>
      <c r="H60" s="117"/>
    </row>
    <row r="61" spans="1:14">
      <c r="A61" s="35" t="s">
        <v>8</v>
      </c>
      <c r="B61" s="114" t="s">
        <v>39</v>
      </c>
      <c r="C61" s="115"/>
      <c r="D61" s="115"/>
      <c r="E61" s="115"/>
      <c r="F61" s="115"/>
      <c r="G61" s="115"/>
      <c r="H61" s="115"/>
    </row>
    <row r="62" spans="1:14">
      <c r="A62" s="36" t="s">
        <v>9</v>
      </c>
      <c r="B62" s="112"/>
      <c r="C62" s="113"/>
      <c r="D62" s="113"/>
      <c r="E62" s="113"/>
      <c r="F62" s="113"/>
      <c r="G62" s="113"/>
      <c r="H62" s="113"/>
    </row>
    <row r="63" spans="1:14">
      <c r="A63" s="88"/>
      <c r="B63" s="88"/>
      <c r="C63" s="88"/>
      <c r="D63" s="88"/>
      <c r="E63" s="88"/>
      <c r="F63" s="88"/>
      <c r="G63" s="88"/>
      <c r="H63" s="88"/>
    </row>
    <row r="64" spans="1:14">
      <c r="A64" s="89"/>
      <c r="B64" s="89"/>
      <c r="C64" s="89"/>
      <c r="D64" s="89"/>
      <c r="E64" s="89"/>
      <c r="F64" s="89"/>
      <c r="G64" s="89"/>
      <c r="H64" s="89"/>
    </row>
    <row r="65" spans="1:14" ht="48">
      <c r="A65" s="90"/>
      <c r="B65" s="91"/>
      <c r="C65" s="91" t="s">
        <v>40</v>
      </c>
      <c r="D65" s="91" t="s">
        <v>24</v>
      </c>
      <c r="E65" s="91" t="s">
        <v>41</v>
      </c>
      <c r="F65" s="91" t="s">
        <v>42</v>
      </c>
      <c r="G65" s="91" t="s">
        <v>43</v>
      </c>
      <c r="H65" s="88"/>
    </row>
    <row r="66" spans="1:14">
      <c r="A66" s="90"/>
      <c r="B66" s="92">
        <v>2002</v>
      </c>
      <c r="C66" s="93">
        <v>1.9</v>
      </c>
      <c r="D66" s="93">
        <v>1.7</v>
      </c>
      <c r="E66" s="93">
        <v>34.299999999999997</v>
      </c>
      <c r="F66" s="93">
        <v>62.1</v>
      </c>
      <c r="G66" s="94">
        <v>751500</v>
      </c>
      <c r="H66" s="95">
        <f>SUM(C66:F66)</f>
        <v>100</v>
      </c>
    </row>
    <row r="67" spans="1:14">
      <c r="A67" s="90"/>
      <c r="B67" s="96">
        <v>2003</v>
      </c>
      <c r="C67" s="97">
        <v>2.5</v>
      </c>
      <c r="D67" s="97">
        <v>1.9</v>
      </c>
      <c r="E67" s="97">
        <v>38.799999999999997</v>
      </c>
      <c r="F67" s="97">
        <v>56.8</v>
      </c>
      <c r="G67" s="98">
        <v>748000</v>
      </c>
      <c r="H67" s="95">
        <f t="shared" ref="H67:H82" si="2">SUM(C67:F67)</f>
        <v>100</v>
      </c>
    </row>
    <row r="68" spans="1:14">
      <c r="A68" s="99"/>
      <c r="B68" s="92">
        <v>2004</v>
      </c>
      <c r="C68" s="93">
        <v>3.5</v>
      </c>
      <c r="D68" s="93">
        <v>2</v>
      </c>
      <c r="E68" s="93">
        <v>40.799999999999997</v>
      </c>
      <c r="F68" s="93">
        <v>53.7</v>
      </c>
      <c r="G68" s="94">
        <v>794000</v>
      </c>
      <c r="H68" s="95">
        <f t="shared" si="2"/>
        <v>100</v>
      </c>
    </row>
    <row r="69" spans="1:14">
      <c r="A69" s="99"/>
      <c r="B69" s="96">
        <v>2005</v>
      </c>
      <c r="C69" s="97">
        <v>4.2</v>
      </c>
      <c r="D69" s="97">
        <v>2.6</v>
      </c>
      <c r="E69" s="97">
        <v>42.1</v>
      </c>
      <c r="F69" s="97">
        <v>51.1</v>
      </c>
      <c r="G69" s="98">
        <v>735000</v>
      </c>
      <c r="H69" s="95">
        <f t="shared" si="2"/>
        <v>100</v>
      </c>
    </row>
    <row r="70" spans="1:14">
      <c r="A70" s="99"/>
      <c r="B70" s="92">
        <v>2006</v>
      </c>
      <c r="C70" s="93">
        <v>7.1</v>
      </c>
      <c r="D70" s="93">
        <v>6.4</v>
      </c>
      <c r="E70" s="93">
        <v>51</v>
      </c>
      <c r="F70" s="93">
        <v>35.5</v>
      </c>
      <c r="G70" s="94">
        <v>762000</v>
      </c>
      <c r="H70" s="95">
        <f t="shared" si="2"/>
        <v>100</v>
      </c>
    </row>
    <row r="71" spans="1:14">
      <c r="A71" s="88"/>
      <c r="B71" s="96">
        <v>2007</v>
      </c>
      <c r="C71" s="97">
        <v>3.4</v>
      </c>
      <c r="D71" s="97">
        <v>8.3000000000000007</v>
      </c>
      <c r="E71" s="97">
        <v>56</v>
      </c>
      <c r="F71" s="97">
        <v>32.299999999999997</v>
      </c>
      <c r="G71" s="98">
        <v>550000</v>
      </c>
      <c r="H71" s="95">
        <f t="shared" si="2"/>
        <v>100</v>
      </c>
    </row>
    <row r="72" spans="1:14">
      <c r="A72" s="88"/>
      <c r="B72" s="92">
        <v>2008</v>
      </c>
      <c r="C72" s="93">
        <v>5.9</v>
      </c>
      <c r="D72" s="93">
        <v>10.1</v>
      </c>
      <c r="E72" s="93">
        <v>59.2</v>
      </c>
      <c r="F72" s="93">
        <v>24.8</v>
      </c>
      <c r="G72" s="94">
        <v>618500</v>
      </c>
      <c r="H72" s="95">
        <f t="shared" si="2"/>
        <v>100</v>
      </c>
    </row>
    <row r="73" spans="1:14">
      <c r="A73" s="88"/>
      <c r="B73" s="96">
        <v>2009</v>
      </c>
      <c r="C73" s="97">
        <v>4.3</v>
      </c>
      <c r="D73" s="97">
        <v>8.6</v>
      </c>
      <c r="E73" s="97">
        <v>63.1</v>
      </c>
      <c r="F73" s="97">
        <v>24</v>
      </c>
      <c r="G73" s="98">
        <v>638000</v>
      </c>
      <c r="H73" s="95">
        <f t="shared" si="2"/>
        <v>100</v>
      </c>
      <c r="N73" s="66"/>
    </row>
    <row r="74" spans="1:14">
      <c r="A74" s="88"/>
      <c r="B74" s="92">
        <v>2010</v>
      </c>
      <c r="C74" s="93">
        <v>3.1</v>
      </c>
      <c r="D74" s="93">
        <v>8.3000000000000007</v>
      </c>
      <c r="E74" s="93">
        <v>64.5</v>
      </c>
      <c r="F74" s="93">
        <v>24.1</v>
      </c>
      <c r="G74" s="94">
        <v>612500</v>
      </c>
      <c r="H74" s="95">
        <f t="shared" si="2"/>
        <v>100</v>
      </c>
    </row>
    <row r="75" spans="1:14">
      <c r="A75" s="88"/>
      <c r="B75" s="96">
        <v>2011</v>
      </c>
      <c r="C75" s="97">
        <v>4.0999999999999996</v>
      </c>
      <c r="D75" s="97">
        <v>9.1</v>
      </c>
      <c r="E75" s="97">
        <v>65.400000000000006</v>
      </c>
      <c r="F75" s="97">
        <v>21.4</v>
      </c>
      <c r="G75" s="98">
        <v>629000</v>
      </c>
      <c r="H75" s="95">
        <f t="shared" si="2"/>
        <v>100</v>
      </c>
      <c r="L75" s="39"/>
      <c r="N75" s="70"/>
    </row>
    <row r="76" spans="1:14">
      <c r="A76" s="88"/>
      <c r="B76" s="92">
        <v>2012</v>
      </c>
      <c r="C76" s="93">
        <v>4.5</v>
      </c>
      <c r="D76" s="93">
        <v>9.1999999999999993</v>
      </c>
      <c r="E76" s="93">
        <v>66.2</v>
      </c>
      <c r="F76" s="93">
        <v>20.100000000000001</v>
      </c>
      <c r="G76" s="94">
        <v>650500</v>
      </c>
      <c r="H76" s="95">
        <f t="shared" si="2"/>
        <v>100</v>
      </c>
    </row>
    <row r="77" spans="1:14">
      <c r="A77" s="88"/>
      <c r="B77" s="96">
        <v>2013</v>
      </c>
      <c r="C77" s="97">
        <v>4</v>
      </c>
      <c r="D77" s="97">
        <v>8.8000000000000007</v>
      </c>
      <c r="E77" s="97">
        <v>68.099999999999994</v>
      </c>
      <c r="F77" s="97">
        <v>19.100000000000001</v>
      </c>
      <c r="G77" s="98">
        <v>686500</v>
      </c>
      <c r="H77" s="95">
        <f t="shared" si="2"/>
        <v>100</v>
      </c>
    </row>
    <row r="78" spans="1:14">
      <c r="A78" s="88"/>
      <c r="B78" s="92">
        <v>2014</v>
      </c>
      <c r="C78" s="100">
        <v>5.3</v>
      </c>
      <c r="D78" s="93">
        <v>8.5</v>
      </c>
      <c r="E78" s="93">
        <v>67.400000000000006</v>
      </c>
      <c r="F78" s="93">
        <v>18.8</v>
      </c>
      <c r="G78" s="94">
        <v>681000</v>
      </c>
      <c r="H78" s="95">
        <f t="shared" si="2"/>
        <v>100</v>
      </c>
    </row>
    <row r="79" spans="1:14">
      <c r="A79" s="88"/>
      <c r="B79" s="96">
        <v>2015</v>
      </c>
      <c r="C79" s="97">
        <v>4.2</v>
      </c>
      <c r="D79" s="97">
        <v>8</v>
      </c>
      <c r="E79" s="97">
        <v>70.400000000000006</v>
      </c>
      <c r="F79" s="97">
        <v>17.399999999999999</v>
      </c>
      <c r="G79" s="98">
        <v>710000</v>
      </c>
      <c r="H79" s="95">
        <f t="shared" si="2"/>
        <v>100</v>
      </c>
    </row>
    <row r="80" spans="1:14">
      <c r="A80" s="88"/>
      <c r="B80" s="92">
        <v>2016</v>
      </c>
      <c r="C80" s="93">
        <v>4.0999999999999996</v>
      </c>
      <c r="D80" s="93">
        <v>9.6</v>
      </c>
      <c r="E80" s="93">
        <v>75.5</v>
      </c>
      <c r="F80" s="93">
        <v>10.8</v>
      </c>
      <c r="G80" s="94">
        <v>693500</v>
      </c>
      <c r="H80" s="95">
        <f t="shared" si="2"/>
        <v>100</v>
      </c>
    </row>
    <row r="81" spans="1:14">
      <c r="A81" s="88"/>
      <c r="B81" s="96">
        <v>2017</v>
      </c>
      <c r="C81" s="97">
        <v>3.7</v>
      </c>
      <c r="D81" s="97">
        <v>11</v>
      </c>
      <c r="E81" s="97">
        <v>74.8</v>
      </c>
      <c r="F81" s="97">
        <v>10.5</v>
      </c>
      <c r="G81" s="98">
        <v>712000</v>
      </c>
      <c r="H81" s="95">
        <f t="shared" si="2"/>
        <v>100</v>
      </c>
    </row>
    <row r="82" spans="1:14">
      <c r="A82" s="88"/>
      <c r="B82" s="92">
        <v>2018</v>
      </c>
      <c r="C82" s="100"/>
      <c r="D82" s="93"/>
      <c r="E82" s="93"/>
      <c r="F82" s="93"/>
      <c r="G82" s="94"/>
      <c r="H82" s="95">
        <f t="shared" si="2"/>
        <v>0</v>
      </c>
    </row>
    <row r="89" spans="1:14">
      <c r="N89" s="66"/>
    </row>
    <row r="90" spans="1:14">
      <c r="L90" s="39"/>
      <c r="N90" s="70"/>
    </row>
    <row r="104" spans="12:12">
      <c r="L104" s="47"/>
    </row>
    <row r="105" spans="12:12">
      <c r="L105" s="47"/>
    </row>
    <row r="106" spans="12:12">
      <c r="L106" s="40"/>
    </row>
    <row r="107" spans="12:12">
      <c r="L107" s="40"/>
    </row>
    <row r="108" spans="12:12">
      <c r="L108" s="47"/>
    </row>
    <row r="109" spans="12:12">
      <c r="L109" s="47"/>
    </row>
  </sheetData>
  <mergeCells count="6">
    <mergeCell ref="B62:H62"/>
    <mergeCell ref="B57:H57"/>
    <mergeCell ref="B58:H58"/>
    <mergeCell ref="B59:H59"/>
    <mergeCell ref="B60:H60"/>
    <mergeCell ref="B61:H61"/>
  </mergeCells>
  <dataValidations count="1">
    <dataValidation type="list" allowBlank="1" showInputMessage="1" showErrorMessage="1" sqref="K2:K4 G2:G4 I2:I4 E2:E4" xr:uid="{00000000-0002-0000-0000-000000000000}">
      <formula1>#REF!</formula1>
    </dataValidation>
  </dataValidations>
  <hyperlinks>
    <hyperlink ref="N13" r:id="rId1" xr:uid="{00000000-0004-0000-0000-000000000000}"/>
    <hyperlink ref="O13" r:id="rId2" display="https://www.bdh-koeln.de/presse/pressemitteilungen/artikel/02/2018/keine-waermewende-in-sicht-heizungsindustrie-zieht-jahresbilanz.html" xr:uid="{00000000-0004-0000-0000-000001000000}"/>
  </hyperlinks>
  <pageMargins left="0.79000000000000015" right="0.79000000000000015" top="0.98" bottom="0.98" header="0.51" footer="0.51"/>
  <pageSetup paperSize="9" orientation="landscape" r:id="rId3"/>
  <headerFooter alignWithMargins="0">
    <oddHeader>&amp;L&amp;"OfficinaSansITCPro Book,Standard"INFRAS | &amp;D&amp;C&amp;"OfficinaSansITCPro Book,Standard"&amp;P|&amp;N&amp;R&amp;"OfficinaSansITCPro Book,Standard"&amp;A</oddHeader>
    <oddFooter>&amp;R&amp;"OfficinaSansITCPro Book,Standard"&amp;8&amp;Z&amp;F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H16"/>
  <sheetViews>
    <sheetView showGridLines="0" workbookViewId="0">
      <selection activeCell="C27" sqref="C27"/>
    </sheetView>
  </sheetViews>
  <sheetFormatPr baseColWidth="10" defaultColWidth="11.42578125" defaultRowHeight="12.75"/>
  <cols>
    <col min="1" max="1" width="18" style="20" bestFit="1" customWidth="1"/>
    <col min="2" max="2" width="42.5703125" style="20" customWidth="1"/>
    <col min="3" max="8" width="8.42578125" style="20" customWidth="1"/>
    <col min="9" max="19" width="8.42578125" style="42" customWidth="1"/>
    <col min="20" max="22" width="10.7109375" style="73" customWidth="1"/>
    <col min="23" max="34" width="11.42578125" style="73"/>
    <col min="35" max="16384" width="11.42578125" style="20"/>
  </cols>
  <sheetData>
    <row r="1" spans="1:28" ht="15.95" customHeight="1">
      <c r="A1" s="35" t="s">
        <v>1</v>
      </c>
      <c r="B1" s="114" t="s">
        <v>53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72"/>
      <c r="U1" s="72"/>
      <c r="V1" s="72"/>
    </row>
    <row r="2" spans="1:28" ht="15.95" customHeight="1">
      <c r="A2" s="35" t="s">
        <v>2</v>
      </c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72"/>
      <c r="U2" s="72"/>
      <c r="V2" s="72"/>
    </row>
    <row r="3" spans="1:28" ht="15" customHeight="1">
      <c r="A3" s="35" t="s">
        <v>0</v>
      </c>
      <c r="B3" s="116" t="s">
        <v>54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61">
        <f>LEN(B3)</f>
        <v>150</v>
      </c>
      <c r="U3" s="74" t="str">
        <f>IF(T3&gt;200,"Text evtl. zu lang für die Grafik","")</f>
        <v/>
      </c>
      <c r="V3" s="74"/>
      <c r="AB3" s="72" t="str">
        <f>"Quelle: "&amp;B3</f>
        <v>Quelle: Bundesverband Wärmepumpe e.V. (bwp): Absatzzahlen, verschiedene Jahrgänge. Bundesverband der Deutschen Heizungsindustrie (BDH): Verschiedene Jahrgänge</v>
      </c>
    </row>
    <row r="4" spans="1:28" ht="15">
      <c r="A4" s="35" t="s">
        <v>3</v>
      </c>
      <c r="B4" s="118" t="s">
        <v>46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6"/>
      <c r="T4" s="61">
        <f>LEN(B4)</f>
        <v>92</v>
      </c>
      <c r="U4" s="74" t="str">
        <f>IF(T4&gt;230,"Text evtl. zu lang für die Grafik","")</f>
        <v/>
      </c>
      <c r="V4" s="74"/>
    </row>
    <row r="5" spans="1:28">
      <c r="A5" s="35" t="s">
        <v>8</v>
      </c>
      <c r="B5" s="114" t="s">
        <v>47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72"/>
      <c r="U5" s="72"/>
      <c r="V5" s="72"/>
    </row>
    <row r="6" spans="1:28">
      <c r="A6" s="36" t="s">
        <v>9</v>
      </c>
      <c r="B6" s="112" t="s">
        <v>52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72"/>
      <c r="U6" s="72"/>
      <c r="V6" s="72"/>
    </row>
    <row r="8" spans="1:28" ht="13.5">
      <c r="A8" s="43"/>
      <c r="B8" s="43"/>
      <c r="C8" s="42"/>
      <c r="D8" s="42"/>
      <c r="E8" s="42"/>
      <c r="F8" s="42"/>
      <c r="G8" s="42"/>
      <c r="H8" s="44"/>
    </row>
    <row r="9" spans="1:28" ht="18" customHeight="1">
      <c r="A9" s="42"/>
      <c r="B9" s="21"/>
      <c r="C9" s="22">
        <v>2008</v>
      </c>
      <c r="D9" s="22">
        <v>2009</v>
      </c>
      <c r="E9" s="22">
        <v>2010</v>
      </c>
      <c r="F9" s="22">
        <v>2011</v>
      </c>
      <c r="G9" s="22">
        <v>2012</v>
      </c>
      <c r="H9" s="22">
        <v>2013</v>
      </c>
      <c r="I9" s="22">
        <v>2014</v>
      </c>
      <c r="J9" s="22">
        <v>2015</v>
      </c>
      <c r="K9" s="22">
        <v>2016</v>
      </c>
      <c r="L9" s="22">
        <v>2017</v>
      </c>
      <c r="M9" s="22">
        <v>2018</v>
      </c>
      <c r="N9" s="22">
        <v>2019</v>
      </c>
      <c r="O9" s="22">
        <v>2020</v>
      </c>
      <c r="P9" s="22">
        <v>2021</v>
      </c>
      <c r="Q9" s="22">
        <v>2022</v>
      </c>
      <c r="R9" s="22">
        <v>2023</v>
      </c>
      <c r="S9" s="22">
        <v>2024</v>
      </c>
    </row>
    <row r="10" spans="1:28" ht="18" customHeight="1">
      <c r="A10" s="45"/>
      <c r="B10" s="23" t="s">
        <v>48</v>
      </c>
      <c r="C10" s="106">
        <v>34500</v>
      </c>
      <c r="D10" s="106">
        <v>30359.200000000004</v>
      </c>
      <c r="E10" s="106">
        <v>24500</v>
      </c>
      <c r="F10" s="106">
        <v>24400</v>
      </c>
      <c r="G10" s="106">
        <v>22200</v>
      </c>
      <c r="H10" s="106">
        <v>21100</v>
      </c>
      <c r="I10" s="106">
        <v>18500</v>
      </c>
      <c r="J10" s="106">
        <v>17000</v>
      </c>
      <c r="K10" s="106">
        <v>20700</v>
      </c>
      <c r="L10" s="107">
        <v>23000</v>
      </c>
      <c r="M10" s="106">
        <v>23500</v>
      </c>
      <c r="N10" s="107">
        <v>20000</v>
      </c>
      <c r="O10" s="107">
        <v>24500</v>
      </c>
      <c r="P10" s="107">
        <v>27000</v>
      </c>
      <c r="Q10" s="107">
        <v>31000</v>
      </c>
      <c r="R10" s="107">
        <v>26000</v>
      </c>
      <c r="S10" s="107">
        <v>15000</v>
      </c>
    </row>
    <row r="11" spans="1:28" ht="24.75" customHeight="1">
      <c r="B11" s="108" t="s">
        <v>49</v>
      </c>
      <c r="C11" s="109">
        <v>28000</v>
      </c>
      <c r="D11" s="109">
        <v>24440.799999999999</v>
      </c>
      <c r="E11" s="109">
        <v>26500</v>
      </c>
      <c r="F11" s="109">
        <v>32600</v>
      </c>
      <c r="G11" s="109">
        <v>37300</v>
      </c>
      <c r="H11" s="109">
        <v>38900</v>
      </c>
      <c r="I11" s="109">
        <v>39500</v>
      </c>
      <c r="J11" s="110">
        <v>40000</v>
      </c>
      <c r="K11" s="110">
        <v>45800</v>
      </c>
      <c r="L11" s="111">
        <v>55000</v>
      </c>
      <c r="M11" s="110">
        <v>65000</v>
      </c>
      <c r="N11" s="111">
        <v>66000</v>
      </c>
      <c r="O11" s="111">
        <v>95500</v>
      </c>
      <c r="P11" s="111">
        <v>127000</v>
      </c>
      <c r="Q11" s="111">
        <v>205000</v>
      </c>
      <c r="R11" s="111">
        <v>330000</v>
      </c>
      <c r="S11" s="111">
        <v>178000</v>
      </c>
    </row>
    <row r="12" spans="1:28">
      <c r="B12" s="23" t="s">
        <v>50</v>
      </c>
      <c r="C12" s="106">
        <v>15400</v>
      </c>
      <c r="D12" s="106">
        <v>11600</v>
      </c>
      <c r="E12" s="106">
        <v>8400</v>
      </c>
      <c r="F12" s="106">
        <v>8900</v>
      </c>
      <c r="G12" s="106">
        <v>10700</v>
      </c>
      <c r="H12" s="106">
        <v>12100</v>
      </c>
      <c r="I12" s="106">
        <v>13400</v>
      </c>
      <c r="J12" s="106">
        <v>12500</v>
      </c>
      <c r="K12" s="106">
        <v>12500</v>
      </c>
      <c r="L12" s="107">
        <v>13500</v>
      </c>
      <c r="M12" s="106">
        <v>15000</v>
      </c>
      <c r="N12" s="107">
        <v>16500</v>
      </c>
      <c r="O12" s="107">
        <v>20500</v>
      </c>
      <c r="P12" s="107">
        <v>23500</v>
      </c>
      <c r="Q12" s="107">
        <v>45500</v>
      </c>
      <c r="R12" s="107">
        <v>82500</v>
      </c>
      <c r="S12" s="107">
        <v>41500</v>
      </c>
    </row>
    <row r="13" spans="1:28" ht="36.75" customHeight="1">
      <c r="A13" s="41"/>
      <c r="B13" s="34" t="s">
        <v>51</v>
      </c>
      <c r="C13" s="123">
        <v>0.10099999999999999</v>
      </c>
      <c r="D13" s="123">
        <v>8.5999999999999993E-2</v>
      </c>
      <c r="E13" s="123">
        <v>8.3000000000000004E-2</v>
      </c>
      <c r="F13" s="123">
        <v>9.0999999999999998E-2</v>
      </c>
      <c r="G13" s="123">
        <v>9.1999999999999998E-2</v>
      </c>
      <c r="H13" s="123">
        <v>8.7999999999999995E-2</v>
      </c>
      <c r="I13" s="123">
        <v>8.5000000000000006E-2</v>
      </c>
      <c r="J13" s="124">
        <v>0.08</v>
      </c>
      <c r="K13" s="124">
        <v>9.6000000000000002E-2</v>
      </c>
      <c r="L13" s="125">
        <v>0.11</v>
      </c>
      <c r="M13" s="124">
        <v>0.115</v>
      </c>
      <c r="N13" s="125">
        <v>0.115</v>
      </c>
      <c r="O13" s="125">
        <v>0.14299999999999999</v>
      </c>
      <c r="P13" s="125">
        <v>0.16600000000000001</v>
      </c>
      <c r="Q13" s="126">
        <v>0.24099999999999999</v>
      </c>
      <c r="R13" s="126">
        <v>0.27200000000000002</v>
      </c>
      <c r="S13" s="126">
        <v>0.27100000000000002</v>
      </c>
    </row>
    <row r="14" spans="1:28" ht="24.75" customHeight="1">
      <c r="A14"/>
    </row>
    <row r="15" spans="1:28">
      <c r="A15"/>
    </row>
    <row r="16" spans="1:28">
      <c r="A16" s="41"/>
    </row>
  </sheetData>
  <sheetProtection selectLockedCells="1"/>
  <mergeCells count="6">
    <mergeCell ref="B6:S6"/>
    <mergeCell ref="B1:S1"/>
    <mergeCell ref="B2:S2"/>
    <mergeCell ref="B3:S3"/>
    <mergeCell ref="B4:S4"/>
    <mergeCell ref="B5:S5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20" zoomScaleNormal="120" workbookViewId="0">
      <selection activeCell="P18" sqref="P18"/>
    </sheetView>
  </sheetViews>
  <sheetFormatPr baseColWidth="10" defaultRowHeight="12.75"/>
  <cols>
    <col min="1" max="1" width="3.28515625" style="2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23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25" ht="20.25" customHeight="1">
      <c r="A2" s="2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8"/>
      <c r="Q2" s="120" t="s">
        <v>7</v>
      </c>
      <c r="R2" s="121"/>
      <c r="S2" s="121"/>
      <c r="T2" s="121"/>
      <c r="U2" s="121"/>
      <c r="V2" s="121"/>
      <c r="W2" s="121"/>
      <c r="X2" s="121"/>
      <c r="Y2" s="122"/>
    </row>
    <row r="3" spans="1:25" ht="18.75" customHeight="1">
      <c r="A3" s="2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8"/>
      <c r="Q3" s="13"/>
      <c r="R3" s="14"/>
      <c r="S3" s="19"/>
      <c r="T3" s="14"/>
      <c r="U3" s="14"/>
      <c r="V3" s="19"/>
      <c r="W3" s="14"/>
      <c r="X3" s="14"/>
      <c r="Y3" s="15"/>
    </row>
    <row r="4" spans="1:25" ht="15.95" customHeight="1">
      <c r="A4" s="2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8"/>
      <c r="Q4" s="13"/>
      <c r="R4" s="14"/>
      <c r="S4" s="14"/>
      <c r="T4" s="14"/>
      <c r="U4" s="14"/>
      <c r="V4" s="14"/>
      <c r="W4" s="14"/>
      <c r="X4" s="14"/>
      <c r="Y4" s="15"/>
    </row>
    <row r="5" spans="1:25" ht="7.5" customHeight="1">
      <c r="A5" s="2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"/>
      <c r="Q5" s="13"/>
      <c r="R5" s="14"/>
      <c r="S5" s="14"/>
      <c r="T5" s="14"/>
      <c r="U5" s="14"/>
      <c r="V5" s="14"/>
      <c r="W5" s="14"/>
      <c r="X5" s="14"/>
      <c r="Y5" s="15"/>
    </row>
    <row r="6" spans="1:25" ht="16.5" customHeight="1">
      <c r="A6" s="27"/>
      <c r="C6" s="4"/>
      <c r="N6" s="28"/>
      <c r="Q6" s="13"/>
      <c r="R6" s="14"/>
      <c r="S6" s="14"/>
      <c r="T6" s="14"/>
      <c r="U6" s="14"/>
      <c r="V6" s="14"/>
      <c r="W6" s="14"/>
      <c r="X6" s="14"/>
      <c r="Y6" s="15"/>
    </row>
    <row r="7" spans="1:25" ht="16.5" customHeight="1">
      <c r="A7" s="27"/>
      <c r="C7" s="4"/>
      <c r="N7" s="28"/>
      <c r="Q7" s="13"/>
      <c r="R7" s="14"/>
      <c r="S7" s="14"/>
      <c r="T7" s="14"/>
      <c r="U7" s="14"/>
      <c r="V7" s="14"/>
      <c r="W7" s="14"/>
      <c r="X7" s="14"/>
      <c r="Y7" s="15"/>
    </row>
    <row r="8" spans="1:25" ht="16.5" customHeight="1">
      <c r="A8" s="27"/>
      <c r="C8" s="4"/>
      <c r="N8" s="28"/>
      <c r="Q8" s="13"/>
      <c r="R8" s="14"/>
      <c r="S8" s="14"/>
      <c r="T8" s="14"/>
      <c r="U8" s="14"/>
      <c r="V8" s="14"/>
      <c r="W8" s="14"/>
      <c r="X8" s="14"/>
      <c r="Y8" s="15"/>
    </row>
    <row r="9" spans="1:25" ht="16.5" customHeight="1">
      <c r="A9" s="27"/>
      <c r="C9" s="4"/>
      <c r="N9" s="28"/>
      <c r="Q9" s="13"/>
      <c r="R9" s="14"/>
      <c r="S9" s="14"/>
      <c r="T9" s="14"/>
      <c r="U9" s="14"/>
      <c r="V9" s="14"/>
      <c r="W9" s="14"/>
      <c r="X9" s="14"/>
      <c r="Y9" s="15"/>
    </row>
    <row r="10" spans="1:25" ht="16.5" customHeight="1">
      <c r="A10" s="27"/>
      <c r="C10" s="4"/>
      <c r="N10" s="28"/>
      <c r="Q10" s="13"/>
      <c r="R10" s="14"/>
      <c r="S10" s="14"/>
      <c r="T10" s="14"/>
      <c r="U10" s="14"/>
      <c r="V10" s="14"/>
      <c r="W10" s="14"/>
      <c r="X10" s="14"/>
      <c r="Y10" s="15"/>
    </row>
    <row r="11" spans="1:25" ht="16.5" customHeight="1">
      <c r="A11" s="27"/>
      <c r="C11" s="4"/>
      <c r="N11" s="28"/>
      <c r="Q11" s="13"/>
      <c r="R11" s="19" t="s">
        <v>4</v>
      </c>
      <c r="S11" s="14"/>
      <c r="T11" s="14"/>
      <c r="U11" s="14"/>
      <c r="V11" s="14"/>
      <c r="W11" s="14"/>
      <c r="X11" s="14"/>
      <c r="Y11" s="15"/>
    </row>
    <row r="12" spans="1:25" ht="16.5" customHeight="1">
      <c r="A12" s="27"/>
      <c r="C12" s="4"/>
      <c r="N12" s="28"/>
      <c r="Q12" s="13"/>
      <c r="R12" s="14"/>
      <c r="S12" s="14"/>
      <c r="T12" s="14"/>
      <c r="U12" s="14"/>
      <c r="V12" s="14"/>
      <c r="W12" s="14"/>
      <c r="X12" s="14"/>
      <c r="Y12" s="15"/>
    </row>
    <row r="13" spans="1:25" ht="17.25" customHeight="1">
      <c r="A13" s="27"/>
      <c r="C13" s="4"/>
      <c r="N13" s="28"/>
      <c r="Q13" s="13"/>
      <c r="R13" s="19" t="s">
        <v>5</v>
      </c>
      <c r="S13" s="14"/>
      <c r="T13" s="14"/>
      <c r="U13" s="14"/>
      <c r="V13" s="14"/>
      <c r="W13" s="14"/>
      <c r="X13" s="14"/>
      <c r="Y13" s="15"/>
    </row>
    <row r="14" spans="1:25" ht="16.5" customHeight="1">
      <c r="A14" s="27"/>
      <c r="C14" s="4"/>
      <c r="N14" s="28"/>
      <c r="Q14" s="13"/>
      <c r="R14" s="14"/>
      <c r="S14" s="14"/>
      <c r="T14" s="14"/>
      <c r="U14" s="14"/>
      <c r="V14" s="14"/>
      <c r="W14" s="14"/>
      <c r="X14" s="14"/>
      <c r="Y14" s="15"/>
    </row>
    <row r="15" spans="1:25" ht="16.5" customHeight="1">
      <c r="A15" s="27"/>
      <c r="C15" s="4"/>
      <c r="N15" s="28"/>
      <c r="Q15" s="13"/>
      <c r="R15" s="14"/>
      <c r="S15" s="19" t="s">
        <v>6</v>
      </c>
      <c r="T15" s="14"/>
      <c r="U15" s="14"/>
      <c r="V15" s="19" t="s">
        <v>6</v>
      </c>
      <c r="W15" s="14"/>
      <c r="X15" s="14"/>
      <c r="Y15" s="15"/>
    </row>
    <row r="16" spans="1:25" ht="16.5" customHeight="1">
      <c r="A16" s="27"/>
      <c r="C16" s="4"/>
      <c r="N16" s="28"/>
      <c r="Q16" s="13"/>
      <c r="R16" s="14"/>
      <c r="S16" s="14"/>
      <c r="T16" s="14"/>
      <c r="U16" s="14"/>
      <c r="V16" s="14"/>
      <c r="W16" s="14"/>
      <c r="X16" s="14"/>
      <c r="Y16" s="15"/>
    </row>
    <row r="17" spans="1:25" ht="16.5" customHeight="1">
      <c r="A17" s="27"/>
      <c r="C17" s="4"/>
      <c r="N17" s="28"/>
      <c r="Q17" s="13"/>
      <c r="R17" s="14"/>
      <c r="S17" s="14"/>
      <c r="T17" s="14"/>
      <c r="U17" s="14"/>
      <c r="V17" s="14"/>
      <c r="W17" s="14"/>
      <c r="X17" s="14"/>
      <c r="Y17" s="15"/>
    </row>
    <row r="18" spans="1:25" ht="22.5" customHeight="1">
      <c r="A18" s="27"/>
      <c r="C18" s="4"/>
      <c r="N18" s="28"/>
      <c r="Q18" s="13"/>
      <c r="R18" s="14"/>
      <c r="S18" s="14"/>
      <c r="T18" s="14"/>
      <c r="U18" s="14"/>
      <c r="V18" s="14"/>
      <c r="W18" s="14"/>
      <c r="X18" s="14"/>
      <c r="Y18" s="15"/>
    </row>
    <row r="19" spans="1:25" ht="87" customHeight="1">
      <c r="A19" s="27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9"/>
      <c r="Q19" s="16"/>
      <c r="R19" s="17"/>
      <c r="S19" s="17"/>
      <c r="T19" s="17"/>
      <c r="U19" s="17"/>
      <c r="V19" s="17"/>
      <c r="W19" s="17"/>
      <c r="X19" s="17"/>
      <c r="Y19" s="18"/>
    </row>
    <row r="20" spans="1:25" ht="9" customHeight="1">
      <c r="A20" s="27"/>
      <c r="B20" s="9"/>
      <c r="C20" s="10"/>
      <c r="D20" s="11"/>
      <c r="E20" s="33"/>
      <c r="F20" s="11"/>
      <c r="G20" s="33"/>
      <c r="H20" s="11"/>
      <c r="I20" s="33"/>
      <c r="J20" s="11"/>
      <c r="K20" s="33"/>
      <c r="L20" s="11"/>
      <c r="M20" s="33"/>
      <c r="N20" s="29"/>
    </row>
    <row r="21" spans="1:25" ht="53.25" customHeight="1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2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2"/>
      <c r="C28" s="12"/>
      <c r="D28" s="12"/>
      <c r="E28" s="12"/>
      <c r="F28" s="12"/>
      <c r="G28" s="3"/>
      <c r="H28" s="3"/>
      <c r="I28" s="3"/>
      <c r="J28" s="3"/>
      <c r="K28" s="3"/>
      <c r="L28" s="3"/>
    </row>
    <row r="29" spans="1:25">
      <c r="B29" s="12"/>
      <c r="C29" s="12"/>
      <c r="D29" s="12"/>
      <c r="E29" s="12"/>
      <c r="F29" s="12"/>
      <c r="G29" s="3"/>
      <c r="H29" s="3"/>
      <c r="I29" s="3"/>
      <c r="J29" s="3"/>
      <c r="K29" s="3"/>
      <c r="L29" s="3"/>
    </row>
    <row r="30" spans="1:25">
      <c r="B30" s="12"/>
      <c r="C30" s="12"/>
      <c r="D30" s="12"/>
      <c r="E30" s="12"/>
      <c r="F30" s="12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5FAC5FAA9D874897C7C1AF0505FAF7" ma:contentTypeVersion="0" ma:contentTypeDescription="Ein neues Dokument erstellen." ma:contentTypeScope="" ma:versionID="ed20442ccf6ebed521cdc1347dd68a7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c8e3bc15-0ccf-42a3-89b8-4089ab4c1bc6" ContentTypeId="0x0101" PreviousValue="false"/>
</file>

<file path=customXml/itemProps1.xml><?xml version="1.0" encoding="utf-8"?>
<ds:datastoreItem xmlns:ds="http://schemas.openxmlformats.org/officeDocument/2006/customXml" ds:itemID="{35970B96-69E5-45BE-B764-7B47CFE08F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25F646-1661-4D40-B5EB-61538F3679B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15CE211-30FE-4F5A-8705-97059959A6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B6F031BF-214B-4427-BD0F-6E923579B18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 2.2 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2018-01-31T09:54:39Z</cp:lastPrinted>
  <dcterms:created xsi:type="dcterms:W3CDTF">2010-08-25T11:28:54Z</dcterms:created>
  <dcterms:modified xsi:type="dcterms:W3CDTF">2025-04-07T06:31:46Z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0x010100805FAC5FAA9D874897C7C1AF0505FAF7</vt:lpwstr>
  </property>
</Properties>
</file>