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E921A5C6-F4B3-441A-B387-DFF316CE88A5}" xr6:coauthVersionLast="36" xr6:coauthVersionMax="36" xr10:uidLastSave="{00000000-0000-0000-0000-000000000000}"/>
  <bookViews>
    <workbookView xWindow="930" yWindow="0" windowWidth="28800" windowHeight="14025" tabRatio="265" firstSheet="1" activeTab="2" xr2:uid="{00000000-000D-0000-FFFF-FFFF00000000}"/>
  </bookViews>
  <sheets>
    <sheet name="Tabelle1" sheetId="24" state="hidden" r:id="rId1"/>
    <sheet name="Daten" sheetId="1" r:id="rId2"/>
    <sheet name="Diagramm" sheetId="21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</workbook>
</file>

<file path=xl/calcChain.xml><?xml version="1.0" encoding="utf-8"?>
<calcChain xmlns="http://schemas.openxmlformats.org/spreadsheetml/2006/main">
  <c r="I34" i="24" l="1"/>
  <c r="C38" i="1" s="1"/>
  <c r="J34" i="24"/>
  <c r="K34" i="24"/>
  <c r="F38" i="1" s="1"/>
  <c r="L34" i="24"/>
  <c r="D38" i="1" s="1"/>
  <c r="E38" i="1"/>
  <c r="G38" i="1" l="1"/>
  <c r="I38" i="1" s="1"/>
  <c r="I33" i="24"/>
  <c r="J33" i="24"/>
  <c r="K33" i="24"/>
  <c r="L33" i="24"/>
  <c r="D37" i="1" s="1"/>
  <c r="C37" i="1"/>
  <c r="E37" i="1"/>
  <c r="F37" i="1"/>
  <c r="K38" i="1" l="1"/>
  <c r="J38" i="1"/>
  <c r="L38" i="1"/>
  <c r="G37" i="1"/>
  <c r="I37" i="1" s="1"/>
  <c r="J37" i="1" l="1"/>
  <c r="K37" i="1"/>
  <c r="L37" i="1"/>
  <c r="C36" i="1"/>
  <c r="I32" i="24"/>
  <c r="J32" i="24"/>
  <c r="E36" i="1" s="1"/>
  <c r="K32" i="24"/>
  <c r="F36" i="1" s="1"/>
  <c r="L32" i="24"/>
  <c r="D36" i="1" s="1"/>
  <c r="G36" i="1" l="1"/>
  <c r="I36" i="1" l="1"/>
  <c r="J36" i="1"/>
  <c r="L36" i="1"/>
  <c r="K36" i="1"/>
  <c r="L7" i="24" l="1"/>
  <c r="D11" i="1" s="1"/>
  <c r="L8" i="24"/>
  <c r="D12" i="1" s="1"/>
  <c r="L9" i="24"/>
  <c r="D13" i="1" s="1"/>
  <c r="L10" i="24"/>
  <c r="D14" i="1" s="1"/>
  <c r="L11" i="24"/>
  <c r="D15" i="1" s="1"/>
  <c r="L12" i="24"/>
  <c r="D16" i="1" s="1"/>
  <c r="L13" i="24"/>
  <c r="D17" i="1" s="1"/>
  <c r="L14" i="24"/>
  <c r="D18" i="1" s="1"/>
  <c r="L15" i="24"/>
  <c r="D19" i="1" s="1"/>
  <c r="L16" i="24"/>
  <c r="D20" i="1" s="1"/>
  <c r="L17" i="24"/>
  <c r="D21" i="1" s="1"/>
  <c r="L18" i="24"/>
  <c r="D22" i="1" s="1"/>
  <c r="L19" i="24"/>
  <c r="D23" i="1" s="1"/>
  <c r="L20" i="24"/>
  <c r="D24" i="1" s="1"/>
  <c r="L21" i="24"/>
  <c r="D25" i="1" s="1"/>
  <c r="L22" i="24"/>
  <c r="D26" i="1" s="1"/>
  <c r="L23" i="24"/>
  <c r="D27" i="1" s="1"/>
  <c r="L24" i="24"/>
  <c r="D28" i="1" s="1"/>
  <c r="L25" i="24"/>
  <c r="D29" i="1" s="1"/>
  <c r="L26" i="24"/>
  <c r="D30" i="1" s="1"/>
  <c r="L27" i="24"/>
  <c r="D31" i="1" s="1"/>
  <c r="L28" i="24"/>
  <c r="D32" i="1" s="1"/>
  <c r="L29" i="24"/>
  <c r="D33" i="1" s="1"/>
  <c r="L30" i="24"/>
  <c r="D34" i="1" s="1"/>
  <c r="L31" i="24"/>
  <c r="D35" i="1" s="1"/>
  <c r="K7" i="24"/>
  <c r="F11" i="1" s="1"/>
  <c r="K8" i="24"/>
  <c r="F12" i="1" s="1"/>
  <c r="K9" i="24"/>
  <c r="F13" i="1" s="1"/>
  <c r="K10" i="24"/>
  <c r="F14" i="1" s="1"/>
  <c r="K11" i="24"/>
  <c r="F15" i="1" s="1"/>
  <c r="K12" i="24"/>
  <c r="F16" i="1" s="1"/>
  <c r="K13" i="24"/>
  <c r="F17" i="1" s="1"/>
  <c r="K14" i="24"/>
  <c r="F18" i="1" s="1"/>
  <c r="K15" i="24"/>
  <c r="F19" i="1" s="1"/>
  <c r="K16" i="24"/>
  <c r="F20" i="1" s="1"/>
  <c r="K17" i="24"/>
  <c r="F21" i="1" s="1"/>
  <c r="K18" i="24"/>
  <c r="F22" i="1" s="1"/>
  <c r="K19" i="24"/>
  <c r="F23" i="1" s="1"/>
  <c r="K20" i="24"/>
  <c r="F24" i="1" s="1"/>
  <c r="K21" i="24"/>
  <c r="F25" i="1" s="1"/>
  <c r="K22" i="24"/>
  <c r="F26" i="1" s="1"/>
  <c r="K23" i="24"/>
  <c r="F27" i="1" s="1"/>
  <c r="K24" i="24"/>
  <c r="F28" i="1" s="1"/>
  <c r="K25" i="24"/>
  <c r="F29" i="1" s="1"/>
  <c r="K26" i="24"/>
  <c r="F30" i="1" s="1"/>
  <c r="K27" i="24"/>
  <c r="F31" i="1" s="1"/>
  <c r="K28" i="24"/>
  <c r="F32" i="1" s="1"/>
  <c r="K29" i="24"/>
  <c r="F33" i="1" s="1"/>
  <c r="K30" i="24"/>
  <c r="F34" i="1" s="1"/>
  <c r="K31" i="24"/>
  <c r="F35" i="1" s="1"/>
  <c r="J7" i="24"/>
  <c r="E11" i="1" s="1"/>
  <c r="J8" i="24"/>
  <c r="E12" i="1" s="1"/>
  <c r="J9" i="24"/>
  <c r="E13" i="1" s="1"/>
  <c r="J10" i="24"/>
  <c r="E14" i="1" s="1"/>
  <c r="J11" i="24"/>
  <c r="E15" i="1" s="1"/>
  <c r="J12" i="24"/>
  <c r="E16" i="1" s="1"/>
  <c r="J13" i="24"/>
  <c r="E17" i="1" s="1"/>
  <c r="J14" i="24"/>
  <c r="E18" i="1" s="1"/>
  <c r="J15" i="24"/>
  <c r="E19" i="1" s="1"/>
  <c r="J16" i="24"/>
  <c r="E20" i="1" s="1"/>
  <c r="J17" i="24"/>
  <c r="E21" i="1" s="1"/>
  <c r="J18" i="24"/>
  <c r="E22" i="1" s="1"/>
  <c r="J19" i="24"/>
  <c r="E23" i="1" s="1"/>
  <c r="J20" i="24"/>
  <c r="E24" i="1" s="1"/>
  <c r="J21" i="24"/>
  <c r="E25" i="1" s="1"/>
  <c r="J22" i="24"/>
  <c r="E26" i="1" s="1"/>
  <c r="J23" i="24"/>
  <c r="E27" i="1" s="1"/>
  <c r="J24" i="24"/>
  <c r="E28" i="1" s="1"/>
  <c r="J25" i="24"/>
  <c r="E29" i="1" s="1"/>
  <c r="J26" i="24"/>
  <c r="E30" i="1" s="1"/>
  <c r="J27" i="24"/>
  <c r="E31" i="1" s="1"/>
  <c r="J28" i="24"/>
  <c r="E32" i="1" s="1"/>
  <c r="J29" i="24"/>
  <c r="E33" i="1" s="1"/>
  <c r="J30" i="24"/>
  <c r="E34" i="1" s="1"/>
  <c r="J31" i="24"/>
  <c r="E35" i="1" s="1"/>
  <c r="I7" i="24"/>
  <c r="C11" i="1" s="1"/>
  <c r="I8" i="24"/>
  <c r="C12" i="1" s="1"/>
  <c r="I9" i="24"/>
  <c r="C13" i="1" s="1"/>
  <c r="I10" i="24"/>
  <c r="C14" i="1" s="1"/>
  <c r="I11" i="24"/>
  <c r="C15" i="1" s="1"/>
  <c r="I12" i="24"/>
  <c r="C16" i="1" s="1"/>
  <c r="I13" i="24"/>
  <c r="C17" i="1" s="1"/>
  <c r="I14" i="24"/>
  <c r="C18" i="1" s="1"/>
  <c r="I15" i="24"/>
  <c r="C19" i="1" s="1"/>
  <c r="I16" i="24"/>
  <c r="C20" i="1" s="1"/>
  <c r="I17" i="24"/>
  <c r="C21" i="1" s="1"/>
  <c r="I18" i="24"/>
  <c r="C22" i="1" s="1"/>
  <c r="I19" i="24"/>
  <c r="C23" i="1" s="1"/>
  <c r="I20" i="24"/>
  <c r="C24" i="1" s="1"/>
  <c r="I21" i="24"/>
  <c r="C25" i="1" s="1"/>
  <c r="I22" i="24"/>
  <c r="C26" i="1" s="1"/>
  <c r="I23" i="24"/>
  <c r="C27" i="1" s="1"/>
  <c r="I24" i="24"/>
  <c r="C28" i="1" s="1"/>
  <c r="I25" i="24"/>
  <c r="C29" i="1" s="1"/>
  <c r="I26" i="24"/>
  <c r="C30" i="1" s="1"/>
  <c r="I27" i="24"/>
  <c r="C31" i="1" s="1"/>
  <c r="I28" i="24"/>
  <c r="C32" i="1" s="1"/>
  <c r="I29" i="24"/>
  <c r="C33" i="1" s="1"/>
  <c r="I30" i="24"/>
  <c r="C34" i="1" s="1"/>
  <c r="I31" i="24"/>
  <c r="C35" i="1" s="1"/>
  <c r="J6" i="24"/>
  <c r="E10" i="1" s="1"/>
  <c r="E69" i="1" s="1"/>
  <c r="K6" i="24"/>
  <c r="F10" i="1" s="1"/>
  <c r="F69" i="1" s="1"/>
  <c r="L6" i="24"/>
  <c r="D10" i="1" s="1"/>
  <c r="D69" i="1" s="1"/>
  <c r="I6" i="24"/>
  <c r="C10" i="1" s="1"/>
  <c r="C68" i="1" l="1"/>
  <c r="C69" i="1"/>
  <c r="D67" i="1"/>
  <c r="D68" i="1"/>
  <c r="C65" i="1"/>
  <c r="F67" i="1"/>
  <c r="F68" i="1"/>
  <c r="E67" i="1"/>
  <c r="E68" i="1"/>
  <c r="E65" i="1"/>
  <c r="F65" i="1"/>
  <c r="C41" i="1"/>
  <c r="C67" i="1"/>
  <c r="C66" i="1"/>
  <c r="D65" i="1"/>
  <c r="G34" i="1"/>
  <c r="I34" i="1" s="1"/>
  <c r="D66" i="1"/>
  <c r="E66" i="1"/>
  <c r="K34" i="1" l="1"/>
  <c r="L34" i="1"/>
  <c r="J34" i="1"/>
  <c r="F66" i="1"/>
  <c r="G35" i="1"/>
  <c r="C64" i="1"/>
  <c r="K35" i="1" l="1"/>
  <c r="L35" i="1"/>
  <c r="J35" i="1"/>
  <c r="I35" i="1"/>
  <c r="G10" i="1"/>
  <c r="G69" i="1" s="1"/>
  <c r="E64" i="1"/>
  <c r="F64" i="1"/>
  <c r="C47" i="1"/>
  <c r="G33" i="1"/>
  <c r="L33" i="1" s="1"/>
  <c r="D64" i="1"/>
  <c r="G31" i="1"/>
  <c r="G29" i="1"/>
  <c r="G27" i="1"/>
  <c r="G25" i="1"/>
  <c r="G23" i="1"/>
  <c r="G21" i="1"/>
  <c r="G19" i="1"/>
  <c r="G17" i="1"/>
  <c r="G15" i="1"/>
  <c r="G13" i="1"/>
  <c r="G11" i="1"/>
  <c r="G32" i="1"/>
  <c r="G30" i="1"/>
  <c r="G28" i="1"/>
  <c r="G26" i="1"/>
  <c r="G24" i="1"/>
  <c r="G22" i="1"/>
  <c r="G20" i="1"/>
  <c r="G18" i="1"/>
  <c r="G16" i="1"/>
  <c r="G14" i="1"/>
  <c r="G12" i="1"/>
  <c r="D61" i="1"/>
  <c r="E61" i="1"/>
  <c r="F61" i="1"/>
  <c r="D62" i="1"/>
  <c r="E62" i="1"/>
  <c r="F62" i="1"/>
  <c r="D63" i="1"/>
  <c r="E63" i="1"/>
  <c r="F63" i="1"/>
  <c r="C61" i="1"/>
  <c r="C62" i="1"/>
  <c r="C63" i="1"/>
  <c r="G67" i="1" l="1"/>
  <c r="G68" i="1"/>
  <c r="I10" i="1"/>
  <c r="G65" i="1"/>
  <c r="G66" i="1"/>
  <c r="G64" i="1"/>
  <c r="K33" i="1"/>
  <c r="J33" i="1"/>
  <c r="I33" i="1"/>
  <c r="K32" i="1"/>
  <c r="L32" i="1"/>
  <c r="I32" i="1"/>
  <c r="J32" i="1"/>
  <c r="J30" i="1"/>
  <c r="L30" i="1"/>
  <c r="K30" i="1"/>
  <c r="I30" i="1"/>
  <c r="L31" i="1"/>
  <c r="I31" i="1"/>
  <c r="K31" i="1"/>
  <c r="J3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41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41" i="1"/>
  <c r="C42" i="1"/>
  <c r="C43" i="1"/>
  <c r="C44" i="1"/>
  <c r="C45" i="1"/>
  <c r="C46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V3" i="1"/>
  <c r="J29" i="1" l="1"/>
  <c r="K29" i="1"/>
  <c r="L29" i="1"/>
  <c r="I29" i="1"/>
  <c r="K20" i="1"/>
  <c r="L20" i="1"/>
  <c r="I20" i="1"/>
  <c r="J20" i="1"/>
  <c r="K12" i="1"/>
  <c r="L12" i="1"/>
  <c r="I12" i="1"/>
  <c r="J12" i="1"/>
  <c r="L23" i="1"/>
  <c r="I23" i="1"/>
  <c r="J23" i="1"/>
  <c r="K23" i="1"/>
  <c r="L15" i="1"/>
  <c r="I15" i="1"/>
  <c r="J15" i="1"/>
  <c r="K15" i="1"/>
  <c r="L11" i="1"/>
  <c r="I11" i="1"/>
  <c r="J11" i="1"/>
  <c r="K11" i="1"/>
  <c r="K24" i="1"/>
  <c r="L24" i="1"/>
  <c r="I24" i="1"/>
  <c r="J24" i="1"/>
  <c r="K16" i="1"/>
  <c r="L16" i="1"/>
  <c r="I16" i="1"/>
  <c r="J16" i="1"/>
  <c r="L27" i="1"/>
  <c r="I27" i="1"/>
  <c r="J27" i="1"/>
  <c r="K27" i="1"/>
  <c r="L19" i="1"/>
  <c r="I19" i="1"/>
  <c r="K19" i="1"/>
  <c r="J19" i="1"/>
  <c r="J26" i="1"/>
  <c r="L26" i="1"/>
  <c r="I26" i="1"/>
  <c r="K26" i="1"/>
  <c r="J22" i="1"/>
  <c r="L22" i="1"/>
  <c r="I22" i="1"/>
  <c r="K22" i="1"/>
  <c r="J18" i="1"/>
  <c r="I18" i="1"/>
  <c r="K18" i="1"/>
  <c r="L18" i="1"/>
  <c r="J14" i="1"/>
  <c r="L14" i="1"/>
  <c r="I14" i="1"/>
  <c r="K14" i="1"/>
  <c r="K28" i="1"/>
  <c r="L28" i="1"/>
  <c r="I28" i="1"/>
  <c r="J28" i="1"/>
  <c r="G41" i="1"/>
  <c r="K10" i="1"/>
  <c r="L10" i="1"/>
  <c r="J10" i="1"/>
  <c r="G63" i="1"/>
  <c r="G62" i="1"/>
  <c r="I25" i="1"/>
  <c r="K25" i="1"/>
  <c r="J25" i="1"/>
  <c r="L25" i="1"/>
  <c r="K21" i="1"/>
  <c r="I21" i="1"/>
  <c r="L21" i="1"/>
  <c r="J21" i="1"/>
  <c r="J17" i="1"/>
  <c r="K17" i="1"/>
  <c r="L17" i="1"/>
  <c r="I17" i="1"/>
  <c r="K13" i="1"/>
  <c r="J13" i="1"/>
  <c r="L13" i="1"/>
  <c r="I13" i="1"/>
  <c r="G61" i="1"/>
  <c r="G58" i="1"/>
  <c r="G54" i="1"/>
  <c r="G50" i="1"/>
  <c r="G46" i="1"/>
  <c r="G42" i="1"/>
  <c r="G60" i="1"/>
  <c r="G51" i="1"/>
  <c r="G47" i="1"/>
  <c r="G43" i="1"/>
  <c r="G55" i="1"/>
  <c r="G57" i="1"/>
  <c r="G53" i="1"/>
  <c r="G49" i="1"/>
  <c r="G45" i="1"/>
  <c r="G59" i="1"/>
  <c r="G56" i="1"/>
  <c r="G52" i="1"/>
  <c r="G48" i="1"/>
  <c r="G44" i="1"/>
</calcChain>
</file>

<file path=xl/sharedStrings.xml><?xml version="1.0" encoding="utf-8"?>
<sst xmlns="http://schemas.openxmlformats.org/spreadsheetml/2006/main" count="101" uniqueCount="31">
  <si>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</si>
  <si>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</si>
  <si>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</si>
  <si>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</si>
  <si>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</si>
  <si>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</si>
  <si>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</si>
  <si>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</si>
  <si>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</si>
  <si>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</si>
  <si>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Entwicklung des Primärenergieverbrauchs im Güterverkehr
</t>
  </si>
  <si>
    <t>Straßenverkehr</t>
  </si>
  <si>
    <t>Luftverkehr</t>
  </si>
  <si>
    <t>Schienenverkehr</t>
  </si>
  <si>
    <t>Binnenschifffahrt</t>
  </si>
  <si>
    <t>Summe</t>
  </si>
  <si>
    <t>Petajoule</t>
  </si>
  <si>
    <t>Component</t>
  </si>
  <si>
    <t>mKr</t>
  </si>
  <si>
    <t>Güterverkehr</t>
  </si>
  <si>
    <r>
      <t xml:space="preserve">Anteile am Güterverkehr insgesamt </t>
    </r>
    <r>
      <rPr>
        <sz val="10"/>
        <rFont val="Arial"/>
        <family val="2"/>
      </rPr>
      <t>in Prozent</t>
    </r>
  </si>
  <si>
    <t>YearRef</t>
  </si>
  <si>
    <t>Transport Sector</t>
  </si>
  <si>
    <t>GV</t>
  </si>
  <si>
    <t>MJ (total) Straße</t>
  </si>
  <si>
    <t>MJ (total) Schiene</t>
  </si>
  <si>
    <t>MJ (total) Bischi</t>
  </si>
  <si>
    <t>MJ (total) Luft</t>
  </si>
  <si>
    <t>* Methodenwechsel in der Vorkettenmodellierung, Werte ab 2019 sind daher nur eingeschränkt mit den Vorjahren vergleichbar</t>
  </si>
  <si>
    <t>TREMOD 6.51</t>
  </si>
  <si>
    <t>Umweltbundesamt, Daten und Rechenmodell TREMOD, Version 6.51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</si>
</sst>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%"/>
    <numFmt numFmtId="167" formatCode="0.0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indexed="8"/>
      <name val="Arial"/>
      <family val="2"/>
    </font>
    <font>
      <sz val="10"/>
      <name val="Cambria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Meta Offc"/>
      <family val="2"/>
    </font>
    <font>
      <sz val="9"/>
      <color theme="1"/>
      <name val="Meta Offc"/>
      <family val="2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3" fillId="0" borderId="0"/>
    <xf numFmtId="0" fontId="33" fillId="0" borderId="0"/>
    <xf numFmtId="0" fontId="37" fillId="0" borderId="0"/>
    <xf numFmtId="0" fontId="38" fillId="0" borderId="0"/>
    <xf numFmtId="0" fontId="33" fillId="0" borderId="0"/>
  </cellStyleXfs>
  <cellXfs count="10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0" fontId="32" fillId="27" borderId="15" xfId="0" applyFont="1" applyFill="1" applyBorder="1" applyAlignment="1">
      <alignment horizontal="right" vertical="center"/>
    </xf>
    <xf numFmtId="0" fontId="29" fillId="29" borderId="21" xfId="0" applyFont="1" applyFill="1" applyBorder="1" applyAlignment="1">
      <alignment horizontal="left" vertical="center" wrapText="1"/>
    </xf>
    <xf numFmtId="0" fontId="29" fillId="29" borderId="21" xfId="0" applyFont="1" applyFill="1" applyBorder="1" applyAlignment="1">
      <alignment horizontal="center" vertical="center" wrapText="1"/>
    </xf>
    <xf numFmtId="4" fontId="33" fillId="0" borderId="0" xfId="43" applyNumberFormat="1" applyFont="1" applyFill="1" applyBorder="1" applyAlignment="1">
      <alignment horizontal="center" vertical="top" wrapText="1"/>
    </xf>
    <xf numFmtId="4" fontId="33" fillId="0" borderId="0" xfId="44" applyNumberFormat="1" applyFont="1" applyFill="1" applyBorder="1" applyAlignment="1">
      <alignment horizontal="right" wrapText="1"/>
    </xf>
    <xf numFmtId="4" fontId="33" fillId="0" borderId="0" xfId="45" applyNumberFormat="1" applyFont="1" applyFill="1" applyBorder="1" applyAlignment="1">
      <alignment horizontal="right" wrapText="1"/>
    </xf>
    <xf numFmtId="0" fontId="33" fillId="0" borderId="0" xfId="43" applyFont="1" applyFill="1" applyBorder="1" applyAlignment="1">
      <alignment horizontal="center"/>
    </xf>
    <xf numFmtId="0" fontId="23" fillId="0" borderId="0" xfId="0" applyFont="1" applyFill="1" applyBorder="1" applyProtection="1">
      <protection locked="0"/>
    </xf>
    <xf numFmtId="4" fontId="0" fillId="0" borderId="0" xfId="0" applyNumberFormat="1" applyFill="1" applyBorder="1" applyAlignment="1">
      <alignment vertical="top"/>
    </xf>
    <xf numFmtId="167" fontId="0" fillId="0" borderId="0" xfId="0" applyNumberFormat="1" applyFill="1" applyBorder="1" applyAlignment="1">
      <alignment horizontal="center" vertical="top"/>
    </xf>
    <xf numFmtId="0" fontId="27" fillId="24" borderId="0" xfId="0" applyFont="1" applyFill="1" applyProtection="1"/>
    <xf numFmtId="165" fontId="21" fillId="24" borderId="25" xfId="0" applyNumberFormat="1" applyFont="1" applyFill="1" applyBorder="1" applyAlignment="1">
      <alignment horizontal="center" vertical="center" wrapText="1"/>
    </xf>
    <xf numFmtId="4" fontId="1" fillId="0" borderId="0" xfId="45" applyNumberFormat="1" applyFont="1" applyFill="1" applyBorder="1" applyAlignment="1">
      <alignment horizontal="right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24" borderId="0" xfId="0" applyFont="1" applyFill="1"/>
    <xf numFmtId="0" fontId="1" fillId="24" borderId="0" xfId="0" applyFont="1" applyFill="1" applyProtection="1"/>
    <xf numFmtId="167" fontId="0" fillId="0" borderId="0" xfId="0" applyNumberFormat="1" applyAlignment="1">
      <alignment horizontal="center"/>
    </xf>
    <xf numFmtId="167" fontId="36" fillId="24" borderId="0" xfId="0" applyNumberFormat="1" applyFont="1" applyFill="1" applyProtection="1"/>
    <xf numFmtId="0" fontId="39" fillId="24" borderId="25" xfId="0" applyFont="1" applyFill="1" applyBorder="1" applyAlignment="1">
      <alignment horizontal="left" vertical="center" wrapText="1"/>
    </xf>
    <xf numFmtId="165" fontId="40" fillId="24" borderId="25" xfId="0" applyNumberFormat="1" applyFont="1" applyFill="1" applyBorder="1" applyAlignment="1">
      <alignment horizontal="center" vertical="center" wrapText="1"/>
    </xf>
    <xf numFmtId="0" fontId="39" fillId="25" borderId="25" xfId="0" applyFont="1" applyFill="1" applyBorder="1" applyAlignment="1">
      <alignment horizontal="left" vertical="center" wrapText="1"/>
    </xf>
    <xf numFmtId="165" fontId="40" fillId="25" borderId="25" xfId="0" applyNumberFormat="1" applyFont="1" applyFill="1" applyBorder="1" applyAlignment="1">
      <alignment horizontal="center" vertical="center" wrapText="1"/>
    </xf>
    <xf numFmtId="166" fontId="40" fillId="24" borderId="27" xfId="0" applyNumberFormat="1" applyFont="1" applyFill="1" applyBorder="1" applyAlignment="1" applyProtection="1">
      <alignment horizontal="center" vertical="center"/>
    </xf>
    <xf numFmtId="166" fontId="39" fillId="24" borderId="0" xfId="0" applyNumberFormat="1" applyFont="1" applyFill="1" applyAlignment="1" applyProtection="1">
      <alignment horizontal="center" vertical="center"/>
    </xf>
    <xf numFmtId="166" fontId="40" fillId="25" borderId="27" xfId="0" applyNumberFormat="1" applyFont="1" applyFill="1" applyBorder="1" applyAlignment="1" applyProtection="1">
      <alignment horizontal="center" vertical="center"/>
    </xf>
    <xf numFmtId="166" fontId="39" fillId="25" borderId="0" xfId="0" applyNumberFormat="1" applyFont="1" applyFill="1" applyAlignment="1" applyProtection="1">
      <alignment horizontal="center" vertical="center"/>
    </xf>
    <xf numFmtId="0" fontId="39" fillId="0" borderId="0" xfId="0" applyFont="1" applyFill="1" applyBorder="1" applyAlignment="1">
      <alignment horizontal="left" vertical="center" wrapText="1"/>
    </xf>
    <xf numFmtId="166" fontId="40" fillId="0" borderId="27" xfId="0" applyNumberFormat="1" applyFont="1" applyFill="1" applyBorder="1" applyAlignment="1" applyProtection="1">
      <alignment horizontal="center" vertical="center"/>
    </xf>
    <xf numFmtId="166" fontId="39" fillId="0" borderId="0" xfId="0" applyNumberFormat="1" applyFont="1" applyFill="1" applyAlignment="1" applyProtection="1">
      <alignment horizontal="center" vertical="center"/>
    </xf>
    <xf numFmtId="0" fontId="35" fillId="0" borderId="0" xfId="0" applyFont="1"/>
    <xf numFmtId="3" fontId="22" fillId="24" borderId="26" xfId="0" applyNumberFormat="1" applyFont="1" applyFill="1" applyBorder="1" applyAlignment="1">
      <alignment horizontal="center" vertical="center" wrapText="1"/>
    </xf>
    <xf numFmtId="3" fontId="22" fillId="25" borderId="26" xfId="0" applyNumberFormat="1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39" fillId="24" borderId="0" xfId="0" applyFont="1" applyFill="1" applyBorder="1" applyAlignment="1">
      <alignment horizontal="left" vertical="center" wrapText="1"/>
    </xf>
    <xf numFmtId="165" fontId="21" fillId="24" borderId="0" xfId="0" applyNumberFormat="1" applyFont="1" applyFill="1" applyBorder="1" applyAlignment="1">
      <alignment horizontal="center" vertical="center" wrapText="1"/>
    </xf>
    <xf numFmtId="3" fontId="21" fillId="24" borderId="0" xfId="0" applyNumberFormat="1" applyFont="1" applyFill="1" applyBorder="1" applyAlignment="1">
      <alignment horizontal="center" vertical="center" wrapText="1"/>
    </xf>
    <xf numFmtId="165" fontId="40" fillId="24" borderId="0" xfId="0" applyNumberFormat="1" applyFont="1" applyFill="1" applyBorder="1" applyAlignment="1">
      <alignment horizontal="center" vertical="center" wrapText="1"/>
    </xf>
    <xf numFmtId="0" fontId="1" fillId="24" borderId="0" xfId="0" applyFont="1" applyFill="1" applyBorder="1"/>
    <xf numFmtId="165" fontId="21" fillId="24" borderId="26" xfId="0" applyNumberFormat="1" applyFont="1" applyFill="1" applyBorder="1" applyAlignment="1">
      <alignment horizontal="center" vertical="center" wrapText="1"/>
    </xf>
    <xf numFmtId="165" fontId="21" fillId="25" borderId="26" xfId="0" applyNumberFormat="1" applyFont="1" applyFill="1" applyBorder="1" applyAlignment="1">
      <alignment horizontal="center" vertical="center" wrapText="1"/>
    </xf>
    <xf numFmtId="165" fontId="40" fillId="25" borderId="26" xfId="0" applyNumberFormat="1" applyFont="1" applyFill="1" applyBorder="1" applyAlignment="1">
      <alignment horizontal="center" vertical="center" wrapText="1"/>
    </xf>
    <xf numFmtId="165" fontId="40" fillId="24" borderId="26" xfId="0" applyNumberFormat="1" applyFont="1" applyFill="1" applyBorder="1" applyAlignment="1">
      <alignment horizontal="center" vertical="center" wrapText="1"/>
    </xf>
    <xf numFmtId="4" fontId="41" fillId="0" borderId="4" xfId="46" applyNumberFormat="1" applyFont="1" applyFill="1" applyBorder="1" applyAlignment="1">
      <alignment horizontal="right" wrapText="1"/>
    </xf>
    <xf numFmtId="4" fontId="41" fillId="0" borderId="4" xfId="47" applyNumberFormat="1" applyFont="1" applyFill="1" applyBorder="1" applyAlignment="1">
      <alignment horizontal="right" wrapText="1"/>
    </xf>
    <xf numFmtId="4" fontId="41" fillId="0" borderId="0" xfId="46" applyNumberFormat="1" applyFont="1" applyFill="1" applyBorder="1" applyAlignment="1">
      <alignment horizontal="right" wrapText="1"/>
    </xf>
    <xf numFmtId="4" fontId="41" fillId="0" borderId="4" xfId="48" applyNumberFormat="1" applyFont="1" applyFill="1" applyBorder="1" applyAlignment="1">
      <alignment horizontal="right" wrapText="1"/>
    </xf>
    <xf numFmtId="4" fontId="41" fillId="0" borderId="0" xfId="48" applyNumberFormat="1" applyFont="1" applyFill="1" applyBorder="1" applyAlignment="1">
      <alignment horizontal="right" wrapText="1"/>
    </xf>
    <xf numFmtId="0" fontId="35" fillId="0" borderId="19" xfId="0" applyFont="1" applyFill="1" applyBorder="1" applyAlignment="1" applyProtection="1">
      <alignment horizontal="center"/>
    </xf>
    <xf numFmtId="0" fontId="35" fillId="0" borderId="20" xfId="0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horizontal="center"/>
    </xf>
    <xf numFmtId="0" fontId="34" fillId="28" borderId="19" xfId="0" applyFont="1" applyFill="1" applyBorder="1" applyAlignment="1" applyProtection="1">
      <alignment horizontal="left" vertical="top" wrapText="1"/>
      <protection locked="0"/>
    </xf>
    <xf numFmtId="0" fontId="34" fillId="28" borderId="20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28" fillId="24" borderId="17" xfId="0" applyFont="1" applyFill="1" applyBorder="1" applyAlignment="1" applyProtection="1">
      <alignment horizontal="left" vertical="top" wrapText="1"/>
    </xf>
    <xf numFmtId="0" fontId="22" fillId="0" borderId="0" xfId="0" applyFont="1" applyFill="1" applyBorder="1" applyAlignment="1">
      <alignment horizontal="left" vertical="center" wrapText="1"/>
    </xf>
    <xf numFmtId="166" fontId="21" fillId="0" borderId="27" xfId="0" applyNumberFormat="1" applyFont="1" applyFill="1" applyBorder="1" applyAlignment="1" applyProtection="1">
      <alignment horizontal="center" vertical="center"/>
    </xf>
    <xf numFmtId="166" fontId="22" fillId="0" borderId="0" xfId="0" applyNumberFormat="1" applyFont="1" applyFill="1" applyAlignment="1" applyProtection="1">
      <alignment horizontal="center" vertical="center"/>
    </xf>
  </cellXfs>
  <cellStyles count="49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1" xfId="46" xr:uid="{9BED7536-A72A-47F4-83B7-1F580A36B595}"/>
    <cellStyle name="Standard_Berechnung1_2" xfId="47" xr:uid="{76D84984-C8D3-41D1-9F11-0A5689069BDE}"/>
    <cellStyle name="Standard_Berechnungsgrundlage" xfId="48" xr:uid="{A0F51D5A-107D-47F6-9A02-AAC73CB85B46}"/>
    <cellStyle name="Standard_EndenergieverbrauchGV_neu" xfId="44" xr:uid="{00000000-0005-0000-0000-000023000000}"/>
    <cellStyle name="Standard_EndenergieverbrauchGV_neu_1" xfId="45" xr:uid="{00000000-0005-0000-0000-000024000000}"/>
    <cellStyle name="Standard_e-verbrauch PV GV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934B94"/>
      <color rgb="FF5EAD35"/>
      <color rgb="FF005F85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17297196436062E-2"/>
          <c:y val="9.6253633705093503E-2"/>
          <c:w val="0.86450523905041798"/>
          <c:h val="0.65281565838160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763793350082426E-3"/>
                  <c:y val="-0.2621315387757735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876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3-473A-9835-DCF8D5C614DA}"/>
                </c:ext>
              </c:extLst>
            </c:dLbl>
            <c:dLbl>
              <c:idx val="24"/>
              <c:layout>
                <c:manualLayout>
                  <c:x val="1.763793350082426E-3"/>
                  <c:y val="-0.37408355012792671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1.317 *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B-42BB-80A4-18A5463E72C5}"/>
                </c:ext>
              </c:extLst>
            </c:dLbl>
            <c:dLbl>
              <c:idx val="26"/>
              <c:layout>
                <c:manualLayout>
                  <c:x val="6.7024147303132192E-2"/>
                  <c:y val="-0.3413171077809550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1.241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F3-473A-9835-DCF8D5C614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Daten!$C$10:$C$38</c:f>
              <c:numCache>
                <c:formatCode>#,##0.0</c:formatCode>
                <c:ptCount val="29"/>
                <c:pt idx="0">
                  <c:v>735.29613129305142</c:v>
                </c:pt>
                <c:pt idx="1">
                  <c:v>761.12111885161323</c:v>
                </c:pt>
                <c:pt idx="2">
                  <c:v>795.67708823169266</c:v>
                </c:pt>
                <c:pt idx="3">
                  <c:v>819.65748922051614</c:v>
                </c:pt>
                <c:pt idx="4">
                  <c:v>863.31728441709697</c:v>
                </c:pt>
                <c:pt idx="5">
                  <c:v>881.26605485563516</c:v>
                </c:pt>
                <c:pt idx="6">
                  <c:v>892.07798470770626</c:v>
                </c:pt>
                <c:pt idx="7">
                  <c:v>893.64475010906074</c:v>
                </c:pt>
                <c:pt idx="8">
                  <c:v>904.37141037290735</c:v>
                </c:pt>
                <c:pt idx="9">
                  <c:v>910.94127229389574</c:v>
                </c:pt>
                <c:pt idx="10">
                  <c:v>911.52258933261066</c:v>
                </c:pt>
                <c:pt idx="11">
                  <c:v>972.85633680363833</c:v>
                </c:pt>
                <c:pt idx="12">
                  <c:v>1004.1657108302542</c:v>
                </c:pt>
                <c:pt idx="13">
                  <c:v>973.35026607122256</c:v>
                </c:pt>
                <c:pt idx="14">
                  <c:v>892.43099709520027</c:v>
                </c:pt>
                <c:pt idx="15">
                  <c:v>961.19380015670401</c:v>
                </c:pt>
                <c:pt idx="16">
                  <c:v>968.94151504064268</c:v>
                </c:pt>
                <c:pt idx="17">
                  <c:v>949.50177536541537</c:v>
                </c:pt>
                <c:pt idx="18">
                  <c:v>951.78736388949108</c:v>
                </c:pt>
                <c:pt idx="19">
                  <c:v>975.97465186925217</c:v>
                </c:pt>
                <c:pt idx="20">
                  <c:v>991.16171596925983</c:v>
                </c:pt>
                <c:pt idx="21">
                  <c:v>1010.01105201794</c:v>
                </c:pt>
                <c:pt idx="22">
                  <c:v>1038.4277381616405</c:v>
                </c:pt>
                <c:pt idx="23">
                  <c:v>1060.4726364405062</c:v>
                </c:pt>
                <c:pt idx="24">
                  <c:v>1137.9826284580654</c:v>
                </c:pt>
                <c:pt idx="25">
                  <c:v>1098.4555082162299</c:v>
                </c:pt>
                <c:pt idx="26">
                  <c:v>1134.6746478425337</c:v>
                </c:pt>
                <c:pt idx="27">
                  <c:v>1110.5754410299201</c:v>
                </c:pt>
                <c:pt idx="28">
                  <c:v>1072.3604478500549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7-4A54-B2F5-D745D5945FD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Luftverkehr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Daten!$D$10:$D$38</c:f>
              <c:numCache>
                <c:formatCode>#,##0.0</c:formatCode>
                <c:ptCount val="29"/>
                <c:pt idx="0">
                  <c:v>64.724278001574447</c:v>
                </c:pt>
                <c:pt idx="1">
                  <c:v>62.513511680215409</c:v>
                </c:pt>
                <c:pt idx="2">
                  <c:v>63.606707501475015</c:v>
                </c:pt>
                <c:pt idx="3">
                  <c:v>60.706762213612862</c:v>
                </c:pt>
                <c:pt idx="4">
                  <c:v>62.435108786100962</c:v>
                </c:pt>
                <c:pt idx="5">
                  <c:v>67.909959345668938</c:v>
                </c:pt>
                <c:pt idx="6">
                  <c:v>69.145003104325596</c:v>
                </c:pt>
                <c:pt idx="7">
                  <c:v>68.852797818920024</c:v>
                </c:pt>
                <c:pt idx="8">
                  <c:v>68.848085744660438</c:v>
                </c:pt>
                <c:pt idx="9">
                  <c:v>76.212283629689281</c:v>
                </c:pt>
                <c:pt idx="10">
                  <c:v>81.995829332928281</c:v>
                </c:pt>
                <c:pt idx="11">
                  <c:v>89.369463422998678</c:v>
                </c:pt>
                <c:pt idx="12">
                  <c:v>95.120638693191438</c:v>
                </c:pt>
                <c:pt idx="13">
                  <c:v>100.37701863124474</c:v>
                </c:pt>
                <c:pt idx="14">
                  <c:v>95.449867044682449</c:v>
                </c:pt>
                <c:pt idx="15">
                  <c:v>114.56230858894553</c:v>
                </c:pt>
                <c:pt idx="16">
                  <c:v>126.05386842286735</c:v>
                </c:pt>
                <c:pt idx="17">
                  <c:v>119.40488867981909</c:v>
                </c:pt>
                <c:pt idx="18">
                  <c:v>114.84680569567433</c:v>
                </c:pt>
                <c:pt idx="19">
                  <c:v>114.23084838142184</c:v>
                </c:pt>
                <c:pt idx="20">
                  <c:v>115.26553975240434</c:v>
                </c:pt>
                <c:pt idx="21">
                  <c:v>117.63823302693154</c:v>
                </c:pt>
                <c:pt idx="22">
                  <c:v>119.75908236788862</c:v>
                </c:pt>
                <c:pt idx="23">
                  <c:v>120.98644586706692</c:v>
                </c:pt>
                <c:pt idx="24">
                  <c:v>118.44527247781258</c:v>
                </c:pt>
                <c:pt idx="25">
                  <c:v>102.95225442115571</c:v>
                </c:pt>
                <c:pt idx="26">
                  <c:v>124.17245085264035</c:v>
                </c:pt>
                <c:pt idx="27">
                  <c:v>118.71942484523808</c:v>
                </c:pt>
                <c:pt idx="28">
                  <c:v>114.74359831406295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7-4A54-B2F5-D745D5945FD3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Daten!$E$10:$E$38</c:f>
              <c:numCache>
                <c:formatCode>#,##0.0</c:formatCode>
                <c:ptCount val="29"/>
                <c:pt idx="0">
                  <c:v>45.34996261219672</c:v>
                </c:pt>
                <c:pt idx="1">
                  <c:v>44.592743492333497</c:v>
                </c:pt>
                <c:pt idx="2">
                  <c:v>51.536438612021222</c:v>
                </c:pt>
                <c:pt idx="3">
                  <c:v>46.250910755520849</c:v>
                </c:pt>
                <c:pt idx="4">
                  <c:v>46.668129161374267</c:v>
                </c:pt>
                <c:pt idx="5">
                  <c:v>45.60914347002651</c:v>
                </c:pt>
                <c:pt idx="6">
                  <c:v>45.188340215081809</c:v>
                </c:pt>
                <c:pt idx="7">
                  <c:v>41.509746315086218</c:v>
                </c:pt>
                <c:pt idx="8">
                  <c:v>41.73313266822732</c:v>
                </c:pt>
                <c:pt idx="9">
                  <c:v>44.239391707388869</c:v>
                </c:pt>
                <c:pt idx="10">
                  <c:v>47.553394800041936</c:v>
                </c:pt>
                <c:pt idx="11">
                  <c:v>49.509988905087035</c:v>
                </c:pt>
                <c:pt idx="12">
                  <c:v>50.337958294292804</c:v>
                </c:pt>
                <c:pt idx="13">
                  <c:v>48.766101264072802</c:v>
                </c:pt>
                <c:pt idx="14">
                  <c:v>39.706703689077337</c:v>
                </c:pt>
                <c:pt idx="15">
                  <c:v>44.5028573313866</c:v>
                </c:pt>
                <c:pt idx="16">
                  <c:v>45.371103836061373</c:v>
                </c:pt>
                <c:pt idx="17">
                  <c:v>42.98342918085455</c:v>
                </c:pt>
                <c:pt idx="18">
                  <c:v>41.171257771435315</c:v>
                </c:pt>
                <c:pt idx="19">
                  <c:v>39.280044108466925</c:v>
                </c:pt>
                <c:pt idx="20">
                  <c:v>39.609617476983892</c:v>
                </c:pt>
                <c:pt idx="21">
                  <c:v>44.278199403475256</c:v>
                </c:pt>
                <c:pt idx="22">
                  <c:v>42.091523697720575</c:v>
                </c:pt>
                <c:pt idx="23">
                  <c:v>40.498043137598401</c:v>
                </c:pt>
                <c:pt idx="24">
                  <c:v>38.484426300041079</c:v>
                </c:pt>
                <c:pt idx="25">
                  <c:v>32.984097697849364</c:v>
                </c:pt>
                <c:pt idx="26">
                  <c:v>37.321597514030792</c:v>
                </c:pt>
                <c:pt idx="27">
                  <c:v>37.867203182851561</c:v>
                </c:pt>
                <c:pt idx="28">
                  <c:v>35.415101233835728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7-4A54-B2F5-D745D5945FD3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Binnenschifffahrt</c:v>
                </c:pt>
              </c:strCache>
            </c:strRef>
          </c:tx>
          <c:spPr>
            <a:solidFill>
              <a:srgbClr val="125D86"/>
            </a:solidFill>
            <a:ln>
              <a:noFill/>
            </a:ln>
          </c:spPr>
          <c:invertIfNegative val="0"/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Daten!$F$10:$F$38</c:f>
              <c:numCache>
                <c:formatCode>#,##0.0</c:formatCode>
                <c:ptCount val="29"/>
                <c:pt idx="0">
                  <c:v>30.18150539111684</c:v>
                </c:pt>
                <c:pt idx="1">
                  <c:v>28.683384995382809</c:v>
                </c:pt>
                <c:pt idx="2">
                  <c:v>28.776338918250087</c:v>
                </c:pt>
                <c:pt idx="3">
                  <c:v>29.491249557305917</c:v>
                </c:pt>
                <c:pt idx="4">
                  <c:v>28.670912862205217</c:v>
                </c:pt>
                <c:pt idx="5">
                  <c:v>30.189916807548929</c:v>
                </c:pt>
                <c:pt idx="6">
                  <c:v>29.039069189507895</c:v>
                </c:pt>
                <c:pt idx="7">
                  <c:v>28.346998687550101</c:v>
                </c:pt>
                <c:pt idx="8">
                  <c:v>25.327072075085319</c:v>
                </c:pt>
                <c:pt idx="9">
                  <c:v>27.32696655160327</c:v>
                </c:pt>
                <c:pt idx="10">
                  <c:v>27.106083127789315</c:v>
                </c:pt>
                <c:pt idx="11">
                  <c:v>26.649829887253563</c:v>
                </c:pt>
                <c:pt idx="12">
                  <c:v>26.546169200674171</c:v>
                </c:pt>
                <c:pt idx="13">
                  <c:v>25.867641070741836</c:v>
                </c:pt>
                <c:pt idx="14">
                  <c:v>22.05369081581614</c:v>
                </c:pt>
                <c:pt idx="15">
                  <c:v>25.776144630788423</c:v>
                </c:pt>
                <c:pt idx="16">
                  <c:v>24.534308638291055</c:v>
                </c:pt>
                <c:pt idx="17">
                  <c:v>23.633728701593565</c:v>
                </c:pt>
                <c:pt idx="18">
                  <c:v>23.839259680503307</c:v>
                </c:pt>
                <c:pt idx="19">
                  <c:v>23.814003681488472</c:v>
                </c:pt>
                <c:pt idx="20">
                  <c:v>23.300836632810583</c:v>
                </c:pt>
                <c:pt idx="21">
                  <c:v>21.987225695079726</c:v>
                </c:pt>
                <c:pt idx="22">
                  <c:v>22.911107861635884</c:v>
                </c:pt>
                <c:pt idx="23">
                  <c:v>20.211347328112282</c:v>
                </c:pt>
                <c:pt idx="24">
                  <c:v>21.690095104655516</c:v>
                </c:pt>
                <c:pt idx="25">
                  <c:v>20.682748786988785</c:v>
                </c:pt>
                <c:pt idx="26">
                  <c:v>21.546608632425048</c:v>
                </c:pt>
                <c:pt idx="27">
                  <c:v>20.882355622742107</c:v>
                </c:pt>
                <c:pt idx="28">
                  <c:v>18.501787829044869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7-4A54-B2F5-D745D594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4398144"/>
        <c:axId val="328668720"/>
      </c:barChart>
      <c:lineChart>
        <c:grouping val="standard"/>
        <c:varyColors val="0"/>
        <c:ser>
          <c:idx val="4"/>
          <c:order val="4"/>
          <c:tx>
            <c:strRef>
              <c:f>Daten!$G$9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Daten!$G$10:$G$38</c:f>
              <c:numCache>
                <c:formatCode>#,##0</c:formatCode>
                <c:ptCount val="29"/>
                <c:pt idx="0">
                  <c:v>875.55187729793943</c:v>
                </c:pt>
                <c:pt idx="1">
                  <c:v>896.91075901954491</c:v>
                </c:pt>
                <c:pt idx="2">
                  <c:v>939.59657326343904</c:v>
                </c:pt>
                <c:pt idx="3">
                  <c:v>956.1064117469557</c:v>
                </c:pt>
                <c:pt idx="4">
                  <c:v>1001.0914352267774</c:v>
                </c:pt>
                <c:pt idx="5">
                  <c:v>1024.9750744788796</c:v>
                </c:pt>
                <c:pt idx="6">
                  <c:v>1035.4503972166215</c:v>
                </c:pt>
                <c:pt idx="7">
                  <c:v>1032.354292930617</c:v>
                </c:pt>
                <c:pt idx="8">
                  <c:v>1040.2797008608804</c:v>
                </c:pt>
                <c:pt idx="9">
                  <c:v>1058.719914182577</c:v>
                </c:pt>
                <c:pt idx="10">
                  <c:v>1068.1778965933704</c:v>
                </c:pt>
                <c:pt idx="11">
                  <c:v>1138.3856190189776</c:v>
                </c:pt>
                <c:pt idx="12">
                  <c:v>1176.1704770184124</c:v>
                </c:pt>
                <c:pt idx="13">
                  <c:v>1148.3610270372822</c:v>
                </c:pt>
                <c:pt idx="14">
                  <c:v>1049.6412586447764</c:v>
                </c:pt>
                <c:pt idx="15">
                  <c:v>1146.0351107078245</c:v>
                </c:pt>
                <c:pt idx="16">
                  <c:v>1164.9007959378625</c:v>
                </c:pt>
                <c:pt idx="17">
                  <c:v>1135.5238219276825</c:v>
                </c:pt>
                <c:pt idx="18">
                  <c:v>1131.6446870371042</c:v>
                </c:pt>
                <c:pt idx="19">
                  <c:v>1153.2995480406294</c:v>
                </c:pt>
                <c:pt idx="20">
                  <c:v>1169.3377098314586</c:v>
                </c:pt>
                <c:pt idx="21">
                  <c:v>1193.9147101434266</c:v>
                </c:pt>
                <c:pt idx="22">
                  <c:v>1223.1894520888854</c:v>
                </c:pt>
                <c:pt idx="23">
                  <c:v>1242.1684727732838</c:v>
                </c:pt>
                <c:pt idx="24">
                  <c:v>1316.6024223405745</c:v>
                </c:pt>
                <c:pt idx="25">
                  <c:v>1255.0746091222238</c:v>
                </c:pt>
                <c:pt idx="26">
                  <c:v>1317.7153048416299</c:v>
                </c:pt>
                <c:pt idx="27">
                  <c:v>1288.0444246807519</c:v>
                </c:pt>
                <c:pt idx="28">
                  <c:v>1241.0209352269983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A7-4A54-B2F5-D745D594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398144"/>
        <c:axId val="328668720"/>
      </c:lineChart>
      <c:catAx>
        <c:axId val="5243981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28668720"/>
        <c:crosses val="autoZero"/>
        <c:auto val="1"/>
        <c:lblAlgn val="ctr"/>
        <c:lblOffset val="100"/>
        <c:noMultiLvlLbl val="0"/>
      </c:catAx>
      <c:valAx>
        <c:axId val="3286687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5591889412386685E-2"/>
              <c:y val="3.4436673246969141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4398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3.7737605505224044E-2"/>
          <c:y val="0.86546515877964347"/>
          <c:w val="0.9137291926808081"/>
          <c:h val="5.769280385285201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0</xdr:rowOff>
    </xdr:from>
    <xdr:to>
      <xdr:col>12</xdr:col>
      <xdr:colOff>19050</xdr:colOff>
      <xdr:row>38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190625" y="8448675"/>
          <a:ext cx="11458575" cy="9525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20293</xdr:colOff>
      <xdr:row>1</xdr:row>
      <xdr:rowOff>214934</xdr:rowOff>
    </xdr:from>
    <xdr:to>
      <xdr:col>14</xdr:col>
      <xdr:colOff>619125</xdr:colOff>
      <xdr:row>20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535974</xdr:colOff>
      <xdr:row>18</xdr:row>
      <xdr:rowOff>946489</xdr:rowOff>
    </xdr:from>
    <xdr:to>
      <xdr:col>14</xdr:col>
      <xdr:colOff>438394</xdr:colOff>
      <xdr:row>19</xdr:row>
      <xdr:rowOff>88877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87512" y="4837085"/>
          <a:ext cx="4452440" cy="24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6.51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13954</xdr:colOff>
      <xdr:row>18</xdr:row>
      <xdr:rowOff>954473</xdr:rowOff>
    </xdr:from>
    <xdr:to>
      <xdr:col>8</xdr:col>
      <xdr:colOff>293077</xdr:colOff>
      <xdr:row>19</xdr:row>
      <xdr:rowOff>58614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762" y="4845069"/>
          <a:ext cx="3158603" cy="210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165651</xdr:colOff>
      <xdr:row>1</xdr:row>
      <xdr:rowOff>1242</xdr:rowOff>
    </xdr:from>
    <xdr:to>
      <xdr:col>12</xdr:col>
      <xdr:colOff>877955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1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Primärenergieverbrauchs im Güterverkehr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214313</xdr:colOff>
      <xdr:row>1</xdr:row>
      <xdr:rowOff>100012</xdr:rowOff>
    </xdr:from>
    <xdr:to>
      <xdr:col>12</xdr:col>
      <xdr:colOff>928688</xdr:colOff>
      <xdr:row>2</xdr:row>
      <xdr:rowOff>112712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4313" y="354012"/>
          <a:ext cx="6246813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430536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8284</xdr:colOff>
      <xdr:row>18</xdr:row>
      <xdr:rowOff>937340</xdr:rowOff>
    </xdr:from>
    <xdr:to>
      <xdr:col>14</xdr:col>
      <xdr:colOff>430534</xdr:colOff>
      <xdr:row>18</xdr:row>
      <xdr:rowOff>937340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2" y="4827936"/>
          <a:ext cx="680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8280</xdr:colOff>
      <xdr:row>18</xdr:row>
      <xdr:rowOff>530086</xdr:rowOff>
    </xdr:from>
    <xdr:to>
      <xdr:col>14</xdr:col>
      <xdr:colOff>430530</xdr:colOff>
      <xdr:row>18</xdr:row>
      <xdr:rowOff>530086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8088" y="4420682"/>
          <a:ext cx="680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285750</xdr:colOff>
      <xdr:row>5</xdr:row>
      <xdr:rowOff>21981</xdr:rowOff>
    </xdr:from>
    <xdr:to>
      <xdr:col>12</xdr:col>
      <xdr:colOff>293077</xdr:colOff>
      <xdr:row>18</xdr:row>
      <xdr:rowOff>36635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2D285B1E-5CCE-4644-8FFA-1D765A365B0D}"/>
            </a:ext>
          </a:extLst>
        </xdr:cNvPr>
        <xdr:cNvCxnSpPr/>
      </xdr:nvCxnSpPr>
      <xdr:spPr>
        <a:xfrm>
          <a:off x="5824904" y="1069731"/>
          <a:ext cx="7327" cy="285750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FB58-7EF7-4C13-9D1B-FBA2C6A320D0}">
  <dimension ref="A2:L34"/>
  <sheetViews>
    <sheetView workbookViewId="0">
      <selection activeCell="F35" sqref="F35"/>
    </sheetView>
  </sheetViews>
  <sheetFormatPr baseColWidth="10" defaultRowHeight="12.75" x14ac:dyDescent="0.2"/>
  <cols>
    <col min="4" max="4" width="19" customWidth="1"/>
    <col min="5" max="5" width="16.140625" customWidth="1"/>
    <col min="6" max="6" width="17.85546875" customWidth="1"/>
    <col min="7" max="7" width="18.42578125" customWidth="1"/>
  </cols>
  <sheetData>
    <row r="2" spans="1:12" x14ac:dyDescent="0.2">
      <c r="A2" t="s">
        <v>29</v>
      </c>
    </row>
    <row r="4" spans="1:12" x14ac:dyDescent="0.2">
      <c r="A4" t="s">
        <v>19</v>
      </c>
    </row>
    <row r="5" spans="1:12" s="70" customFormat="1" x14ac:dyDescent="0.2">
      <c r="A5" s="70" t="s">
        <v>21</v>
      </c>
      <c r="B5" s="70" t="s">
        <v>17</v>
      </c>
      <c r="C5" s="70" t="s">
        <v>22</v>
      </c>
      <c r="D5" s="70" t="s">
        <v>24</v>
      </c>
      <c r="E5" s="70" t="s">
        <v>25</v>
      </c>
      <c r="F5" s="70" t="s">
        <v>26</v>
      </c>
      <c r="G5" s="70" t="s">
        <v>27</v>
      </c>
      <c r="I5" s="70" t="s">
        <v>24</v>
      </c>
      <c r="J5" s="70" t="s">
        <v>25</v>
      </c>
      <c r="K5" s="70" t="s">
        <v>26</v>
      </c>
      <c r="L5" s="70" t="s">
        <v>27</v>
      </c>
    </row>
    <row r="6" spans="1:12" x14ac:dyDescent="0.2">
      <c r="A6">
        <v>1995</v>
      </c>
      <c r="B6" t="s">
        <v>18</v>
      </c>
      <c r="C6" t="s">
        <v>23</v>
      </c>
      <c r="D6" s="83">
        <v>735296131293.05139</v>
      </c>
      <c r="E6" s="84">
        <v>45349962612.196724</v>
      </c>
      <c r="F6" s="86">
        <v>30181505391.11684</v>
      </c>
      <c r="G6" s="83">
        <v>64724278001.57444</v>
      </c>
      <c r="I6" s="57">
        <f>D6/1000/1000/1000</f>
        <v>735.29613129305142</v>
      </c>
      <c r="J6" s="57">
        <f t="shared" ref="J6:L21" si="0">E6/1000/1000/1000</f>
        <v>45.34996261219672</v>
      </c>
      <c r="K6" s="57">
        <f t="shared" si="0"/>
        <v>30.18150539111684</v>
      </c>
      <c r="L6" s="57">
        <f t="shared" si="0"/>
        <v>64.724278001574447</v>
      </c>
    </row>
    <row r="7" spans="1:12" x14ac:dyDescent="0.2">
      <c r="A7">
        <v>1996</v>
      </c>
      <c r="B7" t="s">
        <v>18</v>
      </c>
      <c r="C7" t="s">
        <v>23</v>
      </c>
      <c r="D7" s="84">
        <v>761121118851.61328</v>
      </c>
      <c r="E7" s="84">
        <v>44592743492.333496</v>
      </c>
      <c r="F7" s="86">
        <v>28683384995.382813</v>
      </c>
      <c r="G7" s="83">
        <v>62513511680.215408</v>
      </c>
      <c r="I7" s="57">
        <f t="shared" ref="I7:L31" si="1">D7/1000/1000/1000</f>
        <v>761.12111885161323</v>
      </c>
      <c r="J7" s="57">
        <f t="shared" si="0"/>
        <v>44.592743492333497</v>
      </c>
      <c r="K7" s="57">
        <f t="shared" si="0"/>
        <v>28.683384995382809</v>
      </c>
      <c r="L7" s="57">
        <f t="shared" si="0"/>
        <v>62.513511680215409</v>
      </c>
    </row>
    <row r="8" spans="1:12" x14ac:dyDescent="0.2">
      <c r="A8">
        <v>1997</v>
      </c>
      <c r="B8" t="s">
        <v>18</v>
      </c>
      <c r="C8" t="s">
        <v>23</v>
      </c>
      <c r="D8" s="84">
        <v>795677088231.69263</v>
      </c>
      <c r="E8" s="84">
        <v>51536438612.021225</v>
      </c>
      <c r="F8" s="86">
        <v>28776338918.250088</v>
      </c>
      <c r="G8" s="83">
        <v>63606707501.475014</v>
      </c>
      <c r="I8" s="57">
        <f t="shared" si="1"/>
        <v>795.67708823169266</v>
      </c>
      <c r="J8" s="57">
        <f t="shared" si="0"/>
        <v>51.536438612021222</v>
      </c>
      <c r="K8" s="57">
        <f t="shared" si="0"/>
        <v>28.776338918250087</v>
      </c>
      <c r="L8" s="57">
        <f t="shared" si="0"/>
        <v>63.606707501475015</v>
      </c>
    </row>
    <row r="9" spans="1:12" x14ac:dyDescent="0.2">
      <c r="A9">
        <v>1998</v>
      </c>
      <c r="B9" t="s">
        <v>18</v>
      </c>
      <c r="C9" t="s">
        <v>23</v>
      </c>
      <c r="D9" s="83">
        <v>819657489220.51624</v>
      </c>
      <c r="E9" s="84">
        <v>46250910755.520844</v>
      </c>
      <c r="F9" s="86">
        <v>29491249557.305916</v>
      </c>
      <c r="G9" s="83">
        <v>60706762213.612862</v>
      </c>
      <c r="I9" s="57">
        <f t="shared" si="1"/>
        <v>819.65748922051614</v>
      </c>
      <c r="J9" s="57">
        <f t="shared" si="0"/>
        <v>46.250910755520849</v>
      </c>
      <c r="K9" s="57">
        <f t="shared" si="0"/>
        <v>29.491249557305917</v>
      </c>
      <c r="L9" s="57">
        <f t="shared" si="0"/>
        <v>60.706762213612862</v>
      </c>
    </row>
    <row r="10" spans="1:12" x14ac:dyDescent="0.2">
      <c r="A10">
        <v>1999</v>
      </c>
      <c r="B10" t="s">
        <v>18</v>
      </c>
      <c r="C10" t="s">
        <v>23</v>
      </c>
      <c r="D10" s="83">
        <v>863317284417.09692</v>
      </c>
      <c r="E10" s="84">
        <v>46668129161.37426</v>
      </c>
      <c r="F10" s="86">
        <v>28670912862.205215</v>
      </c>
      <c r="G10" s="83">
        <v>62435108786.10096</v>
      </c>
      <c r="I10" s="57">
        <f t="shared" si="1"/>
        <v>863.31728441709697</v>
      </c>
      <c r="J10" s="57">
        <f t="shared" si="0"/>
        <v>46.668129161374267</v>
      </c>
      <c r="K10" s="57">
        <f t="shared" si="0"/>
        <v>28.670912862205217</v>
      </c>
      <c r="L10" s="57">
        <f t="shared" si="0"/>
        <v>62.435108786100962</v>
      </c>
    </row>
    <row r="11" spans="1:12" x14ac:dyDescent="0.2">
      <c r="A11">
        <v>2000</v>
      </c>
      <c r="B11" t="s">
        <v>18</v>
      </c>
      <c r="C11" t="s">
        <v>23</v>
      </c>
      <c r="D11" s="83">
        <v>881266054855.63513</v>
      </c>
      <c r="E11" s="84">
        <v>45609143470.026505</v>
      </c>
      <c r="F11" s="86">
        <v>30189916807.548927</v>
      </c>
      <c r="G11" s="83">
        <v>67909959345.66893</v>
      </c>
      <c r="I11" s="57">
        <f t="shared" si="1"/>
        <v>881.26605485563516</v>
      </c>
      <c r="J11" s="57">
        <f t="shared" si="0"/>
        <v>45.60914347002651</v>
      </c>
      <c r="K11" s="57">
        <f t="shared" si="0"/>
        <v>30.189916807548929</v>
      </c>
      <c r="L11" s="57">
        <f t="shared" si="0"/>
        <v>67.909959345668938</v>
      </c>
    </row>
    <row r="12" spans="1:12" x14ac:dyDescent="0.2">
      <c r="A12">
        <v>2001</v>
      </c>
      <c r="B12" t="s">
        <v>18</v>
      </c>
      <c r="C12" t="s">
        <v>23</v>
      </c>
      <c r="D12" s="83">
        <v>892077984707.70618</v>
      </c>
      <c r="E12" s="84">
        <v>45188340215.08181</v>
      </c>
      <c r="F12" s="86">
        <v>29039069189.507896</v>
      </c>
      <c r="G12" s="83">
        <v>69145003104.325607</v>
      </c>
      <c r="I12" s="57">
        <f t="shared" si="1"/>
        <v>892.07798470770626</v>
      </c>
      <c r="J12" s="57">
        <f t="shared" si="0"/>
        <v>45.188340215081809</v>
      </c>
      <c r="K12" s="57">
        <f t="shared" si="0"/>
        <v>29.039069189507895</v>
      </c>
      <c r="L12" s="57">
        <f t="shared" si="0"/>
        <v>69.145003104325596</v>
      </c>
    </row>
    <row r="13" spans="1:12" x14ac:dyDescent="0.2">
      <c r="A13">
        <v>2002</v>
      </c>
      <c r="B13" t="s">
        <v>18</v>
      </c>
      <c r="C13" t="s">
        <v>23</v>
      </c>
      <c r="D13" s="83">
        <v>893644750109.06079</v>
      </c>
      <c r="E13" s="84">
        <v>41509746315.086212</v>
      </c>
      <c r="F13" s="86">
        <v>28346998687.550102</v>
      </c>
      <c r="G13" s="83">
        <v>68852797818.920013</v>
      </c>
      <c r="I13" s="57">
        <f t="shared" si="1"/>
        <v>893.64475010906074</v>
      </c>
      <c r="J13" s="57">
        <f t="shared" si="0"/>
        <v>41.509746315086218</v>
      </c>
      <c r="K13" s="57">
        <f t="shared" si="0"/>
        <v>28.346998687550101</v>
      </c>
      <c r="L13" s="57">
        <f t="shared" si="0"/>
        <v>68.852797818920024</v>
      </c>
    </row>
    <row r="14" spans="1:12" x14ac:dyDescent="0.2">
      <c r="A14">
        <v>2003</v>
      </c>
      <c r="B14" t="s">
        <v>18</v>
      </c>
      <c r="C14" t="s">
        <v>23</v>
      </c>
      <c r="D14" s="83">
        <v>904371410372.90723</v>
      </c>
      <c r="E14" s="84">
        <v>41733132668.227325</v>
      </c>
      <c r="F14" s="86">
        <v>25327072075.08532</v>
      </c>
      <c r="G14" s="83">
        <v>68848085744.660431</v>
      </c>
      <c r="I14" s="57">
        <f t="shared" si="1"/>
        <v>904.37141037290735</v>
      </c>
      <c r="J14" s="57">
        <f t="shared" si="0"/>
        <v>41.73313266822732</v>
      </c>
      <c r="K14" s="57">
        <f t="shared" si="0"/>
        <v>25.327072075085319</v>
      </c>
      <c r="L14" s="57">
        <f t="shared" si="0"/>
        <v>68.848085744660438</v>
      </c>
    </row>
    <row r="15" spans="1:12" x14ac:dyDescent="0.2">
      <c r="A15">
        <v>2004</v>
      </c>
      <c r="B15" t="s">
        <v>18</v>
      </c>
      <c r="C15" t="s">
        <v>23</v>
      </c>
      <c r="D15" s="83">
        <v>910941272293.89575</v>
      </c>
      <c r="E15" s="83">
        <v>44239391707.388863</v>
      </c>
      <c r="F15" s="86">
        <v>27326966551.603268</v>
      </c>
      <c r="G15" s="83">
        <v>76212283629.68927</v>
      </c>
      <c r="I15" s="57">
        <f t="shared" si="1"/>
        <v>910.94127229389574</v>
      </c>
      <c r="J15" s="57">
        <f t="shared" si="0"/>
        <v>44.239391707388869</v>
      </c>
      <c r="K15" s="57">
        <f t="shared" si="0"/>
        <v>27.32696655160327</v>
      </c>
      <c r="L15" s="57">
        <f t="shared" si="0"/>
        <v>76.212283629689281</v>
      </c>
    </row>
    <row r="16" spans="1:12" x14ac:dyDescent="0.2">
      <c r="A16">
        <v>2005</v>
      </c>
      <c r="B16" t="s">
        <v>18</v>
      </c>
      <c r="C16" t="s">
        <v>23</v>
      </c>
      <c r="D16" s="83">
        <v>911522589332.61072</v>
      </c>
      <c r="E16" s="83">
        <v>47553394800.041939</v>
      </c>
      <c r="F16" s="86">
        <v>27106083127.789314</v>
      </c>
      <c r="G16" s="83">
        <v>81995829332.928268</v>
      </c>
      <c r="I16" s="57">
        <f t="shared" si="1"/>
        <v>911.52258933261066</v>
      </c>
      <c r="J16" s="57">
        <f t="shared" si="0"/>
        <v>47.553394800041936</v>
      </c>
      <c r="K16" s="57">
        <f t="shared" si="0"/>
        <v>27.106083127789315</v>
      </c>
      <c r="L16" s="57">
        <f t="shared" si="0"/>
        <v>81.995829332928281</v>
      </c>
    </row>
    <row r="17" spans="1:12" x14ac:dyDescent="0.2">
      <c r="A17">
        <v>2006</v>
      </c>
      <c r="B17" t="s">
        <v>18</v>
      </c>
      <c r="C17" t="s">
        <v>23</v>
      </c>
      <c r="D17" s="83">
        <v>972856336803.63831</v>
      </c>
      <c r="E17" s="83">
        <v>49509988905.087029</v>
      </c>
      <c r="F17" s="86">
        <v>26649829887.253563</v>
      </c>
      <c r="G17" s="83">
        <v>89369463422.998688</v>
      </c>
      <c r="I17" s="57">
        <f t="shared" si="1"/>
        <v>972.85633680363833</v>
      </c>
      <c r="J17" s="57">
        <f t="shared" si="0"/>
        <v>49.509988905087035</v>
      </c>
      <c r="K17" s="57">
        <f t="shared" si="0"/>
        <v>26.649829887253563</v>
      </c>
      <c r="L17" s="57">
        <f t="shared" si="0"/>
        <v>89.369463422998678</v>
      </c>
    </row>
    <row r="18" spans="1:12" x14ac:dyDescent="0.2">
      <c r="A18">
        <v>2007</v>
      </c>
      <c r="B18" t="s">
        <v>18</v>
      </c>
      <c r="C18" t="s">
        <v>23</v>
      </c>
      <c r="D18" s="83">
        <v>1004165710830.254</v>
      </c>
      <c r="E18" s="83">
        <v>50337958294.292801</v>
      </c>
      <c r="F18" s="86">
        <v>26546169200.674171</v>
      </c>
      <c r="G18" s="83">
        <v>95120638693.191422</v>
      </c>
      <c r="I18" s="57">
        <f t="shared" si="1"/>
        <v>1004.1657108302542</v>
      </c>
      <c r="J18" s="57">
        <f t="shared" si="0"/>
        <v>50.337958294292804</v>
      </c>
      <c r="K18" s="57">
        <f t="shared" si="0"/>
        <v>26.546169200674171</v>
      </c>
      <c r="L18" s="57">
        <f t="shared" si="0"/>
        <v>95.120638693191438</v>
      </c>
    </row>
    <row r="19" spans="1:12" x14ac:dyDescent="0.2">
      <c r="A19">
        <v>2008</v>
      </c>
      <c r="B19" t="s">
        <v>18</v>
      </c>
      <c r="C19" t="s">
        <v>23</v>
      </c>
      <c r="D19" s="83">
        <v>973350266071.22266</v>
      </c>
      <c r="E19" s="83">
        <v>48766101264.0728</v>
      </c>
      <c r="F19" s="86">
        <v>25867641070.741837</v>
      </c>
      <c r="G19" s="83">
        <v>100377018631.24474</v>
      </c>
      <c r="I19" s="57">
        <f t="shared" si="1"/>
        <v>973.35026607122256</v>
      </c>
      <c r="J19" s="57">
        <f t="shared" si="0"/>
        <v>48.766101264072802</v>
      </c>
      <c r="K19" s="57">
        <f t="shared" si="0"/>
        <v>25.867641070741836</v>
      </c>
      <c r="L19" s="57">
        <f t="shared" si="0"/>
        <v>100.37701863124474</v>
      </c>
    </row>
    <row r="20" spans="1:12" x14ac:dyDescent="0.2">
      <c r="A20">
        <v>2009</v>
      </c>
      <c r="B20" t="s">
        <v>18</v>
      </c>
      <c r="C20" t="s">
        <v>23</v>
      </c>
      <c r="D20" s="83">
        <v>892430997095.2002</v>
      </c>
      <c r="E20" s="83">
        <v>39706703689.077339</v>
      </c>
      <c r="F20" s="86">
        <v>22053690815.816139</v>
      </c>
      <c r="G20" s="83">
        <v>95449867044.682465</v>
      </c>
      <c r="I20" s="57">
        <f t="shared" si="1"/>
        <v>892.43099709520027</v>
      </c>
      <c r="J20" s="57">
        <f t="shared" si="0"/>
        <v>39.706703689077337</v>
      </c>
      <c r="K20" s="57">
        <f t="shared" si="0"/>
        <v>22.05369081581614</v>
      </c>
      <c r="L20" s="57">
        <f t="shared" si="0"/>
        <v>95.449867044682449</v>
      </c>
    </row>
    <row r="21" spans="1:12" x14ac:dyDescent="0.2">
      <c r="A21">
        <v>2010</v>
      </c>
      <c r="B21" t="s">
        <v>18</v>
      </c>
      <c r="C21" t="s">
        <v>23</v>
      </c>
      <c r="D21" s="83">
        <v>961193800156.7041</v>
      </c>
      <c r="E21" s="83">
        <v>44502857331.386604</v>
      </c>
      <c r="F21" s="86">
        <v>25776144630.788422</v>
      </c>
      <c r="G21" s="83">
        <v>114562308588.94553</v>
      </c>
      <c r="I21" s="57">
        <f t="shared" si="1"/>
        <v>961.19380015670401</v>
      </c>
      <c r="J21" s="57">
        <f t="shared" si="0"/>
        <v>44.5028573313866</v>
      </c>
      <c r="K21" s="57">
        <f t="shared" si="0"/>
        <v>25.776144630788423</v>
      </c>
      <c r="L21" s="57">
        <f t="shared" si="0"/>
        <v>114.56230858894553</v>
      </c>
    </row>
    <row r="22" spans="1:12" x14ac:dyDescent="0.2">
      <c r="A22">
        <v>2011</v>
      </c>
      <c r="B22" t="s">
        <v>18</v>
      </c>
      <c r="C22" t="s">
        <v>23</v>
      </c>
      <c r="D22" s="83">
        <v>968941515040.6427</v>
      </c>
      <c r="E22" s="83">
        <v>45371103836.061371</v>
      </c>
      <c r="F22" s="86">
        <v>24534308638.291054</v>
      </c>
      <c r="G22" s="83">
        <v>126053868422.86736</v>
      </c>
      <c r="I22" s="57">
        <f t="shared" si="1"/>
        <v>968.94151504064268</v>
      </c>
      <c r="J22" s="57">
        <f t="shared" si="1"/>
        <v>45.371103836061373</v>
      </c>
      <c r="K22" s="57">
        <f t="shared" si="1"/>
        <v>24.534308638291055</v>
      </c>
      <c r="L22" s="57">
        <f t="shared" si="1"/>
        <v>126.05386842286735</v>
      </c>
    </row>
    <row r="23" spans="1:12" x14ac:dyDescent="0.2">
      <c r="A23">
        <v>2012</v>
      </c>
      <c r="B23" t="s">
        <v>18</v>
      </c>
      <c r="C23" t="s">
        <v>23</v>
      </c>
      <c r="D23" s="83">
        <v>949501775365.41528</v>
      </c>
      <c r="E23" s="83">
        <v>42983429180.854553</v>
      </c>
      <c r="F23" s="86">
        <v>23633728701.593567</v>
      </c>
      <c r="G23" s="83">
        <v>119404888679.81909</v>
      </c>
      <c r="I23" s="57">
        <f t="shared" si="1"/>
        <v>949.50177536541537</v>
      </c>
      <c r="J23" s="57">
        <f t="shared" si="1"/>
        <v>42.98342918085455</v>
      </c>
      <c r="K23" s="57">
        <f t="shared" si="1"/>
        <v>23.633728701593565</v>
      </c>
      <c r="L23" s="57">
        <f t="shared" si="1"/>
        <v>119.40488867981909</v>
      </c>
    </row>
    <row r="24" spans="1:12" x14ac:dyDescent="0.2">
      <c r="A24">
        <v>2013</v>
      </c>
      <c r="B24" t="s">
        <v>18</v>
      </c>
      <c r="C24" t="s">
        <v>23</v>
      </c>
      <c r="D24" s="83">
        <v>951787363889.49109</v>
      </c>
      <c r="E24" s="83">
        <v>41171257771.435318</v>
      </c>
      <c r="F24" s="86">
        <v>23839259680.503304</v>
      </c>
      <c r="G24" s="83">
        <v>114846805695.67435</v>
      </c>
      <c r="I24" s="57">
        <f t="shared" si="1"/>
        <v>951.78736388949108</v>
      </c>
      <c r="J24" s="57">
        <f t="shared" si="1"/>
        <v>41.171257771435315</v>
      </c>
      <c r="K24" s="57">
        <f t="shared" si="1"/>
        <v>23.839259680503307</v>
      </c>
      <c r="L24" s="57">
        <f t="shared" si="1"/>
        <v>114.84680569567433</v>
      </c>
    </row>
    <row r="25" spans="1:12" x14ac:dyDescent="0.2">
      <c r="A25">
        <v>2014</v>
      </c>
      <c r="B25" t="s">
        <v>18</v>
      </c>
      <c r="C25" t="s">
        <v>23</v>
      </c>
      <c r="D25" s="83">
        <v>975974651869.2522</v>
      </c>
      <c r="E25" s="83">
        <v>39280044108.466927</v>
      </c>
      <c r="F25" s="86">
        <v>23814003681.488472</v>
      </c>
      <c r="G25" s="83">
        <v>114230848381.42183</v>
      </c>
      <c r="I25" s="57">
        <f t="shared" si="1"/>
        <v>975.97465186925217</v>
      </c>
      <c r="J25" s="57">
        <f t="shared" si="1"/>
        <v>39.280044108466925</v>
      </c>
      <c r="K25" s="57">
        <f t="shared" si="1"/>
        <v>23.814003681488472</v>
      </c>
      <c r="L25" s="57">
        <f t="shared" si="1"/>
        <v>114.23084838142184</v>
      </c>
    </row>
    <row r="26" spans="1:12" x14ac:dyDescent="0.2">
      <c r="A26">
        <v>2015</v>
      </c>
      <c r="B26" t="s">
        <v>18</v>
      </c>
      <c r="C26" t="s">
        <v>23</v>
      </c>
      <c r="D26" s="83">
        <v>991161715969.25989</v>
      </c>
      <c r="E26" s="83">
        <v>39609617476.983887</v>
      </c>
      <c r="F26" s="86">
        <v>23300836632.810585</v>
      </c>
      <c r="G26" s="83">
        <v>115265539752.40433</v>
      </c>
      <c r="I26" s="57">
        <f t="shared" si="1"/>
        <v>991.16171596925983</v>
      </c>
      <c r="J26" s="57">
        <f t="shared" si="1"/>
        <v>39.609617476983892</v>
      </c>
      <c r="K26" s="57">
        <f t="shared" si="1"/>
        <v>23.300836632810583</v>
      </c>
      <c r="L26" s="57">
        <f t="shared" si="1"/>
        <v>115.26553975240434</v>
      </c>
    </row>
    <row r="27" spans="1:12" x14ac:dyDescent="0.2">
      <c r="A27">
        <v>2016</v>
      </c>
      <c r="B27" t="s">
        <v>18</v>
      </c>
      <c r="C27" t="s">
        <v>23</v>
      </c>
      <c r="D27" s="83">
        <v>1010011052017.9399</v>
      </c>
      <c r="E27" s="83">
        <v>44278199403.475258</v>
      </c>
      <c r="F27" s="86">
        <v>21987225695.079727</v>
      </c>
      <c r="G27" s="83">
        <v>117638233026.93153</v>
      </c>
      <c r="I27" s="57">
        <f t="shared" si="1"/>
        <v>1010.01105201794</v>
      </c>
      <c r="J27" s="57">
        <f t="shared" si="1"/>
        <v>44.278199403475256</v>
      </c>
      <c r="K27" s="57">
        <f t="shared" si="1"/>
        <v>21.987225695079726</v>
      </c>
      <c r="L27" s="57">
        <f t="shared" si="1"/>
        <v>117.63823302693154</v>
      </c>
    </row>
    <row r="28" spans="1:12" x14ac:dyDescent="0.2">
      <c r="A28">
        <v>2017</v>
      </c>
      <c r="B28" t="s">
        <v>18</v>
      </c>
      <c r="C28" t="s">
        <v>23</v>
      </c>
      <c r="D28" s="83">
        <v>1038427738161.6405</v>
      </c>
      <c r="E28" s="83">
        <v>42091523697.720581</v>
      </c>
      <c r="F28" s="86">
        <v>22911107861.635883</v>
      </c>
      <c r="G28" s="83">
        <v>119759082367.88863</v>
      </c>
      <c r="I28" s="57">
        <f t="shared" si="1"/>
        <v>1038.4277381616405</v>
      </c>
      <c r="J28" s="57">
        <f t="shared" si="1"/>
        <v>42.091523697720575</v>
      </c>
      <c r="K28" s="57">
        <f t="shared" si="1"/>
        <v>22.911107861635884</v>
      </c>
      <c r="L28" s="57">
        <f t="shared" si="1"/>
        <v>119.75908236788862</v>
      </c>
    </row>
    <row r="29" spans="1:12" x14ac:dyDescent="0.2">
      <c r="A29">
        <v>2018</v>
      </c>
      <c r="B29" t="s">
        <v>18</v>
      </c>
      <c r="C29" t="s">
        <v>23</v>
      </c>
      <c r="D29" s="83">
        <v>1060472636440.5061</v>
      </c>
      <c r="E29" s="83">
        <v>40498043137.598404</v>
      </c>
      <c r="F29" s="86">
        <v>20211347328.112282</v>
      </c>
      <c r="G29" s="83">
        <v>120986445867.06693</v>
      </c>
      <c r="I29" s="57">
        <f t="shared" si="1"/>
        <v>1060.4726364405062</v>
      </c>
      <c r="J29" s="57">
        <f t="shared" si="1"/>
        <v>40.498043137598401</v>
      </c>
      <c r="K29" s="57">
        <f t="shared" si="1"/>
        <v>20.211347328112282</v>
      </c>
      <c r="L29" s="57">
        <f t="shared" si="1"/>
        <v>120.98644586706692</v>
      </c>
    </row>
    <row r="30" spans="1:12" x14ac:dyDescent="0.2">
      <c r="A30">
        <v>2019</v>
      </c>
      <c r="B30" t="s">
        <v>18</v>
      </c>
      <c r="C30" t="s">
        <v>23</v>
      </c>
      <c r="D30" s="83">
        <v>1137982628458.0654</v>
      </c>
      <c r="E30" s="83">
        <v>38484426300.041077</v>
      </c>
      <c r="F30" s="86">
        <v>21690095104.655514</v>
      </c>
      <c r="G30" s="83">
        <v>118445272477.81259</v>
      </c>
      <c r="I30" s="57">
        <f t="shared" si="1"/>
        <v>1137.9826284580654</v>
      </c>
      <c r="J30" s="57">
        <f t="shared" si="1"/>
        <v>38.484426300041079</v>
      </c>
      <c r="K30" s="57">
        <f t="shared" si="1"/>
        <v>21.690095104655516</v>
      </c>
      <c r="L30" s="57">
        <f t="shared" si="1"/>
        <v>118.44527247781258</v>
      </c>
    </row>
    <row r="31" spans="1:12" x14ac:dyDescent="0.2">
      <c r="A31">
        <v>2020</v>
      </c>
      <c r="B31" t="s">
        <v>18</v>
      </c>
      <c r="C31" t="s">
        <v>23</v>
      </c>
      <c r="D31" s="83">
        <v>1098455508216.2299</v>
      </c>
      <c r="E31" s="83">
        <v>32984097697.849365</v>
      </c>
      <c r="F31" s="86">
        <v>20682748786.988785</v>
      </c>
      <c r="G31" s="83">
        <v>102952254421.1557</v>
      </c>
      <c r="I31" s="57">
        <f t="shared" si="1"/>
        <v>1098.4555082162299</v>
      </c>
      <c r="J31" s="57">
        <f t="shared" si="1"/>
        <v>32.984097697849364</v>
      </c>
      <c r="K31" s="57">
        <f t="shared" si="1"/>
        <v>20.682748786988785</v>
      </c>
      <c r="L31" s="57">
        <f t="shared" si="1"/>
        <v>102.95225442115571</v>
      </c>
    </row>
    <row r="32" spans="1:12" x14ac:dyDescent="0.2">
      <c r="A32">
        <v>2021</v>
      </c>
      <c r="B32" t="s">
        <v>18</v>
      </c>
      <c r="C32" t="s">
        <v>23</v>
      </c>
      <c r="D32" s="83">
        <v>1134674647842.5337</v>
      </c>
      <c r="E32" s="83">
        <v>37321597514.030792</v>
      </c>
      <c r="F32" s="86">
        <v>21546608632.425053</v>
      </c>
      <c r="G32" s="83">
        <v>124172450852.64035</v>
      </c>
      <c r="I32" s="57">
        <f t="shared" ref="I32" si="2">D32/1000/1000/1000</f>
        <v>1134.6746478425337</v>
      </c>
      <c r="J32" s="57">
        <f t="shared" ref="J32" si="3">E32/1000/1000/1000</f>
        <v>37.321597514030792</v>
      </c>
      <c r="K32" s="57">
        <f t="shared" ref="K32" si="4">F32/1000/1000/1000</f>
        <v>21.546608632425048</v>
      </c>
      <c r="L32" s="57">
        <f t="shared" ref="L32" si="5">G32/1000/1000/1000</f>
        <v>124.17245085264035</v>
      </c>
    </row>
    <row r="33" spans="1:12" x14ac:dyDescent="0.2">
      <c r="A33">
        <v>2022</v>
      </c>
      <c r="B33" t="s">
        <v>18</v>
      </c>
      <c r="C33" t="s">
        <v>23</v>
      </c>
      <c r="D33" s="83">
        <v>1110575441029.9202</v>
      </c>
      <c r="E33" s="83">
        <v>37867203182.851563</v>
      </c>
      <c r="F33" s="87">
        <v>20882355622.742104</v>
      </c>
      <c r="G33" s="85">
        <v>118719424845.23808</v>
      </c>
      <c r="I33" s="57">
        <f t="shared" ref="I33" si="6">D33/1000/1000/1000</f>
        <v>1110.5754410299201</v>
      </c>
      <c r="J33" s="57">
        <f t="shared" ref="J33" si="7">E33/1000/1000/1000</f>
        <v>37.867203182851561</v>
      </c>
      <c r="K33" s="57">
        <f t="shared" ref="K33" si="8">F33/1000/1000/1000</f>
        <v>20.882355622742107</v>
      </c>
      <c r="L33" s="57">
        <f t="shared" ref="L33" si="9">G33/1000/1000/1000</f>
        <v>118.71942484523808</v>
      </c>
    </row>
    <row r="34" spans="1:12" x14ac:dyDescent="0.2">
      <c r="A34">
        <v>2023</v>
      </c>
      <c r="B34" t="s">
        <v>18</v>
      </c>
      <c r="C34" t="s">
        <v>23</v>
      </c>
      <c r="D34" s="83">
        <v>1072360447850.0547</v>
      </c>
      <c r="E34" s="85">
        <v>35415101233.835724</v>
      </c>
      <c r="F34" s="86">
        <v>18501787829.044868</v>
      </c>
      <c r="G34" s="85">
        <v>114743598314.06296</v>
      </c>
      <c r="I34" s="57">
        <f t="shared" ref="I34" si="10">D34/1000/1000/1000</f>
        <v>1072.3604478500549</v>
      </c>
      <c r="J34" s="57">
        <f t="shared" ref="J34" si="11">E34/1000/1000/1000</f>
        <v>35.415101233835728</v>
      </c>
      <c r="K34" s="57">
        <f t="shared" ref="K34" si="12">F34/1000/1000/1000</f>
        <v>18.501787829044869</v>
      </c>
      <c r="L34" s="57">
        <f t="shared" ref="L34" si="13">G34/1000/1000/1000</f>
        <v>114.74359831406295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71"/>
  <sheetViews>
    <sheetView showGridLines="0" workbookViewId="0">
      <selection activeCell="B78" sqref="B78"/>
    </sheetView>
  </sheetViews>
  <sheetFormatPr baseColWidth="10" defaultColWidth="11.42578125" defaultRowHeight="12.75" x14ac:dyDescent="0.2"/>
  <cols>
    <col min="1" max="1" width="18" style="24" bestFit="1" customWidth="1"/>
    <col min="2" max="7" width="16.7109375" style="24" customWidth="1"/>
    <col min="8" max="8" width="11.42578125" style="13"/>
    <col min="9" max="9" width="13" style="13" customWidth="1"/>
    <col min="10" max="10" width="13.85546875" style="13" customWidth="1"/>
    <col min="11" max="11" width="17.42578125" style="13" customWidth="1"/>
    <col min="12" max="12" width="15.42578125" style="24" customWidth="1"/>
    <col min="13" max="13" width="18.28515625" style="24" customWidth="1"/>
    <col min="14" max="14" width="18" style="24" customWidth="1"/>
    <col min="15" max="15" width="18.140625" style="24" customWidth="1"/>
    <col min="16" max="16" width="16.85546875" style="24" customWidth="1"/>
    <col min="17" max="17" width="18.28515625" style="24" customWidth="1"/>
    <col min="18" max="16384" width="11.42578125" style="24"/>
  </cols>
  <sheetData>
    <row r="1" spans="1:22" ht="15.95" customHeight="1" x14ac:dyDescent="0.2">
      <c r="A1" s="39" t="s">
        <v>1</v>
      </c>
      <c r="B1" s="91" t="s">
        <v>10</v>
      </c>
      <c r="C1" s="92"/>
      <c r="D1" s="92"/>
      <c r="E1" s="92"/>
      <c r="F1" s="92"/>
      <c r="G1" s="93"/>
    </row>
    <row r="2" spans="1:22" ht="15.95" customHeight="1" x14ac:dyDescent="0.2">
      <c r="A2" s="39" t="s">
        <v>2</v>
      </c>
      <c r="B2" s="94"/>
      <c r="C2" s="95"/>
      <c r="D2" s="95"/>
      <c r="E2" s="95"/>
      <c r="F2" s="95"/>
      <c r="G2" s="95"/>
    </row>
    <row r="3" spans="1:22" ht="15.95" customHeight="1" x14ac:dyDescent="0.2">
      <c r="A3" s="39" t="s">
        <v>0</v>
      </c>
      <c r="B3" s="94" t="s">
        <v>30</v>
      </c>
      <c r="C3" s="95"/>
      <c r="D3" s="95"/>
      <c r="E3" s="95"/>
      <c r="F3" s="95"/>
      <c r="G3" s="95"/>
      <c r="V3" s="25" t="str">
        <f>"Quelle: "&amp;Daten!B3</f>
        <v>Quelle: Umweltbundesamt, Daten und Rechenmodell TREMOD, Version 6.51</v>
      </c>
    </row>
    <row r="4" spans="1:22" ht="27.75" customHeight="1" x14ac:dyDescent="0.2">
      <c r="A4" s="39" t="s">
        <v>3</v>
      </c>
      <c r="B4" s="98" t="s">
        <v>28</v>
      </c>
      <c r="C4" s="95"/>
      <c r="D4" s="95"/>
      <c r="E4" s="95"/>
      <c r="F4" s="95"/>
      <c r="G4" s="95"/>
    </row>
    <row r="5" spans="1:22" ht="13.5" customHeight="1" x14ac:dyDescent="0.2">
      <c r="A5" s="39" t="s">
        <v>8</v>
      </c>
      <c r="B5" s="94" t="s">
        <v>16</v>
      </c>
      <c r="C5" s="95"/>
      <c r="D5" s="95"/>
      <c r="E5" s="95"/>
      <c r="F5" s="95"/>
      <c r="G5" s="95"/>
    </row>
    <row r="6" spans="1:22" x14ac:dyDescent="0.2">
      <c r="A6" s="40" t="s">
        <v>9</v>
      </c>
      <c r="B6" s="96"/>
      <c r="C6" s="97"/>
      <c r="D6" s="97"/>
      <c r="E6" s="97"/>
      <c r="F6" s="97"/>
      <c r="G6" s="97"/>
    </row>
    <row r="7" spans="1:22" x14ac:dyDescent="0.2">
      <c r="I7" s="56"/>
      <c r="J7" s="56"/>
      <c r="K7" s="56"/>
      <c r="L7" s="55"/>
    </row>
    <row r="8" spans="1:22" ht="13.5" x14ac:dyDescent="0.25">
      <c r="A8" s="14"/>
      <c r="B8" s="14"/>
      <c r="C8" s="13"/>
      <c r="D8" s="15"/>
      <c r="E8" s="15"/>
      <c r="F8" s="15"/>
      <c r="G8" s="15"/>
      <c r="I8" s="88" t="s">
        <v>20</v>
      </c>
      <c r="J8" s="89"/>
      <c r="K8" s="89"/>
      <c r="L8" s="90"/>
      <c r="M8" s="34"/>
      <c r="N8" s="34"/>
      <c r="O8" s="34"/>
      <c r="P8" s="34"/>
      <c r="Q8" s="34"/>
      <c r="R8" s="34"/>
      <c r="S8" s="34"/>
      <c r="T8" s="34"/>
    </row>
    <row r="9" spans="1:22" ht="18.75" customHeight="1" x14ac:dyDescent="0.25">
      <c r="A9" s="50"/>
      <c r="B9" s="41"/>
      <c r="C9" s="42" t="s">
        <v>11</v>
      </c>
      <c r="D9" s="42" t="s">
        <v>12</v>
      </c>
      <c r="E9" s="42" t="s">
        <v>13</v>
      </c>
      <c r="F9" s="42" t="s">
        <v>14</v>
      </c>
      <c r="G9" s="42" t="s">
        <v>15</v>
      </c>
      <c r="H9" s="46"/>
      <c r="I9" s="42" t="s">
        <v>11</v>
      </c>
      <c r="J9" s="42" t="s">
        <v>12</v>
      </c>
      <c r="K9" s="42" t="s">
        <v>13</v>
      </c>
      <c r="L9" s="42" t="s">
        <v>14</v>
      </c>
      <c r="M9" s="46"/>
      <c r="N9" s="46"/>
      <c r="O9" s="46"/>
      <c r="P9" s="46"/>
      <c r="Q9" s="46"/>
      <c r="R9" s="46"/>
      <c r="S9" s="47"/>
      <c r="T9" s="47"/>
      <c r="U9" s="6"/>
      <c r="V9" s="6"/>
    </row>
    <row r="10" spans="1:22" ht="18.75" customHeight="1" x14ac:dyDescent="0.2">
      <c r="A10" s="58"/>
      <c r="B10" s="59">
        <v>1995</v>
      </c>
      <c r="C10" s="51">
        <f>Tabelle1!I6</f>
        <v>735.29613129305142</v>
      </c>
      <c r="D10" s="51">
        <f>Tabelle1!L6</f>
        <v>64.724278001574447</v>
      </c>
      <c r="E10" s="51">
        <f>Tabelle1!J6</f>
        <v>45.34996261219672</v>
      </c>
      <c r="F10" s="51">
        <f>Tabelle1!K6</f>
        <v>30.18150539111684</v>
      </c>
      <c r="G10" s="71">
        <f>C10+D10+E10+F10</f>
        <v>875.55187729793943</v>
      </c>
      <c r="H10" s="52"/>
      <c r="I10" s="51">
        <f>C10/G10*100</f>
        <v>83.980875417943892</v>
      </c>
      <c r="J10" s="51">
        <f>D10/G10*100</f>
        <v>7.3923978327042725</v>
      </c>
      <c r="K10" s="51">
        <f>E10/G10*100</f>
        <v>5.1795860174673223</v>
      </c>
      <c r="L10" s="79">
        <f>F10/G10*100</f>
        <v>3.4471407318845197</v>
      </c>
      <c r="M10" s="44"/>
      <c r="N10" s="45"/>
      <c r="O10" s="45"/>
      <c r="P10" s="45"/>
      <c r="Q10" s="48"/>
      <c r="R10" s="43"/>
      <c r="S10" s="34"/>
      <c r="T10" s="34"/>
    </row>
    <row r="11" spans="1:22" ht="18.75" customHeight="1" x14ac:dyDescent="0.2">
      <c r="A11" s="58"/>
      <c r="B11" s="61"/>
      <c r="C11" s="53">
        <f>Tabelle1!I7</f>
        <v>761.12111885161323</v>
      </c>
      <c r="D11" s="53">
        <f>Tabelle1!L7</f>
        <v>62.513511680215409</v>
      </c>
      <c r="E11" s="53">
        <f>Tabelle1!J7</f>
        <v>44.592743492333497</v>
      </c>
      <c r="F11" s="53">
        <f>Tabelle1!K7</f>
        <v>28.683384995382809</v>
      </c>
      <c r="G11" s="72">
        <f t="shared" ref="G11:G33" si="0">C11+D11+E11+F11</f>
        <v>896.91075901954491</v>
      </c>
      <c r="H11" s="52"/>
      <c r="I11" s="53">
        <f t="shared" ref="I11:I33" si="1">C11/G11*100</f>
        <v>84.860295318971339</v>
      </c>
      <c r="J11" s="53">
        <f t="shared" ref="J11:J34" si="2">D11/G11*100</f>
        <v>6.9698697503140501</v>
      </c>
      <c r="K11" s="53">
        <f t="shared" ref="K11:K34" si="3">E11/G11*100</f>
        <v>4.9718149820256263</v>
      </c>
      <c r="L11" s="80">
        <f t="shared" ref="L11:L34" si="4">F11/G11*100</f>
        <v>3.198019948688982</v>
      </c>
      <c r="M11" s="44"/>
      <c r="N11" s="45"/>
      <c r="O11" s="45"/>
      <c r="P11" s="45"/>
      <c r="Q11" s="48"/>
      <c r="R11" s="49"/>
      <c r="S11" s="34"/>
      <c r="T11" s="34"/>
    </row>
    <row r="12" spans="1:22" ht="18.75" customHeight="1" x14ac:dyDescent="0.2">
      <c r="A12" s="58"/>
      <c r="B12" s="59"/>
      <c r="C12" s="51">
        <f>Tabelle1!I8</f>
        <v>795.67708823169266</v>
      </c>
      <c r="D12" s="51">
        <f>Tabelle1!L8</f>
        <v>63.606707501475015</v>
      </c>
      <c r="E12" s="51">
        <f>Tabelle1!J8</f>
        <v>51.536438612021222</v>
      </c>
      <c r="F12" s="51">
        <f>Tabelle1!K8</f>
        <v>28.776338918250087</v>
      </c>
      <c r="G12" s="71">
        <f t="shared" si="0"/>
        <v>939.59657326343904</v>
      </c>
      <c r="H12" s="52"/>
      <c r="I12" s="51">
        <f t="shared" si="1"/>
        <v>84.682842708559463</v>
      </c>
      <c r="J12" s="51">
        <f t="shared" si="2"/>
        <v>6.769576359836436</v>
      </c>
      <c r="K12" s="51">
        <f t="shared" si="3"/>
        <v>5.4849538704705036</v>
      </c>
      <c r="L12" s="79">
        <f t="shared" si="4"/>
        <v>3.0626270611336008</v>
      </c>
      <c r="M12" s="44"/>
      <c r="N12" s="45"/>
      <c r="O12" s="45"/>
      <c r="P12" s="45"/>
      <c r="Q12" s="48"/>
      <c r="R12" s="49"/>
      <c r="S12" s="34"/>
      <c r="T12" s="34"/>
    </row>
    <row r="13" spans="1:22" ht="18.75" customHeight="1" x14ac:dyDescent="0.2">
      <c r="A13" s="58"/>
      <c r="B13" s="61"/>
      <c r="C13" s="53">
        <f>Tabelle1!I9</f>
        <v>819.65748922051614</v>
      </c>
      <c r="D13" s="53">
        <f>Tabelle1!L9</f>
        <v>60.706762213612862</v>
      </c>
      <c r="E13" s="53">
        <f>Tabelle1!J9</f>
        <v>46.250910755520849</v>
      </c>
      <c r="F13" s="53">
        <f>Tabelle1!K9</f>
        <v>29.491249557305917</v>
      </c>
      <c r="G13" s="72">
        <f t="shared" si="0"/>
        <v>956.1064117469557</v>
      </c>
      <c r="H13" s="52"/>
      <c r="I13" s="53">
        <f t="shared" si="1"/>
        <v>85.728688684649015</v>
      </c>
      <c r="J13" s="53">
        <f t="shared" si="2"/>
        <v>6.349372984822069</v>
      </c>
      <c r="K13" s="53">
        <f t="shared" si="3"/>
        <v>4.8374229256566963</v>
      </c>
      <c r="L13" s="80">
        <f t="shared" si="4"/>
        <v>3.0845154048722256</v>
      </c>
      <c r="M13" s="44"/>
      <c r="N13" s="45"/>
      <c r="O13" s="45"/>
      <c r="P13" s="45"/>
      <c r="Q13" s="48"/>
      <c r="R13" s="49"/>
      <c r="S13" s="34"/>
      <c r="T13" s="34"/>
    </row>
    <row r="14" spans="1:22" ht="18.75" customHeight="1" x14ac:dyDescent="0.2">
      <c r="A14" s="58"/>
      <c r="B14" s="59"/>
      <c r="C14" s="51">
        <f>Tabelle1!I10</f>
        <v>863.31728441709697</v>
      </c>
      <c r="D14" s="51">
        <f>Tabelle1!L10</f>
        <v>62.435108786100962</v>
      </c>
      <c r="E14" s="51">
        <f>Tabelle1!J10</f>
        <v>46.668129161374267</v>
      </c>
      <c r="F14" s="51">
        <f>Tabelle1!K10</f>
        <v>28.670912862205217</v>
      </c>
      <c r="G14" s="71">
        <f t="shared" si="0"/>
        <v>1001.0914352267774</v>
      </c>
      <c r="H14" s="52"/>
      <c r="I14" s="51">
        <f t="shared" si="1"/>
        <v>86.237605680996523</v>
      </c>
      <c r="J14" s="51">
        <f t="shared" si="2"/>
        <v>6.2367039202525518</v>
      </c>
      <c r="K14" s="51">
        <f t="shared" si="3"/>
        <v>4.6617249453145631</v>
      </c>
      <c r="L14" s="79">
        <f t="shared" si="4"/>
        <v>2.8639654534363674</v>
      </c>
      <c r="M14" s="44"/>
      <c r="N14" s="45"/>
      <c r="O14" s="45"/>
      <c r="P14" s="45"/>
      <c r="Q14" s="48"/>
      <c r="R14" s="49"/>
      <c r="S14" s="34"/>
      <c r="T14" s="34"/>
    </row>
    <row r="15" spans="1:22" ht="18.75" customHeight="1" x14ac:dyDescent="0.2">
      <c r="A15" s="58"/>
      <c r="B15" s="61">
        <v>2000</v>
      </c>
      <c r="C15" s="53">
        <f>Tabelle1!I11</f>
        <v>881.26605485563516</v>
      </c>
      <c r="D15" s="53">
        <f>Tabelle1!L11</f>
        <v>67.909959345668938</v>
      </c>
      <c r="E15" s="53">
        <f>Tabelle1!J11</f>
        <v>45.60914347002651</v>
      </c>
      <c r="F15" s="53">
        <f>Tabelle1!K11</f>
        <v>30.189916807548929</v>
      </c>
      <c r="G15" s="72">
        <f t="shared" si="0"/>
        <v>1024.9750744788796</v>
      </c>
      <c r="H15" s="52"/>
      <c r="I15" s="53">
        <f t="shared" si="1"/>
        <v>85.9792668913135</v>
      </c>
      <c r="J15" s="53">
        <f t="shared" si="2"/>
        <v>6.6255230040785023</v>
      </c>
      <c r="K15" s="53">
        <f t="shared" si="3"/>
        <v>4.4497807415673236</v>
      </c>
      <c r="L15" s="80">
        <f t="shared" si="4"/>
        <v>2.9454293630406734</v>
      </c>
      <c r="M15" s="44"/>
      <c r="N15" s="45"/>
      <c r="O15" s="45"/>
      <c r="P15" s="45"/>
      <c r="Q15" s="48"/>
      <c r="R15" s="49"/>
      <c r="S15" s="34"/>
      <c r="T15" s="34"/>
    </row>
    <row r="16" spans="1:22" ht="18.75" customHeight="1" x14ac:dyDescent="0.2">
      <c r="A16" s="58"/>
      <c r="B16" s="59"/>
      <c r="C16" s="51">
        <f>Tabelle1!I12</f>
        <v>892.07798470770626</v>
      </c>
      <c r="D16" s="51">
        <f>Tabelle1!L12</f>
        <v>69.145003104325596</v>
      </c>
      <c r="E16" s="51">
        <f>Tabelle1!J12</f>
        <v>45.188340215081809</v>
      </c>
      <c r="F16" s="51">
        <f>Tabelle1!K12</f>
        <v>29.039069189507895</v>
      </c>
      <c r="G16" s="71">
        <f t="shared" si="0"/>
        <v>1035.4503972166215</v>
      </c>
      <c r="H16" s="52"/>
      <c r="I16" s="51">
        <f t="shared" si="1"/>
        <v>86.153618474210603</v>
      </c>
      <c r="J16" s="51">
        <f t="shared" si="2"/>
        <v>6.6777706870549496</v>
      </c>
      <c r="K16" s="51">
        <f t="shared" si="3"/>
        <v>4.3641240890487758</v>
      </c>
      <c r="L16" s="79">
        <f t="shared" si="4"/>
        <v>2.8044867496856805</v>
      </c>
      <c r="M16" s="44"/>
      <c r="N16" s="45"/>
      <c r="O16" s="45"/>
      <c r="P16" s="45"/>
      <c r="Q16" s="48"/>
      <c r="R16" s="49"/>
      <c r="S16" s="34"/>
      <c r="T16" s="34"/>
    </row>
    <row r="17" spans="1:20" ht="18.75" customHeight="1" x14ac:dyDescent="0.2">
      <c r="A17" s="58"/>
      <c r="B17" s="61"/>
      <c r="C17" s="53">
        <f>Tabelle1!I13</f>
        <v>893.64475010906074</v>
      </c>
      <c r="D17" s="53">
        <f>Tabelle1!L13</f>
        <v>68.852797818920024</v>
      </c>
      <c r="E17" s="53">
        <f>Tabelle1!J13</f>
        <v>41.509746315086218</v>
      </c>
      <c r="F17" s="53">
        <f>Tabelle1!K13</f>
        <v>28.346998687550101</v>
      </c>
      <c r="G17" s="72">
        <f t="shared" si="0"/>
        <v>1032.354292930617</v>
      </c>
      <c r="H17" s="52"/>
      <c r="I17" s="53">
        <f t="shared" si="1"/>
        <v>86.563765582086006</v>
      </c>
      <c r="J17" s="53">
        <f t="shared" si="2"/>
        <v>6.6694930500519085</v>
      </c>
      <c r="K17" s="53">
        <f t="shared" si="3"/>
        <v>4.020881842535819</v>
      </c>
      <c r="L17" s="80">
        <f t="shared" si="4"/>
        <v>2.7458595253262787</v>
      </c>
      <c r="M17" s="44"/>
      <c r="N17" s="45"/>
      <c r="O17" s="45"/>
      <c r="P17" s="45"/>
      <c r="Q17" s="48"/>
      <c r="R17" s="49"/>
      <c r="S17" s="34"/>
      <c r="T17" s="34"/>
    </row>
    <row r="18" spans="1:20" ht="18.75" customHeight="1" x14ac:dyDescent="0.2">
      <c r="A18" s="58"/>
      <c r="B18" s="59"/>
      <c r="C18" s="51">
        <f>Tabelle1!I14</f>
        <v>904.37141037290735</v>
      </c>
      <c r="D18" s="51">
        <f>Tabelle1!L14</f>
        <v>68.848085744660438</v>
      </c>
      <c r="E18" s="51">
        <f>Tabelle1!J14</f>
        <v>41.73313266822732</v>
      </c>
      <c r="F18" s="51">
        <f>Tabelle1!K14</f>
        <v>25.327072075085319</v>
      </c>
      <c r="G18" s="71">
        <f t="shared" si="0"/>
        <v>1040.2797008608804</v>
      </c>
      <c r="H18" s="52"/>
      <c r="I18" s="51">
        <f t="shared" si="1"/>
        <v>86.935408777514112</v>
      </c>
      <c r="J18" s="51">
        <f t="shared" si="2"/>
        <v>6.6182283176039487</v>
      </c>
      <c r="K18" s="51">
        <f t="shared" si="3"/>
        <v>4.0117222929267182</v>
      </c>
      <c r="L18" s="79">
        <f t="shared" si="4"/>
        <v>2.4346406119552242</v>
      </c>
      <c r="M18" s="44"/>
      <c r="N18" s="45"/>
      <c r="O18" s="45"/>
      <c r="P18" s="45"/>
      <c r="Q18" s="48"/>
      <c r="R18" s="49"/>
      <c r="S18" s="34"/>
      <c r="T18" s="34"/>
    </row>
    <row r="19" spans="1:20" ht="18.75" customHeight="1" x14ac:dyDescent="0.2">
      <c r="A19" s="58"/>
      <c r="B19" s="61"/>
      <c r="C19" s="53">
        <f>Tabelle1!I15</f>
        <v>910.94127229389574</v>
      </c>
      <c r="D19" s="53">
        <f>Tabelle1!L15</f>
        <v>76.212283629689281</v>
      </c>
      <c r="E19" s="53">
        <f>Tabelle1!J15</f>
        <v>44.239391707388869</v>
      </c>
      <c r="F19" s="53">
        <f>Tabelle1!K15</f>
        <v>27.32696655160327</v>
      </c>
      <c r="G19" s="72">
        <f t="shared" si="0"/>
        <v>1058.719914182577</v>
      </c>
      <c r="H19" s="52"/>
      <c r="I19" s="53">
        <f t="shared" si="1"/>
        <v>86.041762329295651</v>
      </c>
      <c r="J19" s="53">
        <f t="shared" si="2"/>
        <v>7.1985312270745112</v>
      </c>
      <c r="K19" s="53">
        <f t="shared" si="3"/>
        <v>4.1785736826859914</v>
      </c>
      <c r="L19" s="80">
        <f t="shared" si="4"/>
        <v>2.5811327609438655</v>
      </c>
      <c r="M19" s="44"/>
      <c r="N19" s="45"/>
      <c r="O19" s="45"/>
      <c r="P19" s="45"/>
      <c r="Q19" s="48"/>
      <c r="R19" s="49"/>
      <c r="S19" s="34"/>
      <c r="T19" s="34"/>
    </row>
    <row r="20" spans="1:20" ht="18.75" customHeight="1" x14ac:dyDescent="0.2">
      <c r="A20" s="58"/>
      <c r="B20" s="59">
        <v>2005</v>
      </c>
      <c r="C20" s="51">
        <f>Tabelle1!I16</f>
        <v>911.52258933261066</v>
      </c>
      <c r="D20" s="51">
        <f>Tabelle1!L16</f>
        <v>81.995829332928281</v>
      </c>
      <c r="E20" s="51">
        <f>Tabelle1!J16</f>
        <v>47.553394800041936</v>
      </c>
      <c r="F20" s="51">
        <f>Tabelle1!K16</f>
        <v>27.106083127789315</v>
      </c>
      <c r="G20" s="71">
        <f t="shared" si="0"/>
        <v>1068.1778965933704</v>
      </c>
      <c r="H20" s="52"/>
      <c r="I20" s="51">
        <f t="shared" si="1"/>
        <v>85.334342925428032</v>
      </c>
      <c r="J20" s="51">
        <f t="shared" si="2"/>
        <v>7.6762334808114936</v>
      </c>
      <c r="K20" s="51">
        <f t="shared" si="3"/>
        <v>4.4518235166351099</v>
      </c>
      <c r="L20" s="79">
        <f t="shared" si="4"/>
        <v>2.5376000771253504</v>
      </c>
      <c r="M20" s="44"/>
      <c r="N20" s="45"/>
      <c r="O20" s="45"/>
      <c r="P20" s="45"/>
      <c r="Q20" s="48"/>
      <c r="R20" s="49"/>
      <c r="S20" s="34"/>
      <c r="T20" s="34"/>
    </row>
    <row r="21" spans="1:20" ht="18.75" customHeight="1" x14ac:dyDescent="0.2">
      <c r="A21" s="58"/>
      <c r="B21" s="61"/>
      <c r="C21" s="53">
        <f>Tabelle1!I17</f>
        <v>972.85633680363833</v>
      </c>
      <c r="D21" s="53">
        <f>Tabelle1!L17</f>
        <v>89.369463422998678</v>
      </c>
      <c r="E21" s="53">
        <f>Tabelle1!J17</f>
        <v>49.509988905087035</v>
      </c>
      <c r="F21" s="53">
        <f>Tabelle1!K17</f>
        <v>26.649829887253563</v>
      </c>
      <c r="G21" s="72">
        <f t="shared" si="0"/>
        <v>1138.3856190189776</v>
      </c>
      <c r="H21" s="52"/>
      <c r="I21" s="53">
        <f t="shared" si="1"/>
        <v>85.459296090020274</v>
      </c>
      <c r="J21" s="53">
        <f t="shared" si="2"/>
        <v>7.850543957153489</v>
      </c>
      <c r="K21" s="53">
        <f t="shared" si="3"/>
        <v>4.3491404035614112</v>
      </c>
      <c r="L21" s="80">
        <f t="shared" si="4"/>
        <v>2.3410195492648169</v>
      </c>
      <c r="M21" s="44"/>
      <c r="N21" s="45"/>
      <c r="O21" s="45"/>
      <c r="P21" s="45"/>
      <c r="Q21" s="48"/>
      <c r="R21" s="49"/>
      <c r="S21" s="34"/>
      <c r="T21" s="34"/>
    </row>
    <row r="22" spans="1:20" ht="18.75" customHeight="1" x14ac:dyDescent="0.2">
      <c r="A22" s="58"/>
      <c r="B22" s="59"/>
      <c r="C22" s="51">
        <f>Tabelle1!I18</f>
        <v>1004.1657108302542</v>
      </c>
      <c r="D22" s="51">
        <f>Tabelle1!L18</f>
        <v>95.120638693191438</v>
      </c>
      <c r="E22" s="51">
        <f>Tabelle1!J18</f>
        <v>50.337958294292804</v>
      </c>
      <c r="F22" s="51">
        <f>Tabelle1!K18</f>
        <v>26.546169200674171</v>
      </c>
      <c r="G22" s="71">
        <f t="shared" si="0"/>
        <v>1176.1704770184124</v>
      </c>
      <c r="H22" s="52"/>
      <c r="I22" s="51">
        <f t="shared" si="1"/>
        <v>85.375864336929325</v>
      </c>
      <c r="J22" s="51">
        <f t="shared" si="2"/>
        <v>8.0873173193669921</v>
      </c>
      <c r="K22" s="51">
        <f t="shared" si="3"/>
        <v>4.2798182132490972</v>
      </c>
      <c r="L22" s="79">
        <f t="shared" si="4"/>
        <v>2.2570001304546095</v>
      </c>
      <c r="M22" s="44"/>
      <c r="N22" s="45"/>
      <c r="O22" s="45"/>
      <c r="P22" s="45"/>
      <c r="Q22" s="48"/>
      <c r="R22" s="49"/>
      <c r="S22" s="34"/>
      <c r="T22" s="34"/>
    </row>
    <row r="23" spans="1:20" ht="18.75" customHeight="1" x14ac:dyDescent="0.2">
      <c r="A23" s="58"/>
      <c r="B23" s="61"/>
      <c r="C23" s="53">
        <f>Tabelle1!I19</f>
        <v>973.35026607122256</v>
      </c>
      <c r="D23" s="53">
        <f>Tabelle1!L19</f>
        <v>100.37701863124474</v>
      </c>
      <c r="E23" s="53">
        <f>Tabelle1!J19</f>
        <v>48.766101264072802</v>
      </c>
      <c r="F23" s="53">
        <f>Tabelle1!K19</f>
        <v>25.867641070741836</v>
      </c>
      <c r="G23" s="72">
        <f t="shared" si="0"/>
        <v>1148.3610270372822</v>
      </c>
      <c r="H23" s="54"/>
      <c r="I23" s="53">
        <f t="shared" si="1"/>
        <v>84.759952937659406</v>
      </c>
      <c r="J23" s="53">
        <f t="shared" si="2"/>
        <v>8.7408938711733146</v>
      </c>
      <c r="K23" s="53">
        <f t="shared" si="3"/>
        <v>4.2465827484486356</v>
      </c>
      <c r="L23" s="80">
        <f t="shared" si="4"/>
        <v>2.2525704427186235</v>
      </c>
      <c r="M23" s="34"/>
      <c r="N23" s="34"/>
      <c r="O23" s="34"/>
      <c r="P23" s="34"/>
      <c r="Q23" s="34"/>
      <c r="R23" s="34"/>
      <c r="S23" s="34"/>
      <c r="T23" s="34"/>
    </row>
    <row r="24" spans="1:20" ht="18.75" customHeight="1" x14ac:dyDescent="0.2">
      <c r="A24" s="58"/>
      <c r="B24" s="59"/>
      <c r="C24" s="51">
        <f>Tabelle1!I20</f>
        <v>892.43099709520027</v>
      </c>
      <c r="D24" s="51">
        <f>Tabelle1!L20</f>
        <v>95.449867044682449</v>
      </c>
      <c r="E24" s="51">
        <f>Tabelle1!J20</f>
        <v>39.706703689077337</v>
      </c>
      <c r="F24" s="51">
        <f>Tabelle1!K20</f>
        <v>22.05369081581614</v>
      </c>
      <c r="G24" s="71">
        <f t="shared" si="0"/>
        <v>1049.6412586447764</v>
      </c>
      <c r="H24" s="54"/>
      <c r="I24" s="51">
        <f t="shared" si="1"/>
        <v>85.022476941068888</v>
      </c>
      <c r="J24" s="51">
        <f t="shared" si="2"/>
        <v>9.0935704230910925</v>
      </c>
      <c r="K24" s="51">
        <f t="shared" si="3"/>
        <v>3.7828832815074231</v>
      </c>
      <c r="L24" s="79">
        <f t="shared" si="4"/>
        <v>2.1010693543325774</v>
      </c>
      <c r="M24" s="34"/>
      <c r="N24" s="34"/>
      <c r="O24" s="34"/>
      <c r="P24" s="34"/>
      <c r="Q24" s="34"/>
      <c r="R24" s="34"/>
      <c r="S24" s="34"/>
      <c r="T24" s="34"/>
    </row>
    <row r="25" spans="1:20" ht="18.75" customHeight="1" x14ac:dyDescent="0.2">
      <c r="A25" s="58"/>
      <c r="B25" s="61">
        <v>2010</v>
      </c>
      <c r="C25" s="53">
        <f>Tabelle1!I21</f>
        <v>961.19380015670401</v>
      </c>
      <c r="D25" s="53">
        <f>Tabelle1!L21</f>
        <v>114.56230858894553</v>
      </c>
      <c r="E25" s="53">
        <f>Tabelle1!J21</f>
        <v>44.5028573313866</v>
      </c>
      <c r="F25" s="53">
        <f>Tabelle1!K21</f>
        <v>25.776144630788423</v>
      </c>
      <c r="G25" s="72">
        <f t="shared" si="0"/>
        <v>1146.0351107078245</v>
      </c>
      <c r="H25" s="54"/>
      <c r="I25" s="53">
        <f t="shared" si="1"/>
        <v>83.87123493651454</v>
      </c>
      <c r="J25" s="53">
        <f t="shared" si="2"/>
        <v>9.9964047801457436</v>
      </c>
      <c r="K25" s="53">
        <f t="shared" si="3"/>
        <v>3.8832019120164949</v>
      </c>
      <c r="L25" s="80">
        <f t="shared" si="4"/>
        <v>2.249158371323225</v>
      </c>
      <c r="M25" s="34"/>
      <c r="N25" s="34"/>
      <c r="O25" s="34"/>
      <c r="P25" s="34"/>
      <c r="Q25" s="34"/>
      <c r="R25" s="34"/>
      <c r="S25" s="34"/>
      <c r="T25" s="34"/>
    </row>
    <row r="26" spans="1:20" ht="18.75" customHeight="1" x14ac:dyDescent="0.2">
      <c r="A26" s="58"/>
      <c r="B26" s="59"/>
      <c r="C26" s="51">
        <f>Tabelle1!I22</f>
        <v>968.94151504064268</v>
      </c>
      <c r="D26" s="51">
        <f>Tabelle1!L22</f>
        <v>126.05386842286735</v>
      </c>
      <c r="E26" s="51">
        <f>Tabelle1!J22</f>
        <v>45.371103836061373</v>
      </c>
      <c r="F26" s="51">
        <f>Tabelle1!K22</f>
        <v>24.534308638291055</v>
      </c>
      <c r="G26" s="71">
        <f t="shared" si="0"/>
        <v>1164.9007959378625</v>
      </c>
      <c r="H26" s="55"/>
      <c r="I26" s="51">
        <f t="shared" si="1"/>
        <v>83.17802841404594</v>
      </c>
      <c r="J26" s="51">
        <f t="shared" si="2"/>
        <v>10.82099599059689</v>
      </c>
      <c r="K26" s="51">
        <f t="shared" si="3"/>
        <v>3.8948470113743081</v>
      </c>
      <c r="L26" s="79">
        <f t="shared" si="4"/>
        <v>2.1061285839828501</v>
      </c>
    </row>
    <row r="27" spans="1:20" ht="18.75" customHeight="1" x14ac:dyDescent="0.2">
      <c r="A27" s="58"/>
      <c r="B27" s="61"/>
      <c r="C27" s="53">
        <f>Tabelle1!I23</f>
        <v>949.50177536541537</v>
      </c>
      <c r="D27" s="53">
        <f>Tabelle1!L23</f>
        <v>119.40488867981909</v>
      </c>
      <c r="E27" s="53">
        <f>Tabelle1!J23</f>
        <v>42.98342918085455</v>
      </c>
      <c r="F27" s="53">
        <f>Tabelle1!K23</f>
        <v>23.633728701593565</v>
      </c>
      <c r="G27" s="72">
        <f t="shared" si="0"/>
        <v>1135.5238219276825</v>
      </c>
      <c r="H27" s="55"/>
      <c r="I27" s="53">
        <f t="shared" si="1"/>
        <v>83.617952968483451</v>
      </c>
      <c r="J27" s="53">
        <f t="shared" si="2"/>
        <v>10.515401471464997</v>
      </c>
      <c r="K27" s="53">
        <f t="shared" si="3"/>
        <v>3.7853392725733599</v>
      </c>
      <c r="L27" s="80">
        <f t="shared" si="4"/>
        <v>2.0813062874781956</v>
      </c>
    </row>
    <row r="28" spans="1:20" ht="18.75" customHeight="1" x14ac:dyDescent="0.2">
      <c r="A28" s="58"/>
      <c r="B28" s="59"/>
      <c r="C28" s="51">
        <f>Tabelle1!I24</f>
        <v>951.78736388949108</v>
      </c>
      <c r="D28" s="51">
        <f>Tabelle1!L24</f>
        <v>114.84680569567433</v>
      </c>
      <c r="E28" s="51">
        <f>Tabelle1!J24</f>
        <v>41.171257771435315</v>
      </c>
      <c r="F28" s="51">
        <f>Tabelle1!K24</f>
        <v>23.839259680503307</v>
      </c>
      <c r="G28" s="71">
        <f t="shared" si="0"/>
        <v>1131.6446870371042</v>
      </c>
      <c r="H28" s="55"/>
      <c r="I28" s="51">
        <f t="shared" si="1"/>
        <v>84.106555245841406</v>
      </c>
      <c r="J28" s="51">
        <f t="shared" si="2"/>
        <v>10.148663004495576</v>
      </c>
      <c r="K28" s="51">
        <f t="shared" si="3"/>
        <v>3.6381788597647873</v>
      </c>
      <c r="L28" s="79">
        <f t="shared" si="4"/>
        <v>2.1066028898982201</v>
      </c>
    </row>
    <row r="29" spans="1:20" ht="18.75" customHeight="1" x14ac:dyDescent="0.2">
      <c r="A29" s="58"/>
      <c r="B29" s="61"/>
      <c r="C29" s="53">
        <f>Tabelle1!I25</f>
        <v>975.97465186925217</v>
      </c>
      <c r="D29" s="53">
        <f>Tabelle1!L25</f>
        <v>114.23084838142184</v>
      </c>
      <c r="E29" s="53">
        <f>Tabelle1!J25</f>
        <v>39.280044108466925</v>
      </c>
      <c r="F29" s="53">
        <f>Tabelle1!K25</f>
        <v>23.814003681488472</v>
      </c>
      <c r="G29" s="72">
        <f t="shared" si="0"/>
        <v>1153.2995480406294</v>
      </c>
      <c r="H29" s="55"/>
      <c r="I29" s="53">
        <f t="shared" si="1"/>
        <v>84.624558600353311</v>
      </c>
      <c r="J29" s="53">
        <f t="shared" si="2"/>
        <v>9.904698963551283</v>
      </c>
      <c r="K29" s="53">
        <f t="shared" si="3"/>
        <v>3.4058839418779638</v>
      </c>
      <c r="L29" s="80">
        <f t="shared" si="4"/>
        <v>2.0648584942174564</v>
      </c>
    </row>
    <row r="30" spans="1:20" ht="18.75" customHeight="1" x14ac:dyDescent="0.2">
      <c r="A30" s="58"/>
      <c r="B30" s="59">
        <v>2015</v>
      </c>
      <c r="C30" s="51">
        <f>Tabelle1!I26</f>
        <v>991.16171596925983</v>
      </c>
      <c r="D30" s="51">
        <f>Tabelle1!L26</f>
        <v>115.26553975240434</v>
      </c>
      <c r="E30" s="51">
        <f>Tabelle1!J26</f>
        <v>39.609617476983892</v>
      </c>
      <c r="F30" s="51">
        <f>Tabelle1!K26</f>
        <v>23.300836632810583</v>
      </c>
      <c r="G30" s="71">
        <f t="shared" si="0"/>
        <v>1169.3377098314586</v>
      </c>
      <c r="H30" s="55"/>
      <c r="I30" s="51">
        <f t="shared" si="1"/>
        <v>84.762657326096161</v>
      </c>
      <c r="J30" s="51">
        <f t="shared" si="2"/>
        <v>9.8573353773922197</v>
      </c>
      <c r="K30" s="51">
        <f t="shared" si="3"/>
        <v>3.3873548371832625</v>
      </c>
      <c r="L30" s="79">
        <f t="shared" si="4"/>
        <v>1.9926524593283688</v>
      </c>
    </row>
    <row r="31" spans="1:20" ht="18.75" customHeight="1" x14ac:dyDescent="0.2">
      <c r="A31" s="58"/>
      <c r="B31" s="61"/>
      <c r="C31" s="53">
        <f>Tabelle1!I27</f>
        <v>1010.01105201794</v>
      </c>
      <c r="D31" s="53">
        <f>Tabelle1!L27</f>
        <v>117.63823302693154</v>
      </c>
      <c r="E31" s="53">
        <f>Tabelle1!J27</f>
        <v>44.278199403475256</v>
      </c>
      <c r="F31" s="53">
        <f>Tabelle1!K27</f>
        <v>21.987225695079726</v>
      </c>
      <c r="G31" s="72">
        <f t="shared" si="0"/>
        <v>1193.9147101434266</v>
      </c>
      <c r="H31" s="55"/>
      <c r="I31" s="53">
        <f t="shared" si="1"/>
        <v>84.596583276589826</v>
      </c>
      <c r="J31" s="53">
        <f t="shared" si="2"/>
        <v>9.8531521579794834</v>
      </c>
      <c r="K31" s="53">
        <f t="shared" si="3"/>
        <v>3.7086568267641207</v>
      </c>
      <c r="L31" s="80">
        <f t="shared" si="4"/>
        <v>1.8416077386665559</v>
      </c>
    </row>
    <row r="32" spans="1:20" ht="18.75" customHeight="1" x14ac:dyDescent="0.2">
      <c r="A32" s="58"/>
      <c r="B32" s="59"/>
      <c r="C32" s="51">
        <f>Tabelle1!I28</f>
        <v>1038.4277381616405</v>
      </c>
      <c r="D32" s="51">
        <f>Tabelle1!L28</f>
        <v>119.75908236788862</v>
      </c>
      <c r="E32" s="51">
        <f>Tabelle1!J28</f>
        <v>42.091523697720575</v>
      </c>
      <c r="F32" s="51">
        <f>Tabelle1!K28</f>
        <v>22.911107861635884</v>
      </c>
      <c r="G32" s="71">
        <f t="shared" si="0"/>
        <v>1223.1894520888854</v>
      </c>
      <c r="H32" s="55"/>
      <c r="I32" s="51">
        <f t="shared" si="1"/>
        <v>84.895086070949958</v>
      </c>
      <c r="J32" s="51">
        <f t="shared" si="2"/>
        <v>9.7907222927218385</v>
      </c>
      <c r="K32" s="51">
        <f t="shared" si="3"/>
        <v>3.4411287332341964</v>
      </c>
      <c r="L32" s="79">
        <f t="shared" si="4"/>
        <v>1.8730629030940176</v>
      </c>
    </row>
    <row r="33" spans="1:12" ht="18.75" customHeight="1" x14ac:dyDescent="0.2">
      <c r="A33" s="58"/>
      <c r="B33" s="61"/>
      <c r="C33" s="53">
        <f>Tabelle1!I29</f>
        <v>1060.4726364405062</v>
      </c>
      <c r="D33" s="53">
        <f>Tabelle1!L29</f>
        <v>120.98644586706692</v>
      </c>
      <c r="E33" s="53">
        <f>Tabelle1!J29</f>
        <v>40.498043137598401</v>
      </c>
      <c r="F33" s="53">
        <f>Tabelle1!K29</f>
        <v>20.211347328112282</v>
      </c>
      <c r="G33" s="72">
        <f t="shared" si="0"/>
        <v>1242.1684727732838</v>
      </c>
      <c r="H33" s="55"/>
      <c r="I33" s="62">
        <f t="shared" si="1"/>
        <v>85.372689750600344</v>
      </c>
      <c r="J33" s="62">
        <f t="shared" si="2"/>
        <v>9.7399385444834863</v>
      </c>
      <c r="K33" s="62">
        <f t="shared" si="3"/>
        <v>3.2602697641473597</v>
      </c>
      <c r="L33" s="81">
        <f t="shared" si="4"/>
        <v>1.6271019407688012</v>
      </c>
    </row>
    <row r="34" spans="1:12" ht="18.75" customHeight="1" x14ac:dyDescent="0.2">
      <c r="A34" s="58"/>
      <c r="B34" s="59"/>
      <c r="C34" s="51">
        <f>Tabelle1!I30</f>
        <v>1137.9826284580654</v>
      </c>
      <c r="D34" s="51">
        <f>Tabelle1!L30</f>
        <v>118.44527247781258</v>
      </c>
      <c r="E34" s="51">
        <f>Tabelle1!J30</f>
        <v>38.484426300041079</v>
      </c>
      <c r="F34" s="51">
        <f>Tabelle1!K30</f>
        <v>21.690095104655516</v>
      </c>
      <c r="G34" s="71">
        <f t="shared" ref="G34" si="5">C34+D34+E34+F34</f>
        <v>1316.6024223405745</v>
      </c>
      <c r="H34" s="55"/>
      <c r="I34" s="60">
        <f>C34/G34*100</f>
        <v>86.433277741888858</v>
      </c>
      <c r="J34" s="60">
        <f t="shared" si="2"/>
        <v>8.9962824363673803</v>
      </c>
      <c r="K34" s="60">
        <f t="shared" si="3"/>
        <v>2.9230104431697641</v>
      </c>
      <c r="L34" s="82">
        <f t="shared" si="4"/>
        <v>1.6474293785739966</v>
      </c>
    </row>
    <row r="35" spans="1:12" ht="18.75" customHeight="1" x14ac:dyDescent="0.2">
      <c r="A35" s="58"/>
      <c r="B35" s="73">
        <v>2020</v>
      </c>
      <c r="C35" s="53">
        <f>Tabelle1!I31</f>
        <v>1098.4555082162299</v>
      </c>
      <c r="D35" s="53">
        <f>Tabelle1!L31</f>
        <v>102.95225442115571</v>
      </c>
      <c r="E35" s="53">
        <f>Tabelle1!J31</f>
        <v>32.984097697849364</v>
      </c>
      <c r="F35" s="53">
        <f>Tabelle1!K31</f>
        <v>20.682748786988785</v>
      </c>
      <c r="G35" s="72">
        <f>C35+D35+E35+F35</f>
        <v>1255.0746091222238</v>
      </c>
      <c r="H35" s="55"/>
      <c r="I35" s="62">
        <f>C35/G35*100</f>
        <v>87.521132228503092</v>
      </c>
      <c r="J35" s="62">
        <f t="shared" ref="J35" si="6">D35/G35*100</f>
        <v>8.202879229080942</v>
      </c>
      <c r="K35" s="62">
        <f t="shared" ref="K35" si="7">E35/G35*100</f>
        <v>2.628058719227683</v>
      </c>
      <c r="L35" s="81">
        <f t="shared" ref="L35" si="8">F35/G35*100</f>
        <v>1.6479298231882742</v>
      </c>
    </row>
    <row r="36" spans="1:12" ht="18.75" customHeight="1" x14ac:dyDescent="0.2">
      <c r="A36" s="58"/>
      <c r="B36" s="59"/>
      <c r="C36" s="51">
        <f>Tabelle1!I32</f>
        <v>1134.6746478425337</v>
      </c>
      <c r="D36" s="51">
        <f>Tabelle1!L32</f>
        <v>124.17245085264035</v>
      </c>
      <c r="E36" s="51">
        <f>Tabelle1!J32</f>
        <v>37.321597514030792</v>
      </c>
      <c r="F36" s="51">
        <f>Tabelle1!K32</f>
        <v>21.546608632425048</v>
      </c>
      <c r="G36" s="71">
        <f>C36+D36+E36+F36</f>
        <v>1317.7153048416299</v>
      </c>
      <c r="H36" s="55"/>
      <c r="I36" s="60">
        <f>C36/G36*100</f>
        <v>86.109241022961697</v>
      </c>
      <c r="J36" s="60">
        <f>D36/G36*100</f>
        <v>9.4233140038973797</v>
      </c>
      <c r="K36" s="60">
        <f t="shared" ref="K36" si="9">E36/G36*100</f>
        <v>2.8322959729542112</v>
      </c>
      <c r="L36" s="82">
        <f t="shared" ref="L36" si="10">F36/G36*100</f>
        <v>1.6351490001867011</v>
      </c>
    </row>
    <row r="37" spans="1:12" s="55" customFormat="1" ht="18" customHeight="1" x14ac:dyDescent="0.2">
      <c r="A37" s="56"/>
      <c r="B37" s="73"/>
      <c r="C37" s="53">
        <f>Tabelle1!I33</f>
        <v>1110.5754410299201</v>
      </c>
      <c r="D37" s="53">
        <f>Tabelle1!L33</f>
        <v>118.71942484523808</v>
      </c>
      <c r="E37" s="53">
        <f>Tabelle1!J33</f>
        <v>37.867203182851561</v>
      </c>
      <c r="F37" s="53">
        <f>Tabelle1!K33</f>
        <v>20.882355622742107</v>
      </c>
      <c r="G37" s="72">
        <f>C37+D37+E37+F37</f>
        <v>1288.0444246807519</v>
      </c>
      <c r="H37" s="78"/>
      <c r="I37" s="62">
        <f>C37/G37*100</f>
        <v>86.221827426890314</v>
      </c>
      <c r="J37" s="62">
        <f>D37/G37*100</f>
        <v>9.2170287429847981</v>
      </c>
      <c r="K37" s="62">
        <f t="shared" ref="K37:K38" si="11">E37/G37*100</f>
        <v>2.9398988464421274</v>
      </c>
      <c r="L37" s="81">
        <f t="shared" ref="L37:L38" si="12">F37/G37*100</f>
        <v>1.6212449836827563</v>
      </c>
    </row>
    <row r="38" spans="1:12" s="55" customFormat="1" ht="18" customHeight="1" x14ac:dyDescent="0.2">
      <c r="A38" s="56"/>
      <c r="B38" s="59"/>
      <c r="C38" s="51">
        <f>Tabelle1!I34</f>
        <v>1072.3604478500549</v>
      </c>
      <c r="D38" s="51">
        <f>Tabelle1!L34</f>
        <v>114.74359831406295</v>
      </c>
      <c r="E38" s="51">
        <f>Tabelle1!J34</f>
        <v>35.415101233835728</v>
      </c>
      <c r="F38" s="51">
        <f>Tabelle1!K34</f>
        <v>18.501787829044869</v>
      </c>
      <c r="G38" s="71">
        <f>C38+D38+E38+F38</f>
        <v>1241.0209352269983</v>
      </c>
      <c r="I38" s="60">
        <f>C38/G38*100</f>
        <v>86.409537293898012</v>
      </c>
      <c r="J38" s="60">
        <f>D38/G38*100</f>
        <v>9.2459035183862479</v>
      </c>
      <c r="K38" s="60">
        <f t="shared" si="11"/>
        <v>2.8537069946654734</v>
      </c>
      <c r="L38" s="82">
        <f t="shared" si="12"/>
        <v>1.4908521930502856</v>
      </c>
    </row>
    <row r="39" spans="1:12" x14ac:dyDescent="0.2">
      <c r="A39" s="50"/>
      <c r="B39" s="74"/>
      <c r="C39" s="75"/>
      <c r="D39" s="75"/>
      <c r="E39" s="75"/>
      <c r="F39" s="75"/>
      <c r="G39" s="76"/>
      <c r="H39" s="55"/>
      <c r="I39" s="77"/>
      <c r="J39" s="77"/>
      <c r="K39" s="77"/>
      <c r="L39" s="77"/>
    </row>
    <row r="40" spans="1:12" ht="18.600000000000001" customHeight="1" x14ac:dyDescent="0.2">
      <c r="A40" s="50"/>
      <c r="B40" s="41"/>
      <c r="C40" s="42" t="s">
        <v>11</v>
      </c>
      <c r="D40" s="42" t="s">
        <v>12</v>
      </c>
      <c r="E40" s="42" t="s">
        <v>13</v>
      </c>
      <c r="F40" s="42" t="s">
        <v>14</v>
      </c>
      <c r="G40" s="42" t="s">
        <v>15</v>
      </c>
    </row>
    <row r="41" spans="1:12" ht="18.600000000000001" customHeight="1" x14ac:dyDescent="0.2">
      <c r="A41" s="50"/>
      <c r="B41" s="59">
        <v>1995</v>
      </c>
      <c r="C41" s="63">
        <f t="shared" ref="C41:C69" si="13">C10/$C$10</f>
        <v>1</v>
      </c>
      <c r="D41" s="63">
        <f t="shared" ref="D41:D66" si="14">D10/$D$10</f>
        <v>1</v>
      </c>
      <c r="E41" s="63">
        <f t="shared" ref="E41:E66" si="15">E10/$E$10</f>
        <v>1</v>
      </c>
      <c r="F41" s="63">
        <f t="shared" ref="F41:F66" si="16">F10/$F$10</f>
        <v>1</v>
      </c>
      <c r="G41" s="64">
        <f t="shared" ref="G41:G66" si="17">G10/$G$10</f>
        <v>1</v>
      </c>
    </row>
    <row r="42" spans="1:12" ht="18.600000000000001" customHeight="1" x14ac:dyDescent="0.2">
      <c r="B42" s="61">
        <v>1996</v>
      </c>
      <c r="C42" s="65">
        <f t="shared" si="13"/>
        <v>1.0351218868963004</v>
      </c>
      <c r="D42" s="65">
        <f t="shared" si="14"/>
        <v>0.96584332201735401</v>
      </c>
      <c r="E42" s="65">
        <f t="shared" si="15"/>
        <v>0.98330276198155964</v>
      </c>
      <c r="F42" s="65">
        <f t="shared" si="16"/>
        <v>0.95036296644848717</v>
      </c>
      <c r="G42" s="66">
        <f t="shared" si="17"/>
        <v>1.0243947643485405</v>
      </c>
    </row>
    <row r="43" spans="1:12" ht="18.600000000000001" customHeight="1" x14ac:dyDescent="0.2">
      <c r="B43" s="59">
        <v>1997</v>
      </c>
      <c r="C43" s="63">
        <f t="shared" si="13"/>
        <v>1.0821178765519393</v>
      </c>
      <c r="D43" s="63">
        <f t="shared" si="14"/>
        <v>0.98273336474958828</v>
      </c>
      <c r="E43" s="63">
        <f t="shared" si="15"/>
        <v>1.1364163417890154</v>
      </c>
      <c r="F43" s="63">
        <f t="shared" si="16"/>
        <v>0.95344279701567414</v>
      </c>
      <c r="G43" s="64">
        <f t="shared" si="17"/>
        <v>1.0731478026900581</v>
      </c>
    </row>
    <row r="44" spans="1:12" ht="18.600000000000001" customHeight="1" x14ac:dyDescent="0.2">
      <c r="B44" s="61">
        <v>1998</v>
      </c>
      <c r="C44" s="65">
        <f t="shared" si="13"/>
        <v>1.1147311325834279</v>
      </c>
      <c r="D44" s="65">
        <f t="shared" si="14"/>
        <v>0.93792876626814037</v>
      </c>
      <c r="E44" s="65">
        <f t="shared" si="15"/>
        <v>1.0198665686017969</v>
      </c>
      <c r="F44" s="65">
        <f t="shared" si="16"/>
        <v>0.97712984077944365</v>
      </c>
      <c r="G44" s="66">
        <f t="shared" si="17"/>
        <v>1.0920042964188683</v>
      </c>
    </row>
    <row r="45" spans="1:12" ht="18.600000000000001" customHeight="1" x14ac:dyDescent="0.2">
      <c r="B45" s="59">
        <v>1999</v>
      </c>
      <c r="C45" s="63">
        <f t="shared" si="13"/>
        <v>1.1741082914429517</v>
      </c>
      <c r="D45" s="63">
        <f t="shared" si="14"/>
        <v>0.96463198530514627</v>
      </c>
      <c r="E45" s="63">
        <f t="shared" si="15"/>
        <v>1.029066541034436</v>
      </c>
      <c r="F45" s="63">
        <f t="shared" si="16"/>
        <v>0.94994972883770645</v>
      </c>
      <c r="G45" s="64">
        <f t="shared" si="17"/>
        <v>1.1433833461887701</v>
      </c>
    </row>
    <row r="46" spans="1:12" ht="18.600000000000001" customHeight="1" x14ac:dyDescent="0.2">
      <c r="B46" s="61">
        <v>2000</v>
      </c>
      <c r="C46" s="65">
        <f t="shared" si="13"/>
        <v>1.1985185523904349</v>
      </c>
      <c r="D46" s="65">
        <f t="shared" si="14"/>
        <v>1.0492192642769533</v>
      </c>
      <c r="E46" s="65">
        <f t="shared" si="15"/>
        <v>1.0057151283683767</v>
      </c>
      <c r="F46" s="65">
        <f t="shared" si="16"/>
        <v>1.0002786943965547</v>
      </c>
      <c r="G46" s="66">
        <f t="shared" si="17"/>
        <v>1.1706617289681092</v>
      </c>
    </row>
    <row r="47" spans="1:12" ht="18.600000000000001" customHeight="1" x14ac:dyDescent="0.2">
      <c r="B47" s="59">
        <v>2001</v>
      </c>
      <c r="C47" s="63">
        <f t="shared" si="13"/>
        <v>1.2132227367209818</v>
      </c>
      <c r="D47" s="63">
        <f t="shared" si="14"/>
        <v>1.0683008793492237</v>
      </c>
      <c r="E47" s="63">
        <f t="shared" si="15"/>
        <v>0.99643610737902921</v>
      </c>
      <c r="F47" s="63">
        <f t="shared" si="16"/>
        <v>0.96214780585645698</v>
      </c>
      <c r="G47" s="64">
        <f t="shared" si="17"/>
        <v>1.1826259803270007</v>
      </c>
    </row>
    <row r="48" spans="1:12" ht="18.600000000000001" customHeight="1" x14ac:dyDescent="0.2">
      <c r="B48" s="61">
        <v>2002</v>
      </c>
      <c r="C48" s="65">
        <f t="shared" si="13"/>
        <v>1.2153535318315167</v>
      </c>
      <c r="D48" s="65">
        <f t="shared" si="14"/>
        <v>1.0637862629729937</v>
      </c>
      <c r="E48" s="65">
        <f t="shared" si="15"/>
        <v>0.91532040875205289</v>
      </c>
      <c r="F48" s="65">
        <f t="shared" si="16"/>
        <v>0.93921752146575566</v>
      </c>
      <c r="G48" s="66">
        <f t="shared" si="17"/>
        <v>1.1790898057538168</v>
      </c>
    </row>
    <row r="49" spans="2:7" ht="18.600000000000001" customHeight="1" x14ac:dyDescent="0.2">
      <c r="B49" s="59">
        <v>2003</v>
      </c>
      <c r="C49" s="63">
        <f t="shared" si="13"/>
        <v>1.229941749839659</v>
      </c>
      <c r="D49" s="63">
        <f t="shared" si="14"/>
        <v>1.0637134607045857</v>
      </c>
      <c r="E49" s="63">
        <f t="shared" si="15"/>
        <v>0.92024624198925653</v>
      </c>
      <c r="F49" s="63">
        <f t="shared" si="16"/>
        <v>0.83915867505203035</v>
      </c>
      <c r="G49" s="64">
        <f t="shared" si="17"/>
        <v>1.1881417056306376</v>
      </c>
    </row>
    <row r="50" spans="2:7" ht="18.600000000000001" customHeight="1" x14ac:dyDescent="0.2">
      <c r="B50" s="61">
        <v>2004</v>
      </c>
      <c r="C50" s="65">
        <f t="shared" si="13"/>
        <v>1.2388767375832161</v>
      </c>
      <c r="D50" s="65">
        <f t="shared" si="14"/>
        <v>1.1774914449850702</v>
      </c>
      <c r="E50" s="65">
        <f t="shared" si="15"/>
        <v>0.97551109547091075</v>
      </c>
      <c r="F50" s="65">
        <f t="shared" si="16"/>
        <v>0.90542092574501831</v>
      </c>
      <c r="G50" s="66">
        <f t="shared" si="17"/>
        <v>1.2092029514572187</v>
      </c>
    </row>
    <row r="51" spans="2:7" ht="18.600000000000001" customHeight="1" x14ac:dyDescent="0.2">
      <c r="B51" s="59">
        <v>2005</v>
      </c>
      <c r="C51" s="63">
        <f t="shared" si="13"/>
        <v>1.2396673265907943</v>
      </c>
      <c r="D51" s="63">
        <f t="shared" si="14"/>
        <v>1.266848111166782</v>
      </c>
      <c r="E51" s="63">
        <f t="shared" si="15"/>
        <v>1.0485872988846217</v>
      </c>
      <c r="F51" s="63">
        <f t="shared" si="16"/>
        <v>0.89810242320673983</v>
      </c>
      <c r="G51" s="64">
        <f t="shared" si="17"/>
        <v>1.2200052610130865</v>
      </c>
    </row>
    <row r="52" spans="2:7" ht="18.600000000000001" customHeight="1" x14ac:dyDescent="0.2">
      <c r="B52" s="61">
        <v>2006</v>
      </c>
      <c r="C52" s="65">
        <f t="shared" si="13"/>
        <v>1.3230809947181779</v>
      </c>
      <c r="D52" s="65">
        <f t="shared" si="14"/>
        <v>1.3807718862591982</v>
      </c>
      <c r="E52" s="65">
        <f t="shared" si="15"/>
        <v>1.0917316366600816</v>
      </c>
      <c r="F52" s="65">
        <f t="shared" si="16"/>
        <v>0.88298544230657439</v>
      </c>
      <c r="G52" s="66">
        <f t="shared" si="17"/>
        <v>1.3001920828862539</v>
      </c>
    </row>
    <row r="53" spans="2:7" ht="18.600000000000001" customHeight="1" x14ac:dyDescent="0.2">
      <c r="B53" s="59">
        <v>2007</v>
      </c>
      <c r="C53" s="63">
        <f t="shared" si="13"/>
        <v>1.3656616267848214</v>
      </c>
      <c r="D53" s="63">
        <f t="shared" si="14"/>
        <v>1.4696284242966384</v>
      </c>
      <c r="E53" s="63">
        <f t="shared" si="15"/>
        <v>1.1099889701067709</v>
      </c>
      <c r="F53" s="63">
        <f t="shared" si="16"/>
        <v>0.87955086589177767</v>
      </c>
      <c r="G53" s="64">
        <f t="shared" si="17"/>
        <v>1.3433475588542154</v>
      </c>
    </row>
    <row r="54" spans="2:7" ht="18.600000000000001" customHeight="1" x14ac:dyDescent="0.2">
      <c r="B54" s="61">
        <v>2008</v>
      </c>
      <c r="C54" s="65">
        <f t="shared" si="13"/>
        <v>1.3237527366824877</v>
      </c>
      <c r="D54" s="65">
        <f t="shared" si="14"/>
        <v>1.5508402987330816</v>
      </c>
      <c r="E54" s="65">
        <f t="shared" si="15"/>
        <v>1.075328367546599</v>
      </c>
      <c r="F54" s="65">
        <f t="shared" si="16"/>
        <v>0.85706927920021247</v>
      </c>
      <c r="G54" s="66">
        <f t="shared" si="17"/>
        <v>1.3115853632582746</v>
      </c>
    </row>
    <row r="55" spans="2:7" ht="18.600000000000001" customHeight="1" x14ac:dyDescent="0.2">
      <c r="B55" s="59">
        <v>2009</v>
      </c>
      <c r="C55" s="63">
        <f t="shared" si="13"/>
        <v>1.213702832253204</v>
      </c>
      <c r="D55" s="63">
        <f t="shared" si="14"/>
        <v>1.4747150527095967</v>
      </c>
      <c r="E55" s="63">
        <f t="shared" si="15"/>
        <v>0.87556199392319567</v>
      </c>
      <c r="F55" s="63">
        <f t="shared" si="16"/>
        <v>0.73070214788912036</v>
      </c>
      <c r="G55" s="64">
        <f t="shared" si="17"/>
        <v>1.1988338850738327</v>
      </c>
    </row>
    <row r="56" spans="2:7" ht="18.600000000000001" customHeight="1" x14ac:dyDescent="0.2">
      <c r="B56" s="61">
        <v>2010</v>
      </c>
      <c r="C56" s="65">
        <f t="shared" si="13"/>
        <v>1.3072199883146418</v>
      </c>
      <c r="D56" s="65">
        <f t="shared" si="14"/>
        <v>1.770005199380652</v>
      </c>
      <c r="E56" s="65">
        <f t="shared" si="15"/>
        <v>0.98132070608185473</v>
      </c>
      <c r="F56" s="65">
        <f t="shared" si="16"/>
        <v>0.85403773923003112</v>
      </c>
      <c r="G56" s="66">
        <f t="shared" si="17"/>
        <v>1.3089288486761397</v>
      </c>
    </row>
    <row r="57" spans="2:7" ht="18.600000000000001" customHeight="1" x14ac:dyDescent="0.2">
      <c r="B57" s="59">
        <v>2011</v>
      </c>
      <c r="C57" s="63">
        <f t="shared" si="13"/>
        <v>1.317756851700981</v>
      </c>
      <c r="D57" s="63">
        <f t="shared" si="14"/>
        <v>1.9475515573893467</v>
      </c>
      <c r="E57" s="63">
        <f t="shared" si="15"/>
        <v>1.000466179521369</v>
      </c>
      <c r="F57" s="63">
        <f t="shared" si="16"/>
        <v>0.81289214438959378</v>
      </c>
      <c r="G57" s="64">
        <f t="shared" si="17"/>
        <v>1.3304760416171906</v>
      </c>
    </row>
    <row r="58" spans="2:7" ht="18.600000000000001" customHeight="1" x14ac:dyDescent="0.2">
      <c r="B58" s="61">
        <v>2012</v>
      </c>
      <c r="C58" s="65">
        <f t="shared" si="13"/>
        <v>1.2913188781446105</v>
      </c>
      <c r="D58" s="65">
        <f t="shared" si="14"/>
        <v>1.8448238028536141</v>
      </c>
      <c r="E58" s="65">
        <f t="shared" si="15"/>
        <v>0.94781619884498647</v>
      </c>
      <c r="F58" s="65">
        <f t="shared" si="16"/>
        <v>0.78305334327523479</v>
      </c>
      <c r="G58" s="66">
        <f t="shared" si="17"/>
        <v>1.2969235191774684</v>
      </c>
    </row>
    <row r="59" spans="2:7" ht="18.600000000000001" customHeight="1" x14ac:dyDescent="0.2">
      <c r="B59" s="59">
        <v>2013</v>
      </c>
      <c r="C59" s="63">
        <f t="shared" si="13"/>
        <v>1.2944272700248403</v>
      </c>
      <c r="D59" s="63">
        <f t="shared" si="14"/>
        <v>1.7744007232167291</v>
      </c>
      <c r="E59" s="63">
        <f t="shared" si="15"/>
        <v>0.90785648763384963</v>
      </c>
      <c r="F59" s="63">
        <f t="shared" si="16"/>
        <v>0.78986317519866944</v>
      </c>
      <c r="G59" s="64">
        <f t="shared" si="17"/>
        <v>1.2924930165525983</v>
      </c>
    </row>
    <row r="60" spans="2:7" ht="18.600000000000001" customHeight="1" x14ac:dyDescent="0.2">
      <c r="B60" s="61">
        <v>2014</v>
      </c>
      <c r="C60" s="65">
        <f t="shared" si="13"/>
        <v>1.3273218915934681</v>
      </c>
      <c r="D60" s="65">
        <f t="shared" si="14"/>
        <v>1.764884088450444</v>
      </c>
      <c r="E60" s="65">
        <f t="shared" si="15"/>
        <v>0.86615383664952983</v>
      </c>
      <c r="F60" s="65">
        <f t="shared" si="16"/>
        <v>0.78902637137833154</v>
      </c>
      <c r="G60" s="66">
        <f t="shared" si="17"/>
        <v>1.3172258297245085</v>
      </c>
    </row>
    <row r="61" spans="2:7" ht="18.600000000000001" customHeight="1" x14ac:dyDescent="0.2">
      <c r="B61" s="59">
        <v>2015</v>
      </c>
      <c r="C61" s="63">
        <f t="shared" si="13"/>
        <v>1.3479762422063302</v>
      </c>
      <c r="D61" s="63">
        <f t="shared" si="14"/>
        <v>1.780870228472853</v>
      </c>
      <c r="E61" s="63">
        <f t="shared" si="15"/>
        <v>0.87342117160491373</v>
      </c>
      <c r="F61" s="63">
        <f t="shared" si="16"/>
        <v>0.77202367247289772</v>
      </c>
      <c r="G61" s="64">
        <f t="shared" si="17"/>
        <v>1.3355436041553337</v>
      </c>
    </row>
    <row r="62" spans="2:7" ht="18.600000000000001" customHeight="1" x14ac:dyDescent="0.2">
      <c r="B62" s="61">
        <v>2016</v>
      </c>
      <c r="C62" s="65">
        <f t="shared" si="13"/>
        <v>1.3736112690295132</v>
      </c>
      <c r="D62" s="65">
        <f t="shared" si="14"/>
        <v>1.8175287026619276</v>
      </c>
      <c r="E62" s="65">
        <f t="shared" si="15"/>
        <v>0.97636683368657917</v>
      </c>
      <c r="F62" s="65">
        <f t="shared" si="16"/>
        <v>0.72849996745195844</v>
      </c>
      <c r="G62" s="66">
        <f t="shared" si="17"/>
        <v>1.3636139001014926</v>
      </c>
    </row>
    <row r="63" spans="2:7" ht="18.600000000000001" customHeight="1" x14ac:dyDescent="0.2">
      <c r="B63" s="59">
        <v>2017</v>
      </c>
      <c r="C63" s="63">
        <f t="shared" si="13"/>
        <v>1.4122578563490038</v>
      </c>
      <c r="D63" s="63">
        <f t="shared" si="14"/>
        <v>1.8502961495372019</v>
      </c>
      <c r="E63" s="63">
        <f t="shared" si="15"/>
        <v>0.92814902754517825</v>
      </c>
      <c r="F63" s="63">
        <f t="shared" si="16"/>
        <v>0.75911083840036642</v>
      </c>
      <c r="G63" s="64">
        <f t="shared" si="17"/>
        <v>1.3970496595402184</v>
      </c>
    </row>
    <row r="64" spans="2:7" ht="18.600000000000001" customHeight="1" x14ac:dyDescent="0.2">
      <c r="B64" s="61">
        <v>2018</v>
      </c>
      <c r="C64" s="65">
        <f t="shared" si="13"/>
        <v>1.4422388359035934</v>
      </c>
      <c r="D64" s="65">
        <f t="shared" si="14"/>
        <v>1.8692591034252073</v>
      </c>
      <c r="E64" s="65">
        <f t="shared" si="15"/>
        <v>0.89301161026109843</v>
      </c>
      <c r="F64" s="65">
        <f t="shared" si="16"/>
        <v>0.66966001417745646</v>
      </c>
      <c r="G64" s="66">
        <f t="shared" si="17"/>
        <v>1.4187262970719317</v>
      </c>
    </row>
    <row r="65" spans="1:11" ht="18.600000000000001" customHeight="1" x14ac:dyDescent="0.2">
      <c r="A65" s="35"/>
      <c r="B65" s="67">
        <v>2019</v>
      </c>
      <c r="C65" s="68">
        <f t="shared" si="13"/>
        <v>1.5476521363669786</v>
      </c>
      <c r="D65" s="68">
        <f t="shared" si="14"/>
        <v>1.8299975856807758</v>
      </c>
      <c r="E65" s="68">
        <f t="shared" si="15"/>
        <v>0.84860987933187015</v>
      </c>
      <c r="F65" s="68">
        <f t="shared" si="16"/>
        <v>0.71865517718806182</v>
      </c>
      <c r="G65" s="69">
        <f t="shared" si="17"/>
        <v>1.5037400483952719</v>
      </c>
    </row>
    <row r="66" spans="1:11" ht="18.600000000000001" customHeight="1" x14ac:dyDescent="0.2">
      <c r="B66" s="61">
        <v>2020</v>
      </c>
      <c r="C66" s="65">
        <f t="shared" si="13"/>
        <v>1.4938954000540521</v>
      </c>
      <c r="D66" s="65">
        <f t="shared" si="14"/>
        <v>1.5906280857802904</v>
      </c>
      <c r="E66" s="65">
        <f t="shared" si="15"/>
        <v>0.72732359186065576</v>
      </c>
      <c r="F66" s="65">
        <f t="shared" si="16"/>
        <v>0.68527889907957429</v>
      </c>
      <c r="G66" s="66">
        <f t="shared" si="17"/>
        <v>1.4334668700563331</v>
      </c>
    </row>
    <row r="67" spans="1:11" ht="18" customHeight="1" x14ac:dyDescent="0.2">
      <c r="B67" s="67">
        <v>2021</v>
      </c>
      <c r="C67" s="68">
        <f t="shared" si="13"/>
        <v>1.5431532950501958</v>
      </c>
      <c r="D67" s="68">
        <f>D36/$D$10</f>
        <v>1.9184833680125377</v>
      </c>
      <c r="E67" s="68">
        <f>E36/$E$10</f>
        <v>0.82296865012173737</v>
      </c>
      <c r="F67" s="68">
        <f>F36/$F$10</f>
        <v>0.71390105805546555</v>
      </c>
      <c r="G67" s="69">
        <f>G36/$G$10</f>
        <v>1.5050111124291814</v>
      </c>
    </row>
    <row r="68" spans="1:11" ht="18" customHeight="1" x14ac:dyDescent="0.2">
      <c r="B68" s="61">
        <v>2022</v>
      </c>
      <c r="C68" s="65">
        <f t="shared" si="13"/>
        <v>1.5103784635408364</v>
      </c>
      <c r="D68" s="65">
        <f>D37/$D$10</f>
        <v>1.8342332817115423</v>
      </c>
      <c r="E68" s="65">
        <f>E37/$E$10</f>
        <v>0.83499965604530191</v>
      </c>
      <c r="F68" s="65">
        <f>F37/$F$10</f>
        <v>0.69189244711724351</v>
      </c>
      <c r="G68" s="66">
        <f>G37/$G$10</f>
        <v>1.4711229089655031</v>
      </c>
    </row>
    <row r="69" spans="1:11" s="55" customFormat="1" ht="18" customHeight="1" x14ac:dyDescent="0.2">
      <c r="B69" s="104">
        <v>2023</v>
      </c>
      <c r="C69" s="105">
        <f t="shared" si="13"/>
        <v>1.458406215145265</v>
      </c>
      <c r="D69" s="105">
        <f>D38/$D$10</f>
        <v>1.7728061533768174</v>
      </c>
      <c r="E69" s="105">
        <f>E38/$E$10</f>
        <v>0.78092900619748151</v>
      </c>
      <c r="F69" s="105">
        <f>F38/$F$10</f>
        <v>0.6130173955633903</v>
      </c>
      <c r="G69" s="106">
        <f>G38/$G$10</f>
        <v>1.4174156522363257</v>
      </c>
      <c r="H69" s="56"/>
      <c r="I69" s="56"/>
      <c r="J69" s="56"/>
      <c r="K69" s="56"/>
    </row>
    <row r="70" spans="1:11" ht="18" customHeight="1" x14ac:dyDescent="0.2">
      <c r="B70" s="61"/>
      <c r="C70" s="65"/>
      <c r="D70" s="65"/>
      <c r="E70" s="65"/>
      <c r="F70" s="65"/>
      <c r="G70" s="66"/>
    </row>
    <row r="71" spans="1:11" ht="18" customHeight="1" x14ac:dyDescent="0.2"/>
  </sheetData>
  <sheetProtection selectLockedCells="1"/>
  <mergeCells count="7">
    <mergeCell ref="I8:L8"/>
    <mergeCell ref="B1:G1"/>
    <mergeCell ref="B5:G5"/>
    <mergeCell ref="B6:G6"/>
    <mergeCell ref="B4:G4"/>
    <mergeCell ref="B3:G3"/>
    <mergeCell ref="B2:G2"/>
  </mergeCells>
  <phoneticPr fontId="19" type="noConversion"/>
  <conditionalFormatting sqref="M9:V9">
    <cfRule type="cellIs" dxfId="1" priority="3" operator="greaterThan">
      <formula>0</formula>
    </cfRule>
  </conditionalFormatting>
  <conditionalFormatting sqref="H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20" sqref="P20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140625" style="1" customWidth="1"/>
    <col min="12" max="12" width="1.7109375" style="1" customWidth="1"/>
    <col min="13" max="13" width="14" style="1" customWidth="1"/>
    <col min="14" max="14" width="2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9"/>
      <c r="Q2" s="99" t="s">
        <v>7</v>
      </c>
      <c r="R2" s="100"/>
      <c r="S2" s="100"/>
      <c r="T2" s="100"/>
      <c r="U2" s="100"/>
      <c r="V2" s="100"/>
      <c r="W2" s="100"/>
      <c r="X2" s="100"/>
      <c r="Y2" s="101"/>
    </row>
    <row r="3" spans="1:25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9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9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37"/>
      <c r="C6" s="4"/>
      <c r="O6" s="29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37"/>
      <c r="C7" s="4"/>
      <c r="O7" s="29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37"/>
      <c r="C8" s="4"/>
      <c r="O8" s="29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37"/>
      <c r="C9" s="4"/>
      <c r="O9" s="29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37"/>
      <c r="C10" s="4"/>
      <c r="O10" s="29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37"/>
      <c r="C11" s="4"/>
      <c r="O11" s="29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37"/>
      <c r="C12" s="4"/>
      <c r="O12" s="29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37"/>
      <c r="C13" s="4"/>
      <c r="O13" s="29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37"/>
      <c r="C14" s="4"/>
      <c r="O14" s="29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37"/>
      <c r="C15" s="4"/>
      <c r="O15" s="29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37"/>
      <c r="C16" s="4"/>
      <c r="O16" s="29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37"/>
      <c r="C17" s="4"/>
      <c r="O17" s="29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37"/>
      <c r="C18" s="4"/>
      <c r="O18" s="29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9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37"/>
      <c r="B20" s="10"/>
      <c r="C20" s="11"/>
      <c r="D20" s="12"/>
      <c r="E20" s="102"/>
      <c r="F20" s="12"/>
      <c r="G20" s="102"/>
      <c r="H20" s="12"/>
      <c r="I20" s="102"/>
      <c r="J20" s="12"/>
      <c r="K20" s="102"/>
      <c r="L20" s="12"/>
      <c r="M20" s="102"/>
      <c r="N20" s="10"/>
      <c r="O20" s="29"/>
    </row>
    <row r="21" spans="1:25" ht="1.5" customHeight="1" x14ac:dyDescent="0.2">
      <c r="A21" s="38"/>
      <c r="B21" s="32"/>
      <c r="C21" s="30"/>
      <c r="D21" s="31"/>
      <c r="E21" s="103"/>
      <c r="F21" s="31"/>
      <c r="G21" s="103"/>
      <c r="H21" s="31"/>
      <c r="I21" s="103"/>
      <c r="J21" s="31"/>
      <c r="K21" s="103"/>
      <c r="L21" s="31"/>
      <c r="M21" s="103"/>
      <c r="N21" s="32"/>
      <c r="O21" s="33"/>
    </row>
    <row r="22" spans="1:25" ht="3.75" customHeight="1" x14ac:dyDescent="0.2">
      <c r="A22" s="34"/>
      <c r="B22" s="10"/>
      <c r="C22" s="11"/>
      <c r="D22" s="12"/>
      <c r="E22" s="26"/>
      <c r="F22" s="12"/>
      <c r="G22" s="26"/>
      <c r="H22" s="12"/>
      <c r="I22" s="26"/>
      <c r="J22" s="12"/>
      <c r="K22" s="26"/>
      <c r="L22" s="12"/>
      <c r="M22" s="26"/>
      <c r="N22" s="10"/>
    </row>
    <row r="23" spans="1:25" ht="9" customHeight="1" x14ac:dyDescent="0.2">
      <c r="A23" s="34"/>
      <c r="B23" s="10"/>
      <c r="C23" s="11"/>
      <c r="D23" s="12"/>
      <c r="E23" s="102"/>
      <c r="F23" s="12"/>
      <c r="G23" s="102"/>
      <c r="H23" s="12"/>
      <c r="I23" s="102"/>
      <c r="J23" s="12"/>
      <c r="K23" s="102"/>
      <c r="L23" s="12"/>
      <c r="M23" s="102"/>
      <c r="N23" s="10"/>
    </row>
    <row r="24" spans="1:25" ht="9" customHeight="1" x14ac:dyDescent="0.2">
      <c r="A24" s="34"/>
      <c r="B24" s="10"/>
      <c r="C24" s="11"/>
      <c r="D24" s="12"/>
      <c r="E24" s="102"/>
      <c r="F24" s="12"/>
      <c r="G24" s="102"/>
      <c r="H24" s="12"/>
      <c r="I24" s="102"/>
      <c r="J24" s="12"/>
      <c r="K24" s="102"/>
      <c r="L24" s="12"/>
      <c r="M24" s="102"/>
      <c r="N24" s="10"/>
    </row>
    <row r="25" spans="1:25" ht="21.75" customHeight="1" x14ac:dyDescent="0.2"/>
    <row r="26" spans="1:25" ht="6.75" customHeight="1" x14ac:dyDescent="0.2"/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4.5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6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6"/>
      <c r="C32" s="16"/>
      <c r="D32" s="16"/>
      <c r="E32" s="16"/>
      <c r="F32" s="16"/>
      <c r="G32" s="3"/>
      <c r="H32" s="3"/>
      <c r="I32" s="3"/>
      <c r="J32" s="3"/>
      <c r="K32" s="3"/>
      <c r="L32" s="3"/>
    </row>
    <row r="33" spans="2:12" x14ac:dyDescent="0.2">
      <c r="B33" s="16"/>
      <c r="C33" s="16"/>
      <c r="D33" s="16"/>
      <c r="E33" s="16"/>
      <c r="F33" s="16"/>
      <c r="G33" s="3"/>
      <c r="H33" s="3"/>
      <c r="I33" s="3"/>
      <c r="J33" s="3"/>
      <c r="K33" s="3"/>
      <c r="L33" s="3"/>
    </row>
    <row r="34" spans="2:12" x14ac:dyDescent="0.2">
      <c r="B34" s="16"/>
      <c r="C34" s="16"/>
      <c r="D34" s="16"/>
      <c r="E34" s="16"/>
      <c r="F34" s="16"/>
      <c r="G34" s="3"/>
      <c r="H34" s="3"/>
      <c r="I34" s="3"/>
      <c r="J34" s="3"/>
      <c r="K34" s="3"/>
      <c r="L34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2024-03-05T08:39:00Z</cp:lastPrinted>
  <dcterms:created xsi:type="dcterms:W3CDTF">2010-08-25T11:28:54Z</dcterms:created>
  <dcterms:modified xsi:type="dcterms:W3CDTF">2025-03-26T10:36:15Z</dcterms:modified>
</cp:coreProperties>
</file>