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8B908F32-E21B-4583-AA2D-9E8DAEC2DD31}" xr6:coauthVersionLast="36" xr6:coauthVersionMax="36" xr10:uidLastSave="{00000000-0000-0000-0000-000000000000}"/>
  <bookViews>
    <workbookView xWindow="0" yWindow="0" windowWidth="19125" windowHeight="6270" tabRatio="553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OFFSET(Daten!#REF!,0,0,COUNTA(Daten!$B$11:$B$17),-1)</definedName>
    <definedName name="Daten01">OFFSET(Daten!#REF!,0,0,COUNTA(Daten!$G$11:$G$17),-1)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4" i="1" l="1"/>
  <c r="V3" i="1"/>
  <c r="D26" i="1" l="1"/>
  <c r="D25" i="1"/>
  <c r="D24" i="1"/>
</calcChain>
</file>

<file path=xl/sharedStrings.xml><?xml version="1.0" encoding="utf-8"?>
<sst xmlns="http://schemas.openxmlformats.org/spreadsheetml/2006/main" count="28" uniqueCount="26">
  <si>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</si>
  <si>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</si>
  <si>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</si>
  <si>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</si>
  <si>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</si>
  <si>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</si>
  <si>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</si>
  <si>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</si>
  <si>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</si>
  <si>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</si>
  <si>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Stichtag jeweils 31. Dezember</t>
  </si>
  <si>
    <t>Anzahl Demontagebetriebe</t>
  </si>
  <si>
    <t>Anzahl Schredderanlagen und sonstige Anlagen</t>
  </si>
  <si>
    <t>Anerkannte Demontagebetriebe * (GESA)</t>
  </si>
  <si>
    <t>Demontagebetriebe, die Altfahrzeuge annahmen (Destatis)</t>
  </si>
  <si>
    <t>Schredderanlagen* (GESA)</t>
  </si>
  <si>
    <t>Sonstige Anlagen (GESA)</t>
  </si>
  <si>
    <t>Gemäß der Abfallstatistik des Statistischen Bundesamts für 2018 nahmen 48 (2019: 45; 2020: 46) Schredder- und sonstige Anlagen Restkarossen zur Behandlung an.</t>
  </si>
  <si>
    <t>2021**</t>
  </si>
  <si>
    <t>* einige Schredderanlagen betreiben gleichzeitig Demontagebetriebe, daher Mehrfachzählung möglich
** Stichtag 2021: 30. Juni</t>
  </si>
  <si>
    <t>Die Gesa stellte im August und Dezember 2021 die Daten für 2017 sowie 2019 bis 2021 zur Verfügung</t>
  </si>
  <si>
    <t>Anzahl der anerkannten Altfahrzeugverwertungsbetriebe 2006 bis 2021</t>
  </si>
  <si>
    <t>Anteil Entsorgungsfachbetriebe</t>
  </si>
  <si>
    <t>Anzahl der Entsorgungsfachbetriebe</t>
  </si>
  <si>
    <t>https://www-genesis.destatis.de/genesis/online), Tabelle 32111-0003, Abfallentsorgung Deutschland, Jahre, Anlagenart, Abfallarten (160104*)</t>
  </si>
  <si>
    <t xml:space="preserve">Anerkannte Betriebe sowie Entsorgungsfachbetriebe: Datenbank der Gemeinsamen Stelle Altfahrzeuge der Länder (GESA), Stand 09/2021; Demontagebetriebe, die Altfahrzeuge annahmen: Statistisches Bundesamt, GENESIS-ONLINE Datenbank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</si>
</sst>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Meta Offc"/>
      <family val="2"/>
    </font>
    <font>
      <b/>
      <sz val="9"/>
      <color rgb="FF080808"/>
      <name val="Meta Offc"/>
      <family val="2"/>
    </font>
    <font>
      <sz val="10"/>
      <name val="Arial"/>
      <family val="2"/>
    </font>
    <font>
      <i/>
      <sz val="9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3" fontId="32" fillId="24" borderId="21" xfId="0" applyNumberFormat="1" applyFont="1" applyFill="1" applyBorder="1" applyAlignment="1">
      <alignment horizontal="right" vertical="center" wrapText="1" indent="5"/>
    </xf>
    <xf numFmtId="3" fontId="32" fillId="26" borderId="21" xfId="0" applyNumberFormat="1" applyFont="1" applyFill="1" applyBorder="1" applyAlignment="1">
      <alignment horizontal="right" vertical="center" wrapText="1" indent="5"/>
    </xf>
    <xf numFmtId="3" fontId="32" fillId="24" borderId="0" xfId="0" applyNumberFormat="1" applyFont="1" applyFill="1" applyBorder="1" applyAlignment="1">
      <alignment horizontal="right" vertical="center" wrapText="1" indent="5"/>
    </xf>
    <xf numFmtId="3" fontId="29" fillId="24" borderId="24" xfId="0" applyNumberFormat="1" applyFont="1" applyFill="1" applyBorder="1" applyAlignment="1">
      <alignment horizontal="right" vertical="center" wrapText="1" indent="5"/>
    </xf>
    <xf numFmtId="3" fontId="32" fillId="26" borderId="0" xfId="0" applyNumberFormat="1" applyFont="1" applyFill="1" applyBorder="1" applyAlignment="1">
      <alignment horizontal="right" vertical="center" wrapText="1" indent="5"/>
    </xf>
    <xf numFmtId="3" fontId="29" fillId="26" borderId="24" xfId="0" applyNumberFormat="1" applyFont="1" applyFill="1" applyBorder="1" applyAlignment="1">
      <alignment horizontal="right" vertical="center" wrapText="1" indent="5"/>
    </xf>
    <xf numFmtId="0" fontId="27" fillId="24" borderId="10" xfId="0" applyFont="1" applyFill="1" applyBorder="1" applyAlignment="1" applyProtection="1">
      <alignment wrapText="1"/>
    </xf>
    <xf numFmtId="3" fontId="33" fillId="26" borderId="21" xfId="0" applyNumberFormat="1" applyFont="1" applyFill="1" applyBorder="1" applyAlignment="1">
      <alignment horizontal="right" vertical="center" wrapText="1" indent="5"/>
    </xf>
    <xf numFmtId="3" fontId="33" fillId="24" borderId="21" xfId="0" applyNumberFormat="1" applyFont="1" applyFill="1" applyBorder="1" applyAlignment="1">
      <alignment horizontal="right" vertical="center" wrapText="1" indent="5"/>
    </xf>
    <xf numFmtId="0" fontId="30" fillId="27" borderId="22" xfId="0" applyFont="1" applyFill="1" applyBorder="1" applyAlignment="1">
      <alignment horizontal="center" vertical="center" wrapText="1"/>
    </xf>
    <xf numFmtId="3" fontId="29" fillId="0" borderId="24" xfId="0" applyNumberFormat="1" applyFont="1" applyFill="1" applyBorder="1" applyAlignment="1">
      <alignment horizontal="right" vertical="center" wrapText="1" indent="5"/>
    </xf>
    <xf numFmtId="0" fontId="35" fillId="28" borderId="0" xfId="0" applyFont="1" applyFill="1" applyProtection="1"/>
    <xf numFmtId="165" fontId="32" fillId="26" borderId="21" xfId="43" applyNumberFormat="1" applyFont="1" applyFill="1" applyBorder="1" applyAlignment="1">
      <alignment horizontal="right" vertical="center" wrapText="1" indent="5"/>
    </xf>
    <xf numFmtId="165" fontId="32" fillId="24" borderId="21" xfId="43" applyNumberFormat="1" applyFont="1" applyFill="1" applyBorder="1" applyAlignment="1">
      <alignment horizontal="right" vertical="center" wrapText="1" indent="5"/>
    </xf>
    <xf numFmtId="0" fontId="27" fillId="24" borderId="0" xfId="0" applyFont="1" applyFill="1" applyBorder="1" applyAlignment="1" applyProtection="1">
      <alignment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125D86"/>
      <color rgb="FF005F85"/>
      <color rgb="FF333333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1247085294499E-2"/>
          <c:y val="6.7084894269703724E-2"/>
          <c:w val="0.80567842057551042"/>
          <c:h val="0.61243856976894295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Daten!$C$10</c:f>
              <c:strCache>
                <c:ptCount val="1"/>
                <c:pt idx="0">
                  <c:v>Anerkannte Demontagebetriebe * (GESA)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D-47F1-A5CC-B6B255D3EF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0D-47F1-A5CC-B6B255D3EF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0D-47F1-A5CC-B6B255D3EF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FA-4592-A6B4-49EC1F5B79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A-4592-A6B4-49EC1F5B79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F0-4789-AFB8-FD8F73F3543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FA-4592-A6B4-49EC1F5B796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Daten!$C$11:$C$26</c:f>
              <c:numCache>
                <c:formatCode>#,##0</c:formatCode>
                <c:ptCount val="16"/>
                <c:pt idx="0">
                  <c:v>1210</c:v>
                </c:pt>
                <c:pt idx="1">
                  <c:v>1232</c:v>
                </c:pt>
                <c:pt idx="2">
                  <c:v>1221</c:v>
                </c:pt>
                <c:pt idx="3">
                  <c:v>1397</c:v>
                </c:pt>
                <c:pt idx="4">
                  <c:v>1367</c:v>
                </c:pt>
                <c:pt idx="5">
                  <c:v>1369</c:v>
                </c:pt>
                <c:pt idx="6">
                  <c:v>1350</c:v>
                </c:pt>
                <c:pt idx="7">
                  <c:v>1316</c:v>
                </c:pt>
                <c:pt idx="8">
                  <c:v>1305</c:v>
                </c:pt>
                <c:pt idx="9">
                  <c:v>1299</c:v>
                </c:pt>
                <c:pt idx="10">
                  <c:v>1243</c:v>
                </c:pt>
                <c:pt idx="11">
                  <c:v>1245</c:v>
                </c:pt>
                <c:pt idx="12">
                  <c:v>#N/A</c:v>
                </c:pt>
                <c:pt idx="13">
                  <c:v>1180</c:v>
                </c:pt>
                <c:pt idx="14">
                  <c:v>1135</c:v>
                </c:pt>
                <c:pt idx="15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0D-47F1-A5CC-B6B255D3EF2F}"/>
            </c:ext>
          </c:extLst>
        </c:ser>
        <c:ser>
          <c:idx val="3"/>
          <c:order val="3"/>
          <c:tx>
            <c:strRef>
              <c:f>Daten!$E$10</c:f>
              <c:strCache>
                <c:ptCount val="1"/>
                <c:pt idx="0">
                  <c:v>Demontagebetriebe, die Altfahrzeuge annahmen (Destatis)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21-4602-AE84-B1DFD79B7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21-4602-AE84-B1DFD79B7D6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21-4602-AE84-B1DFD79B7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F0-4789-AFB8-FD8F73F354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21-4602-AE84-B1DFD79B7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21-4602-AE84-B1DFD79B7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21-4602-AE84-B1DFD79B7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21-4602-AE84-B1DFD79B7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FA-4592-A6B4-49EC1F5B7965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21-4602-AE84-B1DFD79B7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FA-4592-A6B4-49EC1F5B7965}"/>
                </c:ext>
              </c:extLst>
            </c:dLbl>
            <c:dLbl>
              <c:idx val="15"/>
              <c:layout>
                <c:manualLayout>
                  <c:x val="5.0882144133489104E-3"/>
                  <c:y val="6.8196721311475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FA-4592-A6B4-49EC1F5B7965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Daten!$E$11:$E$26</c:f>
              <c:numCache>
                <c:formatCode>#,##0</c:formatCode>
                <c:ptCount val="16"/>
                <c:pt idx="0">
                  <c:v>1177</c:v>
                </c:pt>
                <c:pt idx="1">
                  <c:v>1207</c:v>
                </c:pt>
                <c:pt idx="2">
                  <c:v>1189</c:v>
                </c:pt>
                <c:pt idx="3">
                  <c:v>1245</c:v>
                </c:pt>
                <c:pt idx="4">
                  <c:v>1263</c:v>
                </c:pt>
                <c:pt idx="5">
                  <c:v>1260</c:v>
                </c:pt>
                <c:pt idx="6">
                  <c:v>1235</c:v>
                </c:pt>
                <c:pt idx="7">
                  <c:v>1196</c:v>
                </c:pt>
                <c:pt idx="8">
                  <c:v>1211</c:v>
                </c:pt>
                <c:pt idx="9">
                  <c:v>1195</c:v>
                </c:pt>
                <c:pt idx="10">
                  <c:v>1153</c:v>
                </c:pt>
                <c:pt idx="11">
                  <c:v>1151</c:v>
                </c:pt>
                <c:pt idx="12">
                  <c:v>1154</c:v>
                </c:pt>
                <c:pt idx="13">
                  <c:v>1101</c:v>
                </c:pt>
                <c:pt idx="14">
                  <c:v>1064</c:v>
                </c:pt>
                <c:pt idx="15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1-4602-AE84-B1DFD79B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04608"/>
        <c:axId val="250805000"/>
      </c:barChart>
      <c:lineChart>
        <c:grouping val="standard"/>
        <c:varyColors val="0"/>
        <c:ser>
          <c:idx val="5"/>
          <c:order val="0"/>
          <c:tx>
            <c:strRef>
              <c:f>Daten!$D$10</c:f>
              <c:strCache>
                <c:ptCount val="1"/>
                <c:pt idx="0">
                  <c:v>Anteil Entsorgungsfachbetriebe</c:v>
                </c:pt>
              </c:strCache>
            </c:strRef>
          </c:tx>
          <c:spPr>
            <a:ln w="3175">
              <a:solidFill>
                <a:srgbClr val="080808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E-4F7B-B3F2-A62AF39AD72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CE-4F7B-B3F2-A62AF39AD7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E-4F7B-B3F2-A62AF39AD7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CE-4F7B-B3F2-A62AF39AD7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E-4F7B-B3F2-A62AF39AD72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E-4F7B-B3F2-A62AF39AD72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CE-4F7B-B3F2-A62AF39AD72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E-4F7B-B3F2-A62AF39AD72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E-4F7B-B3F2-A62AF39AD7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E-4F7B-B3F2-A62AF39AD72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CE-4F7B-B3F2-A62AF39AD72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CE-4F7B-B3F2-A62AF39AD72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CE-4F7B-B3F2-A62AF39AD72D}"/>
                </c:ext>
              </c:extLst>
            </c:dLbl>
            <c:dLbl>
              <c:idx val="13"/>
              <c:layout>
                <c:manualLayout>
                  <c:x val="-3.4167426560105428E-2"/>
                  <c:y val="-8.1580379501742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FA-4592-A6B4-49EC1F5B7965}"/>
                </c:ext>
              </c:extLst>
            </c:dLbl>
            <c:dLbl>
              <c:idx val="14"/>
              <c:layout>
                <c:manualLayout>
                  <c:x val="-3.4167426560105428E-2"/>
                  <c:y val="-8.68262811410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FA-4592-A6B4-49EC1F5B7965}"/>
                </c:ext>
              </c:extLst>
            </c:dLbl>
            <c:dLbl>
              <c:idx val="15"/>
              <c:layout>
                <c:manualLayout>
                  <c:x val="-3.4167426560105303E-2"/>
                  <c:y val="-8.6826281141086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FA-4592-A6B4-49EC1F5B796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Daten!$D$11:$D$26</c:f>
              <c:numCache>
                <c:formatCode>#,##0</c:formatCode>
                <c:ptCount val="16"/>
                <c:pt idx="13" formatCode="0\ %">
                  <c:v>0.16440677966101694</c:v>
                </c:pt>
                <c:pt idx="14" formatCode="0\ %">
                  <c:v>0.18678414096916299</c:v>
                </c:pt>
                <c:pt idx="15" formatCode="0\ %">
                  <c:v>0.18508771929824561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A-4592-A6B4-49EC1F5B7965}"/>
            </c:ext>
          </c:extLst>
        </c:ser>
        <c:ser>
          <c:idx val="4"/>
          <c:order val="1"/>
          <c:tx>
            <c:strRef>
              <c:f>Daten!$H$10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64CE-4F7B-B3F2-A62AF39AD72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64CE-4F7B-B3F2-A62AF39AD72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64CE-4F7B-B3F2-A62AF39AD72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64CE-4F7B-B3F2-A62AF39AD72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64CE-4F7B-B3F2-A62AF39AD72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64CE-4F7B-B3F2-A62AF39AD72D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4CE-4F7B-B3F2-A62AF39AD72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4CE-4F7B-B3F2-A62AF39AD72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4CE-4F7B-B3F2-A62AF39AD72D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4CE-4F7B-B3F2-A62AF39AD72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4CE-4F7B-B3F2-A62AF39AD72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4CE-4F7B-B3F2-A62AF39AD72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FA-4592-A6B4-49EC1F5B7965}"/>
              </c:ext>
            </c:extLst>
          </c:dPt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Daten!$H$11:$H$26</c:f>
              <c:numCache>
                <c:formatCode>General</c:formatCode>
                <c:ptCount val="16"/>
                <c:pt idx="12">
                  <c:v>0</c:v>
                </c:pt>
                <c:pt idx="13">
                  <c:v>194</c:v>
                </c:pt>
                <c:pt idx="14">
                  <c:v>212</c:v>
                </c:pt>
                <c:pt idx="15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FA-4592-A6B4-49EC1F5B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04608"/>
        <c:axId val="250805000"/>
      </c:lineChart>
      <c:lineChart>
        <c:grouping val="standard"/>
        <c:varyColors val="0"/>
        <c:ser>
          <c:idx val="1"/>
          <c:order val="4"/>
          <c:tx>
            <c:strRef>
              <c:f>Daten!$F$10</c:f>
              <c:strCache>
                <c:ptCount val="1"/>
                <c:pt idx="0">
                  <c:v>Schredderanlagen* (GESA)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squar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13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BFA-4592-A6B4-49EC1F5B796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0D-47F1-A5CC-B6B255D3EF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0D-47F1-A5CC-B6B255D3EF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0D-47F1-A5CC-B6B255D3EF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0D-47F1-A5CC-B6B255D3EF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0D-47F1-A5CC-B6B255D3EF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0D-47F1-A5CC-B6B255D3EF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A-4592-A6B4-49EC1F5B7965}"/>
                </c:ext>
              </c:extLst>
            </c:dLbl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Daten!$F$11:$F$26</c:f>
              <c:numCache>
                <c:formatCode>#,##0</c:formatCode>
                <c:ptCount val="16"/>
                <c:pt idx="0">
                  <c:v>35</c:v>
                </c:pt>
                <c:pt idx="1">
                  <c:v>37</c:v>
                </c:pt>
                <c:pt idx="2">
                  <c:v>36</c:v>
                </c:pt>
                <c:pt idx="3">
                  <c:v>40</c:v>
                </c:pt>
                <c:pt idx="4">
                  <c:v>44</c:v>
                </c:pt>
                <c:pt idx="5">
                  <c:v>46</c:v>
                </c:pt>
                <c:pt idx="6">
                  <c:v>43</c:v>
                </c:pt>
                <c:pt idx="7">
                  <c:v>46</c:v>
                </c:pt>
                <c:pt idx="8">
                  <c:v>46</c:v>
                </c:pt>
                <c:pt idx="9">
                  <c:v>48</c:v>
                </c:pt>
                <c:pt idx="10">
                  <c:v>47</c:v>
                </c:pt>
                <c:pt idx="11">
                  <c:v>50</c:v>
                </c:pt>
                <c:pt idx="12">
                  <c:v>#N/A</c:v>
                </c:pt>
                <c:pt idx="13">
                  <c:v>56</c:v>
                </c:pt>
                <c:pt idx="14">
                  <c:v>52</c:v>
                </c:pt>
                <c:pt idx="1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20D-47F1-A5CC-B6B255D3EF2F}"/>
            </c:ext>
          </c:extLst>
        </c:ser>
        <c:ser>
          <c:idx val="2"/>
          <c:order val="5"/>
          <c:tx>
            <c:strRef>
              <c:f>Daten!$G$10</c:f>
              <c:strCache>
                <c:ptCount val="1"/>
                <c:pt idx="0">
                  <c:v>Sonstige Anlagen (GESA)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Pt>
            <c:idx val="13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FA-4592-A6B4-49EC1F5B7965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0D-47F1-A5CC-B6B255D3EF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20D-47F1-A5CC-B6B255D3EF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FA-4592-A6B4-49EC1F5B7965}"/>
                </c:ext>
              </c:extLst>
            </c:dLbl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Daten!$B$11:$B$27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2021**</c:v>
                </c:pt>
                <c:pt idx="16">
                  <c:v>2022</c:v>
                </c:pt>
              </c:strCache>
            </c:strRef>
          </c:cat>
          <c:val>
            <c:numRef>
              <c:f>Daten!$G$11:$G$26</c:f>
              <c:numCache>
                <c:formatCode>#,##0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19</c:v>
                </c:pt>
                <c:pt idx="8">
                  <c:v>11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#N/A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20D-47F1-A5CC-B6B255D3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02736"/>
        <c:axId val="250805392"/>
      </c:lineChart>
      <c:catAx>
        <c:axId val="2508046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Anzahl Schredderanlagen und sonstige Anlagen</c:v>
                </c:pt>
              </c:strCache>
            </c:strRef>
          </c:tx>
          <c:layout>
            <c:manualLayout>
              <c:xMode val="edge"/>
              <c:yMode val="edge"/>
              <c:x val="0.56318854492025261"/>
              <c:y val="1.033239646234834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50805000"/>
        <c:crosses val="autoZero"/>
        <c:auto val="1"/>
        <c:lblAlgn val="ctr"/>
        <c:lblOffset val="100"/>
        <c:noMultiLvlLbl val="0"/>
      </c:catAx>
      <c:valAx>
        <c:axId val="250805000"/>
        <c:scaling>
          <c:orientation val="minMax"/>
          <c:max val="15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0804608"/>
        <c:crosses val="autoZero"/>
        <c:crossBetween val="between"/>
      </c:valAx>
      <c:valAx>
        <c:axId val="250805392"/>
        <c:scaling>
          <c:orientation val="minMax"/>
          <c:max val="150"/>
          <c:min val="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01002736"/>
        <c:crosses val="max"/>
        <c:crossBetween val="between"/>
      </c:valAx>
      <c:catAx>
        <c:axId val="30100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80539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5.5665733426710738E-2"/>
          <c:y val="0.75702863043758883"/>
          <c:w val="0.87244407371260158"/>
          <c:h val="9.6086123660771905E-2"/>
        </c:manualLayout>
      </c:layout>
      <c:overlay val="1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27</xdr:row>
      <xdr:rowOff>5715</xdr:rowOff>
    </xdr:from>
    <xdr:to>
      <xdr:col>6</xdr:col>
      <xdr:colOff>1445895</xdr:colOff>
      <xdr:row>27</xdr:row>
      <xdr:rowOff>5715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8720" y="6101715"/>
          <a:ext cx="7086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230187</xdr:rowOff>
    </xdr:from>
    <xdr:to>
      <xdr:col>15</xdr:col>
      <xdr:colOff>119062</xdr:colOff>
      <xdr:row>18</xdr:row>
      <xdr:rowOff>1762124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619125</xdr:colOff>
      <xdr:row>18</xdr:row>
      <xdr:rowOff>1150813</xdr:rowOff>
    </xdr:from>
    <xdr:to>
      <xdr:col>13</xdr:col>
      <xdr:colOff>881746</xdr:colOff>
      <xdr:row>18</xdr:row>
      <xdr:rowOff>1397000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67000" y="4968751"/>
          <a:ext cx="4342496" cy="246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Anerkannte Betriebe sowie Entsorgungsfachbetriebe: Datenbank der Gemeinsamen Stelle Altfahrzeuge der Länder (GESA), Stand 09/2021; Demontagebetriebe, die Altfahrzeuge annahmen: Statistisches Bundesamt, GENESIS-ONLINE Datenbank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16220</xdr:colOff>
      <xdr:row>18</xdr:row>
      <xdr:rowOff>1136864</xdr:rowOff>
    </xdr:from>
    <xdr:to>
      <xdr:col>6</xdr:col>
      <xdr:colOff>31750</xdr:colOff>
      <xdr:row>18</xdr:row>
      <xdr:rowOff>1571629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470" y="4954802"/>
          <a:ext cx="1841155" cy="434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einige Schredderanlagen betreiben gleichzeitig Demontagebetriebe, daher Mehrfachzählung möglich
** Stichtag 2021: 30. Juni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anerkannten Altfahrzeugverwertungsbetriebe 2006 bis 2021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127000</xdr:colOff>
      <xdr:row>1</xdr:row>
      <xdr:rowOff>211138</xdr:rowOff>
    </xdr:from>
    <xdr:to>
      <xdr:col>12</xdr:col>
      <xdr:colOff>841375</xdr:colOff>
      <xdr:row>2</xdr:row>
      <xdr:rowOff>223838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7000" y="465138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Stichtag jeweils 31. Dezember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12597</xdr:colOff>
      <xdr:row>18</xdr:row>
      <xdr:rowOff>1126340</xdr:rowOff>
    </xdr:from>
    <xdr:to>
      <xdr:col>13</xdr:col>
      <xdr:colOff>875097</xdr:colOff>
      <xdr:row>18</xdr:row>
      <xdr:rowOff>1126340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847" y="494427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20535</xdr:colOff>
      <xdr:row>18</xdr:row>
      <xdr:rowOff>516978</xdr:rowOff>
    </xdr:from>
    <xdr:to>
      <xdr:col>13</xdr:col>
      <xdr:colOff>883035</xdr:colOff>
      <xdr:row>18</xdr:row>
      <xdr:rowOff>516978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42785" y="4334916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318222</xdr:colOff>
      <xdr:row>2</xdr:row>
      <xdr:rowOff>233074</xdr:rowOff>
    </xdr:from>
    <xdr:to>
      <xdr:col>6</xdr:col>
      <xdr:colOff>190500</xdr:colOff>
      <xdr:row>4</xdr:row>
      <xdr:rowOff>63211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40472" y="741074"/>
          <a:ext cx="169790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4CCE864-8435-4BD1-B984-56909A2B983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 Demontagebetriebe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746126</xdr:colOff>
      <xdr:row>18</xdr:row>
      <xdr:rowOff>1476375</xdr:rowOff>
    </xdr:from>
    <xdr:to>
      <xdr:col>13</xdr:col>
      <xdr:colOff>881746</xdr:colOff>
      <xdr:row>18</xdr:row>
      <xdr:rowOff>1714501</xdr:rowOff>
    </xdr:to>
    <xdr:sp macro="" textlink="Daten!H3">
      <xdr:nvSpPr>
        <xdr:cNvPr id="21" name="Textfeld 20">
          <a:extLst>
            <a:ext uri="{FF2B5EF4-FFF2-40B4-BE49-F238E27FC236}">
              <a16:creationId xmlns:a16="http://schemas.microsoft.com/office/drawing/2014/main" id="{0E617082-0A21-43C7-9A13-5E31FBDE1DE7}"/>
            </a:ext>
          </a:extLst>
        </xdr:cNvPr>
        <xdr:cNvSpPr txBox="1"/>
      </xdr:nvSpPr>
      <xdr:spPr>
        <a:xfrm>
          <a:off x="3841751" y="5294313"/>
          <a:ext cx="3167745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F6F8101-965F-475E-98F4-4E9CDC5B368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anose="02010504050101020102" pitchFamily="2" charset="0"/>
            </a:rPr>
            <a:pPr algn="r"/>
            <a:t>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6</xdr:col>
      <xdr:colOff>182561</xdr:colOff>
      <xdr:row>18</xdr:row>
      <xdr:rowOff>1349373</xdr:rowOff>
    </xdr:from>
    <xdr:to>
      <xdr:col>13</xdr:col>
      <xdr:colOff>881744</xdr:colOff>
      <xdr:row>18</xdr:row>
      <xdr:rowOff>1571623</xdr:rowOff>
    </xdr:to>
    <xdr:sp macro="" textlink="Daten!V4">
      <xdr:nvSpPr>
        <xdr:cNvPr id="23" name="Textfeld 22">
          <a:extLst>
            <a:ext uri="{FF2B5EF4-FFF2-40B4-BE49-F238E27FC236}">
              <a16:creationId xmlns:a16="http://schemas.microsoft.com/office/drawing/2014/main" id="{AA85F947-D7FA-489F-AC97-15062794A46A}"/>
            </a:ext>
          </a:extLst>
        </xdr:cNvPr>
        <xdr:cNvSpPr txBox="1"/>
      </xdr:nvSpPr>
      <xdr:spPr>
        <a:xfrm>
          <a:off x="2230436" y="5167311"/>
          <a:ext cx="4779058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62E9A7F-16F4-476E-A2EA-B9DF3443C69E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https://www-genesis.destatis.de/genesis/online), Tabelle 32111-0003, Abfallentsorgung Deutschland, Jahre, Anlagenart, Abfallarten (160104*)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0.10579</cdr:x>
      <cdr:y>0.80226</cdr:y>
    </cdr:from>
    <cdr:to>
      <cdr:x>0.13924</cdr:x>
      <cdr:y>0.81639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6671D422-8926-4867-A7E7-6F0B59EEC4E5}"/>
            </a:ext>
          </a:extLst>
        </cdr:cNvPr>
        <cdr:cNvSpPr/>
      </cdr:nvSpPr>
      <cdr:spPr>
        <a:xfrm xmlns:a="http://schemas.openxmlformats.org/drawingml/2006/main">
          <a:off x="792143" y="3884427"/>
          <a:ext cx="250499" cy="684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 sz="800">
            <a:solidFill>
              <a:srgbClr val="FFFFFF"/>
            </a:solidFill>
          </a:endParaRPr>
        </a:p>
      </cdr:txBody>
    </cdr:sp>
  </cdr:relSizeAnchor>
  <cdr:relSizeAnchor xmlns:cdr="http://schemas.openxmlformats.org/drawingml/2006/chartDrawing">
    <cdr:from>
      <cdr:x>0.10225</cdr:x>
      <cdr:y>0.78392</cdr:y>
    </cdr:from>
    <cdr:to>
      <cdr:x>0.14889</cdr:x>
      <cdr:y>0.83146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9ECC962-FD58-441A-9EA5-D0AD3AB3F9BA}"/>
            </a:ext>
          </a:extLst>
        </cdr:cNvPr>
        <cdr:cNvSpPr txBox="1"/>
      </cdr:nvSpPr>
      <cdr:spPr>
        <a:xfrm xmlns:a="http://schemas.openxmlformats.org/drawingml/2006/main">
          <a:off x="765636" y="3795637"/>
          <a:ext cx="349236" cy="230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solidFill>
                <a:srgbClr val="FFFFFF"/>
              </a:solidFill>
            </a:rPr>
            <a:t>x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-genesis.destatis.de/genesis/online),%20Tabelle%2032111-0003,%20Abfallentsorgung%20Deutschland,%20Jahre,%20Anlagenart,%20Abfallarten%20(160104*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1"/>
  <sheetViews>
    <sheetView showGridLines="0" topLeftCell="A7" workbookViewId="0">
      <selection activeCell="H11" sqref="H11"/>
    </sheetView>
  </sheetViews>
  <sheetFormatPr baseColWidth="10" defaultColWidth="11.42578125" defaultRowHeight="12.75" x14ac:dyDescent="0.2"/>
  <cols>
    <col min="1" max="1" width="18" style="9" bestFit="1" customWidth="1"/>
    <col min="2" max="2" width="9.140625" style="9" customWidth="1"/>
    <col min="3" max="3" width="19.85546875" style="9" customWidth="1"/>
    <col min="4" max="4" width="21.28515625" style="9" customWidth="1"/>
    <col min="5" max="5" width="19" style="9" customWidth="1"/>
    <col min="6" max="6" width="14.85546875" style="9" customWidth="1"/>
    <col min="7" max="7" width="16.5703125" style="9" customWidth="1"/>
    <col min="8" max="8" width="38.5703125" style="8" customWidth="1"/>
    <col min="9" max="11" width="11.42578125" style="8"/>
    <col min="12" max="16384" width="11.42578125" style="9"/>
  </cols>
  <sheetData>
    <row r="1" spans="1:22" x14ac:dyDescent="0.2">
      <c r="A1" s="16" t="s">
        <v>1</v>
      </c>
      <c r="B1" s="57" t="s">
        <v>21</v>
      </c>
      <c r="C1" s="57"/>
      <c r="D1" s="57"/>
      <c r="E1" s="57"/>
      <c r="F1" s="57"/>
      <c r="G1" s="58"/>
    </row>
    <row r="2" spans="1:22" ht="15.95" customHeight="1" x14ac:dyDescent="0.2">
      <c r="A2" s="16" t="s">
        <v>2</v>
      </c>
      <c r="B2" s="59" t="s">
        <v>10</v>
      </c>
      <c r="C2" s="59"/>
      <c r="D2" s="59"/>
      <c r="E2" s="59"/>
      <c r="F2" s="59"/>
      <c r="G2" s="58"/>
    </row>
    <row r="3" spans="1:22" ht="27.75" customHeight="1" x14ac:dyDescent="0.2">
      <c r="A3" s="16" t="s">
        <v>0</v>
      </c>
      <c r="B3" s="57" t="s">
        <v>25</v>
      </c>
      <c r="C3" s="59"/>
      <c r="D3" s="59"/>
      <c r="E3" s="59"/>
      <c r="F3" s="59"/>
      <c r="G3" s="58"/>
      <c r="H3" s="48"/>
      <c r="V3" s="9" t="str">
        <f>"Quelle: "&amp;Daten!B3</f>
        <v xml:space="preserve">Quelle: Anerkannte Betriebe sowie Entsorgungsfachbetriebe: Datenbank der Gemeinsamen Stelle Altfahrzeuge der Länder (GESA), Stand 09/2021; Demontagebetriebe, die Altfahrzeuge annahmen: Statistisches Bundesamt, GENESIS-ONLINE Datenbank </v>
      </c>
    </row>
    <row r="4" spans="1:22" ht="23.25" customHeight="1" x14ac:dyDescent="0.2">
      <c r="A4" s="16" t="s">
        <v>0</v>
      </c>
      <c r="B4" s="57" t="s">
        <v>24</v>
      </c>
      <c r="C4" s="59"/>
      <c r="D4" s="59"/>
      <c r="E4" s="59"/>
      <c r="F4" s="59"/>
      <c r="G4" s="58"/>
      <c r="H4" s="56"/>
      <c r="V4" s="9" t="str">
        <f>Daten!B4</f>
        <v>https://www-genesis.destatis.de/genesis/online), Tabelle 32111-0003, Abfallentsorgung Deutschland, Jahre, Anlagenart, Abfallarten (160104*)</v>
      </c>
    </row>
    <row r="5" spans="1:22" ht="25.5" customHeight="1" x14ac:dyDescent="0.2">
      <c r="A5" s="16" t="s">
        <v>3</v>
      </c>
      <c r="B5" s="57" t="s">
        <v>19</v>
      </c>
      <c r="C5" s="59"/>
      <c r="D5" s="59"/>
      <c r="E5" s="59"/>
      <c r="F5" s="59"/>
      <c r="G5" s="58"/>
    </row>
    <row r="6" spans="1:22" x14ac:dyDescent="0.2">
      <c r="A6" s="16" t="s">
        <v>8</v>
      </c>
      <c r="B6" s="59" t="s">
        <v>11</v>
      </c>
      <c r="C6" s="59"/>
      <c r="D6" s="59"/>
      <c r="E6" s="59"/>
      <c r="F6" s="59"/>
      <c r="G6" s="58"/>
    </row>
    <row r="7" spans="1:22" x14ac:dyDescent="0.2">
      <c r="A7" s="17" t="s">
        <v>9</v>
      </c>
      <c r="B7" s="60" t="s">
        <v>12</v>
      </c>
      <c r="C7" s="60"/>
      <c r="D7" s="60"/>
      <c r="E7" s="60"/>
      <c r="F7" s="60"/>
      <c r="G7" s="61"/>
    </row>
    <row r="9" spans="1:22" x14ac:dyDescent="0.2">
      <c r="A9" s="10"/>
      <c r="B9" s="10"/>
      <c r="C9" s="10"/>
      <c r="D9" s="10"/>
      <c r="E9" s="10"/>
      <c r="F9" s="10"/>
      <c r="G9" s="8"/>
    </row>
    <row r="10" spans="1:22" ht="41.25" customHeight="1" x14ac:dyDescent="0.2">
      <c r="A10" s="8"/>
      <c r="B10" s="39"/>
      <c r="C10" s="41" t="s">
        <v>13</v>
      </c>
      <c r="D10" s="51" t="s">
        <v>22</v>
      </c>
      <c r="E10" s="41" t="s">
        <v>14</v>
      </c>
      <c r="F10" s="41" t="s">
        <v>15</v>
      </c>
      <c r="G10" s="40" t="s">
        <v>16</v>
      </c>
      <c r="H10" s="11"/>
      <c r="I10" s="11"/>
      <c r="J10" s="11"/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.75" customHeight="1" x14ac:dyDescent="0.2">
      <c r="A11" s="14"/>
      <c r="B11" s="13">
        <v>2006</v>
      </c>
      <c r="C11" s="42">
        <v>1210</v>
      </c>
      <c r="D11" s="42"/>
      <c r="E11" s="42">
        <v>1177</v>
      </c>
      <c r="F11" s="44">
        <v>35</v>
      </c>
      <c r="G11" s="45" t="e">
        <v>#N/A</v>
      </c>
    </row>
    <row r="12" spans="1:22" ht="18.75" customHeight="1" x14ac:dyDescent="0.2">
      <c r="A12" s="14"/>
      <c r="B12" s="15">
        <v>2007</v>
      </c>
      <c r="C12" s="43">
        <v>1232</v>
      </c>
      <c r="D12" s="43"/>
      <c r="E12" s="43">
        <v>1207</v>
      </c>
      <c r="F12" s="46">
        <v>37</v>
      </c>
      <c r="G12" s="47" t="e">
        <v>#N/A</v>
      </c>
    </row>
    <row r="13" spans="1:22" ht="18.75" customHeight="1" x14ac:dyDescent="0.2">
      <c r="A13" s="14"/>
      <c r="B13" s="13">
        <v>2008</v>
      </c>
      <c r="C13" s="42">
        <v>1221</v>
      </c>
      <c r="D13" s="42"/>
      <c r="E13" s="42">
        <v>1189</v>
      </c>
      <c r="F13" s="44">
        <v>36</v>
      </c>
      <c r="G13" s="45" t="e">
        <v>#N/A</v>
      </c>
    </row>
    <row r="14" spans="1:22" ht="18.75" customHeight="1" x14ac:dyDescent="0.2">
      <c r="A14" s="14"/>
      <c r="B14" s="15">
        <v>2009</v>
      </c>
      <c r="C14" s="49">
        <v>1397</v>
      </c>
      <c r="D14" s="49"/>
      <c r="E14" s="43">
        <v>1245</v>
      </c>
      <c r="F14" s="46">
        <v>40</v>
      </c>
      <c r="G14" s="47" t="e">
        <v>#N/A</v>
      </c>
    </row>
    <row r="15" spans="1:22" ht="18.75" customHeight="1" x14ac:dyDescent="0.2">
      <c r="A15" s="14"/>
      <c r="B15" s="13">
        <v>2010</v>
      </c>
      <c r="C15" s="42">
        <v>1367</v>
      </c>
      <c r="D15" s="42"/>
      <c r="E15" s="50">
        <v>1263</v>
      </c>
      <c r="F15" s="44">
        <v>44</v>
      </c>
      <c r="G15" s="45">
        <v>6</v>
      </c>
    </row>
    <row r="16" spans="1:22" ht="18.75" customHeight="1" x14ac:dyDescent="0.2">
      <c r="A16" s="14"/>
      <c r="B16" s="15">
        <v>2011</v>
      </c>
      <c r="C16" s="43">
        <v>1369</v>
      </c>
      <c r="D16" s="43"/>
      <c r="E16" s="43">
        <v>1260</v>
      </c>
      <c r="F16" s="46">
        <v>46</v>
      </c>
      <c r="G16" s="47">
        <v>8</v>
      </c>
    </row>
    <row r="17" spans="1:8" ht="18.75" customHeight="1" x14ac:dyDescent="0.2">
      <c r="A17" s="14"/>
      <c r="B17" s="13">
        <v>2012</v>
      </c>
      <c r="C17" s="42">
        <v>1350</v>
      </c>
      <c r="D17" s="42"/>
      <c r="E17" s="42">
        <v>1235</v>
      </c>
      <c r="F17" s="44">
        <v>43</v>
      </c>
      <c r="G17" s="45">
        <v>9</v>
      </c>
    </row>
    <row r="18" spans="1:8" ht="18.75" customHeight="1" x14ac:dyDescent="0.2">
      <c r="A18" s="14"/>
      <c r="B18" s="15">
        <v>2013</v>
      </c>
      <c r="C18" s="43">
        <v>1316</v>
      </c>
      <c r="D18" s="43"/>
      <c r="E18" s="43">
        <v>1196</v>
      </c>
      <c r="F18" s="46">
        <v>46</v>
      </c>
      <c r="G18" s="47">
        <v>19</v>
      </c>
    </row>
    <row r="19" spans="1:8" ht="18.600000000000001" customHeight="1" x14ac:dyDescent="0.2">
      <c r="B19" s="13">
        <v>2014</v>
      </c>
      <c r="C19" s="42">
        <v>1305</v>
      </c>
      <c r="D19" s="42"/>
      <c r="E19" s="42">
        <v>1211</v>
      </c>
      <c r="F19" s="44">
        <v>46</v>
      </c>
      <c r="G19" s="45">
        <v>11</v>
      </c>
    </row>
    <row r="20" spans="1:8" ht="18.600000000000001" customHeight="1" x14ac:dyDescent="0.2">
      <c r="B20" s="15">
        <v>2015</v>
      </c>
      <c r="C20" s="43">
        <v>1299</v>
      </c>
      <c r="D20" s="43"/>
      <c r="E20" s="43">
        <v>1195</v>
      </c>
      <c r="F20" s="46">
        <v>48</v>
      </c>
      <c r="G20" s="47">
        <v>23</v>
      </c>
    </row>
    <row r="21" spans="1:8" ht="18.600000000000001" customHeight="1" x14ac:dyDescent="0.2">
      <c r="B21" s="13">
        <v>2016</v>
      </c>
      <c r="C21" s="42">
        <v>1243</v>
      </c>
      <c r="D21" s="42"/>
      <c r="E21" s="42">
        <v>1153</v>
      </c>
      <c r="F21" s="44">
        <v>47</v>
      </c>
      <c r="G21" s="45">
        <v>26</v>
      </c>
    </row>
    <row r="22" spans="1:8" ht="18" customHeight="1" x14ac:dyDescent="0.2">
      <c r="B22" s="15">
        <v>2017</v>
      </c>
      <c r="C22" s="43">
        <v>1245</v>
      </c>
      <c r="D22" s="43"/>
      <c r="E22" s="43">
        <v>1151</v>
      </c>
      <c r="F22" s="46">
        <v>50</v>
      </c>
      <c r="G22" s="47">
        <v>25</v>
      </c>
    </row>
    <row r="23" spans="1:8" ht="18" customHeight="1" x14ac:dyDescent="0.2">
      <c r="B23" s="13">
        <v>2018</v>
      </c>
      <c r="C23" s="42" t="e">
        <v>#N/A</v>
      </c>
      <c r="D23" s="42"/>
      <c r="E23" s="42">
        <v>1154</v>
      </c>
      <c r="F23" s="52" t="e">
        <v>#N/A</v>
      </c>
      <c r="G23" s="52" t="e">
        <v>#N/A</v>
      </c>
      <c r="H23" s="53" t="s">
        <v>23</v>
      </c>
    </row>
    <row r="24" spans="1:8" ht="18" customHeight="1" x14ac:dyDescent="0.2">
      <c r="B24" s="15">
        <v>2019</v>
      </c>
      <c r="C24" s="43">
        <v>1180</v>
      </c>
      <c r="D24" s="54">
        <f>194/C24</f>
        <v>0.16440677966101694</v>
      </c>
      <c r="E24" s="43">
        <v>1101</v>
      </c>
      <c r="F24" s="46">
        <v>56</v>
      </c>
      <c r="G24" s="47">
        <v>34</v>
      </c>
      <c r="H24" s="53">
        <v>194</v>
      </c>
    </row>
    <row r="25" spans="1:8" ht="18" customHeight="1" x14ac:dyDescent="0.2">
      <c r="B25" s="13">
        <v>2020</v>
      </c>
      <c r="C25" s="42">
        <v>1135</v>
      </c>
      <c r="D25" s="55">
        <f>212/C25</f>
        <v>0.18678414096916299</v>
      </c>
      <c r="E25" s="42">
        <v>1064</v>
      </c>
      <c r="F25" s="44">
        <v>52</v>
      </c>
      <c r="G25" s="45">
        <v>34</v>
      </c>
      <c r="H25" s="53">
        <v>212</v>
      </c>
    </row>
    <row r="26" spans="1:8" ht="18" customHeight="1" x14ac:dyDescent="0.2">
      <c r="B26" s="15" t="s">
        <v>18</v>
      </c>
      <c r="C26" s="43">
        <v>1140</v>
      </c>
      <c r="D26" s="54">
        <f>211/C26</f>
        <v>0.18508771929824561</v>
      </c>
      <c r="E26" s="43">
        <v>1030</v>
      </c>
      <c r="F26" s="46">
        <v>49</v>
      </c>
      <c r="G26" s="47">
        <v>33</v>
      </c>
      <c r="H26" s="53">
        <v>211</v>
      </c>
    </row>
    <row r="27" spans="1:8" ht="18" customHeight="1" x14ac:dyDescent="0.2">
      <c r="B27" s="13">
        <v>2022</v>
      </c>
      <c r="C27" s="42"/>
      <c r="D27" s="42"/>
      <c r="E27" s="42"/>
      <c r="F27" s="44"/>
      <c r="G27" s="45"/>
    </row>
    <row r="30" spans="1:8" x14ac:dyDescent="0.2">
      <c r="A30" s="9" t="s">
        <v>17</v>
      </c>
    </row>
    <row r="31" spans="1:8" ht="17.25" customHeight="1" x14ac:dyDescent="0.2">
      <c r="A31" s="9" t="s">
        <v>20</v>
      </c>
    </row>
  </sheetData>
  <sheetProtection selectLockedCells="1"/>
  <mergeCells count="7">
    <mergeCell ref="B1:G1"/>
    <mergeCell ref="B6:G6"/>
    <mergeCell ref="B7:G7"/>
    <mergeCell ref="B5:G5"/>
    <mergeCell ref="B3:G3"/>
    <mergeCell ref="B2:G2"/>
    <mergeCell ref="B4:G4"/>
  </mergeCells>
  <phoneticPr fontId="19" type="noConversion"/>
  <conditionalFormatting sqref="H10:V10">
    <cfRule type="cellIs" dxfId="0" priority="2" operator="greaterThan">
      <formula>0</formula>
    </cfRule>
  </conditionalFormatting>
  <hyperlinks>
    <hyperlink ref="B4" r:id="rId1" xr:uid="{F7757839-36D5-4759-BC55-D6390FB4AE4E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5.85546875" style="1" customWidth="1"/>
    <col min="15" max="15" width="3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1"/>
      <c r="C6" s="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1"/>
      <c r="C7" s="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1"/>
      <c r="C8" s="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1"/>
      <c r="C9" s="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1"/>
      <c r="C10" s="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1"/>
      <c r="C11" s="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1"/>
      <c r="C12" s="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1"/>
      <c r="C13" s="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1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1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1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139.5" customHeight="1" x14ac:dyDescent="0.2">
      <c r="A19" s="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11.25" customHeight="1" x14ac:dyDescent="0.2">
      <c r="A20" s="1"/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18"/>
    </row>
    <row r="21" spans="1:25" ht="11.25" customHeight="1" x14ac:dyDescent="0.2">
      <c r="A21" s="1"/>
      <c r="B21" s="20"/>
      <c r="C21" s="21"/>
      <c r="D21" s="20"/>
      <c r="E21" s="65"/>
      <c r="F21" s="20"/>
      <c r="G21" s="65"/>
      <c r="H21" s="20"/>
      <c r="I21" s="65"/>
      <c r="J21" s="20"/>
      <c r="K21" s="65"/>
      <c r="L21" s="20"/>
      <c r="M21" s="65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9" customHeight="1" x14ac:dyDescent="0.2"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2021-08-02T10:44:32Z</cp:lastPrinted>
  <dcterms:created xsi:type="dcterms:W3CDTF">2010-08-25T11:28:54Z</dcterms:created>
  <dcterms:modified xsi:type="dcterms:W3CDTF">2024-03-12T08:44:36Z</dcterms:modified>
</cp:coreProperties>
</file>