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3_Energieverbrauch-Kraftstoffe\"/>
    </mc:Choice>
  </mc:AlternateContent>
  <xr:revisionPtr revIDLastSave="0" documentId="13_ncr:1_{48AC267E-6179-437B-AF00-D41ABA2CFEF1}" xr6:coauthVersionLast="47" xr6:coauthVersionMax="47" xr10:uidLastSave="{00000000-0000-0000-0000-000000000000}"/>
  <bookViews>
    <workbookView xWindow="-120" yWindow="-120" windowWidth="29040" windowHeight="15240" tabRatio="265" firstSheet="1" activeTab="2" xr2:uid="{00000000-000D-0000-FFFF-FFFF00000000}"/>
  </bookViews>
  <sheets>
    <sheet name="Tabelle1" sheetId="24" state="hidden" r:id="rId1"/>
    <sheet name="Daten" sheetId="1" r:id="rId2"/>
    <sheet name="Diagramm" sheetId="21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Diagramm!$A$1:$P$24</definedName>
    <definedName name="Print_Area" localSheetId="2">Diagramm!$B$1:$O$24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I35" i="24"/>
  <c r="J35" i="24"/>
  <c r="K35" i="24"/>
  <c r="L35" i="24"/>
  <c r="D39" i="1" s="1"/>
  <c r="F39" i="1"/>
  <c r="E39" i="1"/>
  <c r="C39" i="1"/>
  <c r="D38" i="1"/>
  <c r="F38" i="1"/>
  <c r="I34" i="24"/>
  <c r="C38" i="1" s="1"/>
  <c r="J34" i="24"/>
  <c r="E38" i="1" s="1"/>
  <c r="G38" i="1" s="1"/>
  <c r="K34" i="24"/>
  <c r="L34" i="24"/>
  <c r="G39" i="1" l="1"/>
  <c r="K39" i="1" s="1"/>
  <c r="L38" i="1"/>
  <c r="I38" i="1"/>
  <c r="J38" i="1"/>
  <c r="K38" i="1"/>
  <c r="I33" i="24"/>
  <c r="C37" i="1" s="1"/>
  <c r="J33" i="24"/>
  <c r="E37" i="1" s="1"/>
  <c r="K33" i="24"/>
  <c r="F37" i="1" s="1"/>
  <c r="L33" i="24"/>
  <c r="D37" i="1" s="1"/>
  <c r="I39" i="1" l="1"/>
  <c r="L39" i="1"/>
  <c r="J39" i="1"/>
  <c r="G37" i="1"/>
  <c r="I37" i="1" s="1"/>
  <c r="J37" i="1" l="1"/>
  <c r="K37" i="1"/>
  <c r="L37" i="1"/>
  <c r="I32" i="24"/>
  <c r="C36" i="1" s="1"/>
  <c r="J32" i="24"/>
  <c r="E36" i="1" s="1"/>
  <c r="K32" i="24"/>
  <c r="F36" i="1" s="1"/>
  <c r="L32" i="24"/>
  <c r="D36" i="1" s="1"/>
  <c r="G36" i="1" l="1"/>
  <c r="I36" i="1" l="1"/>
  <c r="J36" i="1"/>
  <c r="L36" i="1"/>
  <c r="K36" i="1"/>
  <c r="L7" i="24" l="1"/>
  <c r="D11" i="1" s="1"/>
  <c r="L8" i="24"/>
  <c r="D12" i="1" s="1"/>
  <c r="L9" i="24"/>
  <c r="D13" i="1" s="1"/>
  <c r="L10" i="24"/>
  <c r="D14" i="1" s="1"/>
  <c r="L11" i="24"/>
  <c r="D15" i="1" s="1"/>
  <c r="L12" i="24"/>
  <c r="D16" i="1" s="1"/>
  <c r="L13" i="24"/>
  <c r="D17" i="1" s="1"/>
  <c r="L14" i="24"/>
  <c r="D18" i="1" s="1"/>
  <c r="L15" i="24"/>
  <c r="D19" i="1" s="1"/>
  <c r="L16" i="24"/>
  <c r="D20" i="1" s="1"/>
  <c r="L17" i="24"/>
  <c r="D21" i="1" s="1"/>
  <c r="L18" i="24"/>
  <c r="D22" i="1" s="1"/>
  <c r="L19" i="24"/>
  <c r="D23" i="1" s="1"/>
  <c r="L20" i="24"/>
  <c r="D24" i="1" s="1"/>
  <c r="L21" i="24"/>
  <c r="D25" i="1" s="1"/>
  <c r="L22" i="24"/>
  <c r="D26" i="1" s="1"/>
  <c r="L23" i="24"/>
  <c r="D27" i="1" s="1"/>
  <c r="L24" i="24"/>
  <c r="D28" i="1" s="1"/>
  <c r="L25" i="24"/>
  <c r="D29" i="1" s="1"/>
  <c r="L26" i="24"/>
  <c r="D30" i="1" s="1"/>
  <c r="L27" i="24"/>
  <c r="D31" i="1" s="1"/>
  <c r="L28" i="24"/>
  <c r="D32" i="1" s="1"/>
  <c r="L29" i="24"/>
  <c r="D33" i="1" s="1"/>
  <c r="L30" i="24"/>
  <c r="D34" i="1" s="1"/>
  <c r="L31" i="24"/>
  <c r="D35" i="1" s="1"/>
  <c r="K7" i="24"/>
  <c r="F11" i="1" s="1"/>
  <c r="K8" i="24"/>
  <c r="F12" i="1" s="1"/>
  <c r="K9" i="24"/>
  <c r="F13" i="1" s="1"/>
  <c r="K10" i="24"/>
  <c r="F14" i="1" s="1"/>
  <c r="K11" i="24"/>
  <c r="F15" i="1" s="1"/>
  <c r="K12" i="24"/>
  <c r="F16" i="1" s="1"/>
  <c r="K13" i="24"/>
  <c r="F17" i="1" s="1"/>
  <c r="K14" i="24"/>
  <c r="F18" i="1" s="1"/>
  <c r="K15" i="24"/>
  <c r="F19" i="1" s="1"/>
  <c r="K16" i="24"/>
  <c r="F20" i="1" s="1"/>
  <c r="K17" i="24"/>
  <c r="F21" i="1" s="1"/>
  <c r="K18" i="24"/>
  <c r="F22" i="1" s="1"/>
  <c r="K19" i="24"/>
  <c r="F23" i="1" s="1"/>
  <c r="K20" i="24"/>
  <c r="F24" i="1" s="1"/>
  <c r="K21" i="24"/>
  <c r="F25" i="1" s="1"/>
  <c r="K22" i="24"/>
  <c r="F26" i="1" s="1"/>
  <c r="K23" i="24"/>
  <c r="F27" i="1" s="1"/>
  <c r="K24" i="24"/>
  <c r="F28" i="1" s="1"/>
  <c r="K25" i="24"/>
  <c r="F29" i="1" s="1"/>
  <c r="K26" i="24"/>
  <c r="F30" i="1" s="1"/>
  <c r="K27" i="24"/>
  <c r="F31" i="1" s="1"/>
  <c r="K28" i="24"/>
  <c r="F32" i="1" s="1"/>
  <c r="K29" i="24"/>
  <c r="F33" i="1" s="1"/>
  <c r="K30" i="24"/>
  <c r="F34" i="1" s="1"/>
  <c r="K31" i="24"/>
  <c r="F35" i="1" s="1"/>
  <c r="J7" i="24"/>
  <c r="E11" i="1" s="1"/>
  <c r="J8" i="24"/>
  <c r="E12" i="1" s="1"/>
  <c r="J9" i="24"/>
  <c r="E13" i="1" s="1"/>
  <c r="J10" i="24"/>
  <c r="E14" i="1" s="1"/>
  <c r="J11" i="24"/>
  <c r="E15" i="1" s="1"/>
  <c r="J12" i="24"/>
  <c r="E16" i="1" s="1"/>
  <c r="J13" i="24"/>
  <c r="E17" i="1" s="1"/>
  <c r="J14" i="24"/>
  <c r="E18" i="1" s="1"/>
  <c r="J15" i="24"/>
  <c r="E19" i="1" s="1"/>
  <c r="J16" i="24"/>
  <c r="E20" i="1" s="1"/>
  <c r="J17" i="24"/>
  <c r="E21" i="1" s="1"/>
  <c r="J18" i="24"/>
  <c r="E22" i="1" s="1"/>
  <c r="J19" i="24"/>
  <c r="E23" i="1" s="1"/>
  <c r="J20" i="24"/>
  <c r="E24" i="1" s="1"/>
  <c r="J21" i="24"/>
  <c r="E25" i="1" s="1"/>
  <c r="J22" i="24"/>
  <c r="E26" i="1" s="1"/>
  <c r="J23" i="24"/>
  <c r="E27" i="1" s="1"/>
  <c r="J24" i="24"/>
  <c r="E28" i="1" s="1"/>
  <c r="J25" i="24"/>
  <c r="E29" i="1" s="1"/>
  <c r="J26" i="24"/>
  <c r="E30" i="1" s="1"/>
  <c r="J27" i="24"/>
  <c r="E31" i="1" s="1"/>
  <c r="J28" i="24"/>
  <c r="E32" i="1" s="1"/>
  <c r="J29" i="24"/>
  <c r="E33" i="1" s="1"/>
  <c r="J30" i="24"/>
  <c r="E34" i="1" s="1"/>
  <c r="J31" i="24"/>
  <c r="E35" i="1" s="1"/>
  <c r="I7" i="24"/>
  <c r="C11" i="1" s="1"/>
  <c r="I8" i="24"/>
  <c r="C12" i="1" s="1"/>
  <c r="I9" i="24"/>
  <c r="C13" i="1" s="1"/>
  <c r="I10" i="24"/>
  <c r="C14" i="1" s="1"/>
  <c r="I11" i="24"/>
  <c r="C15" i="1" s="1"/>
  <c r="I12" i="24"/>
  <c r="C16" i="1" s="1"/>
  <c r="I13" i="24"/>
  <c r="C17" i="1" s="1"/>
  <c r="I14" i="24"/>
  <c r="C18" i="1" s="1"/>
  <c r="I15" i="24"/>
  <c r="C19" i="1" s="1"/>
  <c r="I16" i="24"/>
  <c r="C20" i="1" s="1"/>
  <c r="I17" i="24"/>
  <c r="C21" i="1" s="1"/>
  <c r="I18" i="24"/>
  <c r="C22" i="1" s="1"/>
  <c r="I19" i="24"/>
  <c r="C23" i="1" s="1"/>
  <c r="I20" i="24"/>
  <c r="C24" i="1" s="1"/>
  <c r="I21" i="24"/>
  <c r="C25" i="1" s="1"/>
  <c r="I22" i="24"/>
  <c r="C26" i="1" s="1"/>
  <c r="I23" i="24"/>
  <c r="C27" i="1" s="1"/>
  <c r="I24" i="24"/>
  <c r="C28" i="1" s="1"/>
  <c r="I25" i="24"/>
  <c r="C29" i="1" s="1"/>
  <c r="I26" i="24"/>
  <c r="C30" i="1" s="1"/>
  <c r="I27" i="24"/>
  <c r="C31" i="1" s="1"/>
  <c r="I28" i="24"/>
  <c r="C32" i="1" s="1"/>
  <c r="I29" i="24"/>
  <c r="C33" i="1" s="1"/>
  <c r="I30" i="24"/>
  <c r="C34" i="1" s="1"/>
  <c r="I31" i="24"/>
  <c r="C35" i="1" s="1"/>
  <c r="J6" i="24"/>
  <c r="E10" i="1" s="1"/>
  <c r="E71" i="1" s="1"/>
  <c r="K6" i="24"/>
  <c r="F10" i="1" s="1"/>
  <c r="F71" i="1" s="1"/>
  <c r="L6" i="24"/>
  <c r="D10" i="1" s="1"/>
  <c r="D71" i="1" s="1"/>
  <c r="I6" i="24"/>
  <c r="C10" i="1" s="1"/>
  <c r="C70" i="1" l="1"/>
  <c r="C71" i="1"/>
  <c r="D69" i="1"/>
  <c r="D70" i="1"/>
  <c r="C67" i="1"/>
  <c r="F69" i="1"/>
  <c r="F70" i="1"/>
  <c r="E69" i="1"/>
  <c r="E70" i="1"/>
  <c r="E67" i="1"/>
  <c r="F67" i="1"/>
  <c r="C43" i="1"/>
  <c r="C69" i="1"/>
  <c r="C68" i="1"/>
  <c r="D67" i="1"/>
  <c r="G34" i="1"/>
  <c r="I34" i="1" s="1"/>
  <c r="D68" i="1"/>
  <c r="E68" i="1"/>
  <c r="K34" i="1" l="1"/>
  <c r="L34" i="1"/>
  <c r="J34" i="1"/>
  <c r="F68" i="1"/>
  <c r="G35" i="1"/>
  <c r="C66" i="1"/>
  <c r="K35" i="1" l="1"/>
  <c r="L35" i="1"/>
  <c r="J35" i="1"/>
  <c r="I35" i="1"/>
  <c r="G10" i="1"/>
  <c r="G71" i="1" s="1"/>
  <c r="E66" i="1"/>
  <c r="F66" i="1"/>
  <c r="C49" i="1"/>
  <c r="G33" i="1"/>
  <c r="L33" i="1" s="1"/>
  <c r="D66" i="1"/>
  <c r="G31" i="1"/>
  <c r="G29" i="1"/>
  <c r="G27" i="1"/>
  <c r="G25" i="1"/>
  <c r="G23" i="1"/>
  <c r="G21" i="1"/>
  <c r="G19" i="1"/>
  <c r="G17" i="1"/>
  <c r="G15" i="1"/>
  <c r="G13" i="1"/>
  <c r="G11" i="1"/>
  <c r="G32" i="1"/>
  <c r="G30" i="1"/>
  <c r="G28" i="1"/>
  <c r="G26" i="1"/>
  <c r="G24" i="1"/>
  <c r="G22" i="1"/>
  <c r="G20" i="1"/>
  <c r="G18" i="1"/>
  <c r="G16" i="1"/>
  <c r="G14" i="1"/>
  <c r="G12" i="1"/>
  <c r="D63" i="1"/>
  <c r="E63" i="1"/>
  <c r="F63" i="1"/>
  <c r="D64" i="1"/>
  <c r="E64" i="1"/>
  <c r="F64" i="1"/>
  <c r="D65" i="1"/>
  <c r="E65" i="1"/>
  <c r="F65" i="1"/>
  <c r="C63" i="1"/>
  <c r="C64" i="1"/>
  <c r="C65" i="1"/>
  <c r="G69" i="1" l="1"/>
  <c r="G70" i="1"/>
  <c r="I10" i="1"/>
  <c r="G67" i="1"/>
  <c r="G68" i="1"/>
  <c r="G66" i="1"/>
  <c r="K33" i="1"/>
  <c r="J33" i="1"/>
  <c r="I33" i="1"/>
  <c r="K32" i="1"/>
  <c r="L32" i="1"/>
  <c r="I32" i="1"/>
  <c r="J32" i="1"/>
  <c r="J30" i="1"/>
  <c r="L30" i="1"/>
  <c r="K30" i="1"/>
  <c r="I30" i="1"/>
  <c r="L31" i="1"/>
  <c r="I31" i="1"/>
  <c r="K31" i="1"/>
  <c r="J31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3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43" i="1"/>
  <c r="C44" i="1"/>
  <c r="C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V3" i="1"/>
  <c r="J29" i="1" l="1"/>
  <c r="K29" i="1"/>
  <c r="L29" i="1"/>
  <c r="I29" i="1"/>
  <c r="K20" i="1"/>
  <c r="L20" i="1"/>
  <c r="I20" i="1"/>
  <c r="J20" i="1"/>
  <c r="K12" i="1"/>
  <c r="L12" i="1"/>
  <c r="I12" i="1"/>
  <c r="J12" i="1"/>
  <c r="L23" i="1"/>
  <c r="I23" i="1"/>
  <c r="J23" i="1"/>
  <c r="K23" i="1"/>
  <c r="L15" i="1"/>
  <c r="I15" i="1"/>
  <c r="J15" i="1"/>
  <c r="K15" i="1"/>
  <c r="L11" i="1"/>
  <c r="I11" i="1"/>
  <c r="J11" i="1"/>
  <c r="K11" i="1"/>
  <c r="K24" i="1"/>
  <c r="L24" i="1"/>
  <c r="I24" i="1"/>
  <c r="J24" i="1"/>
  <c r="K16" i="1"/>
  <c r="L16" i="1"/>
  <c r="I16" i="1"/>
  <c r="J16" i="1"/>
  <c r="L27" i="1"/>
  <c r="I27" i="1"/>
  <c r="J27" i="1"/>
  <c r="K27" i="1"/>
  <c r="L19" i="1"/>
  <c r="I19" i="1"/>
  <c r="K19" i="1"/>
  <c r="J19" i="1"/>
  <c r="J26" i="1"/>
  <c r="L26" i="1"/>
  <c r="I26" i="1"/>
  <c r="K26" i="1"/>
  <c r="J22" i="1"/>
  <c r="L22" i="1"/>
  <c r="I22" i="1"/>
  <c r="K22" i="1"/>
  <c r="J18" i="1"/>
  <c r="I18" i="1"/>
  <c r="K18" i="1"/>
  <c r="L18" i="1"/>
  <c r="J14" i="1"/>
  <c r="L14" i="1"/>
  <c r="I14" i="1"/>
  <c r="K14" i="1"/>
  <c r="K28" i="1"/>
  <c r="L28" i="1"/>
  <c r="I28" i="1"/>
  <c r="J28" i="1"/>
  <c r="G43" i="1"/>
  <c r="K10" i="1"/>
  <c r="L10" i="1"/>
  <c r="J10" i="1"/>
  <c r="G65" i="1"/>
  <c r="G64" i="1"/>
  <c r="I25" i="1"/>
  <c r="K25" i="1"/>
  <c r="J25" i="1"/>
  <c r="L25" i="1"/>
  <c r="K21" i="1"/>
  <c r="I21" i="1"/>
  <c r="L21" i="1"/>
  <c r="J21" i="1"/>
  <c r="J17" i="1"/>
  <c r="K17" i="1"/>
  <c r="L17" i="1"/>
  <c r="I17" i="1"/>
  <c r="K13" i="1"/>
  <c r="J13" i="1"/>
  <c r="L13" i="1"/>
  <c r="I13" i="1"/>
  <c r="G63" i="1"/>
  <c r="G60" i="1"/>
  <c r="G56" i="1"/>
  <c r="G52" i="1"/>
  <c r="G48" i="1"/>
  <c r="G44" i="1"/>
  <c r="G62" i="1"/>
  <c r="G53" i="1"/>
  <c r="G49" i="1"/>
  <c r="G45" i="1"/>
  <c r="G57" i="1"/>
  <c r="G59" i="1"/>
  <c r="G55" i="1"/>
  <c r="G51" i="1"/>
  <c r="G47" i="1"/>
  <c r="G61" i="1"/>
  <c r="G58" i="1"/>
  <c r="G54" i="1"/>
  <c r="G50" i="1"/>
  <c r="G46" i="1"/>
</calcChain>
</file>

<file path=xl/sharedStrings.xml><?xml version="1.0" encoding="utf-8"?>
<sst xmlns="http://schemas.openxmlformats.org/spreadsheetml/2006/main" count="103" uniqueCount="31">
  <si>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</si>
  <si>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</si>
  <si>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</si>
  <si>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</si>
  <si>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</si>
  <si>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</si>
  <si>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</si>
  <si>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</si>
  <si>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</si>
  <si>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</si>
  <si>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Entwicklung des Primärenergieverbrauchs im Güterverkehr
</t>
  </si>
  <si>
    <t>Straßenverkehr</t>
  </si>
  <si>
    <t>Luftverkehr</t>
  </si>
  <si>
    <t>Schienenverkehr</t>
  </si>
  <si>
    <t>Binnenschifffahrt</t>
  </si>
  <si>
    <t>Summe</t>
  </si>
  <si>
    <t>Petajoule</t>
  </si>
  <si>
    <t>Component</t>
  </si>
  <si>
    <t>mKr</t>
  </si>
  <si>
    <t>Güterverkehr</t>
  </si>
  <si>
    <r>
      <t xml:space="preserve">Anteile am Güterverkehr insgesamt </t>
    </r>
    <r>
      <rPr>
        <sz val="10"/>
        <rFont val="Arial"/>
        <family val="2"/>
      </rPr>
      <t>in Prozent</t>
    </r>
  </si>
  <si>
    <t>YearRef</t>
  </si>
  <si>
    <t>Transport Sector</t>
  </si>
  <si>
    <t>GV</t>
  </si>
  <si>
    <t>MJ (total) Straße</t>
  </si>
  <si>
    <t>MJ (total) Schiene</t>
  </si>
  <si>
    <t>MJ (total) Bischi</t>
  </si>
  <si>
    <t>MJ (total) Luft</t>
  </si>
  <si>
    <t>* Methodenwechsel in der Vorkettenmodellierung, Werte ab 2019 sind daher nur eingeschränkt mit den Vorjahren vergleichbar</t>
  </si>
  <si>
    <t>TREMOD 6.71B</t>
  </si>
  <si>
    <t>Umweltbundesamt, Daten und Rechenmodell TREMOD, Version 6.71B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</si>
</sst>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%"/>
    <numFmt numFmtId="167" formatCode="0.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indexed="8"/>
      <name val="Arial"/>
      <family val="2"/>
    </font>
    <font>
      <sz val="10"/>
      <name val="Cambria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Meta Offc"/>
      <family val="2"/>
    </font>
    <font>
      <sz val="9"/>
      <color theme="1"/>
      <name val="Meta Offc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8" fillId="0" borderId="0"/>
  </cellStyleXfs>
  <cellXfs count="11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29" fillId="29" borderId="21" xfId="0" applyFont="1" applyFill="1" applyBorder="1" applyAlignment="1">
      <alignment horizontal="left" vertical="center" wrapText="1"/>
    </xf>
    <xf numFmtId="0" fontId="29" fillId="29" borderId="21" xfId="0" applyFont="1" applyFill="1" applyBorder="1" applyAlignment="1">
      <alignment horizontal="center" vertical="center" wrapText="1"/>
    </xf>
    <xf numFmtId="4" fontId="33" fillId="0" borderId="0" xfId="43" applyNumberFormat="1" applyFont="1" applyFill="1" applyBorder="1" applyAlignment="1">
      <alignment horizontal="center" vertical="top" wrapText="1"/>
    </xf>
    <xf numFmtId="4" fontId="33" fillId="0" borderId="0" xfId="44" applyNumberFormat="1" applyFont="1" applyFill="1" applyBorder="1" applyAlignment="1">
      <alignment horizontal="right" wrapText="1"/>
    </xf>
    <xf numFmtId="4" fontId="33" fillId="0" borderId="0" xfId="45" applyNumberFormat="1" applyFont="1" applyFill="1" applyBorder="1" applyAlignment="1">
      <alignment horizontal="right" wrapText="1"/>
    </xf>
    <xf numFmtId="0" fontId="33" fillId="0" borderId="0" xfId="43" applyFont="1" applyFill="1" applyBorder="1" applyAlignment="1">
      <alignment horizontal="center"/>
    </xf>
    <xf numFmtId="0" fontId="23" fillId="0" borderId="0" xfId="0" applyFont="1" applyFill="1" applyBorder="1" applyProtection="1">
      <protection locked="0"/>
    </xf>
    <xf numFmtId="4" fontId="0" fillId="0" borderId="0" xfId="0" applyNumberFormat="1" applyFill="1" applyBorder="1" applyAlignment="1">
      <alignment vertical="top"/>
    </xf>
    <xf numFmtId="167" fontId="0" fillId="0" borderId="0" xfId="0" applyNumberFormat="1" applyFill="1" applyBorder="1" applyAlignment="1">
      <alignment horizontal="center" vertical="top"/>
    </xf>
    <xf numFmtId="0" fontId="27" fillId="24" borderId="0" xfId="0" applyFont="1" applyFill="1" applyProtection="1"/>
    <xf numFmtId="165" fontId="21" fillId="24" borderId="25" xfId="0" applyNumberFormat="1" applyFont="1" applyFill="1" applyBorder="1" applyAlignment="1">
      <alignment horizontal="center" vertical="center" wrapText="1"/>
    </xf>
    <xf numFmtId="4" fontId="1" fillId="0" borderId="0" xfId="45" applyNumberFormat="1" applyFont="1" applyFill="1" applyBorder="1" applyAlignment="1">
      <alignment horizontal="right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24" borderId="0" xfId="0" applyFont="1" applyFill="1"/>
    <xf numFmtId="0" fontId="1" fillId="24" borderId="0" xfId="0" applyFont="1" applyFill="1" applyProtection="1"/>
    <xf numFmtId="167" fontId="0" fillId="0" borderId="0" xfId="0" applyNumberFormat="1" applyAlignment="1">
      <alignment horizontal="center"/>
    </xf>
    <xf numFmtId="167" fontId="36" fillId="24" borderId="0" xfId="0" applyNumberFormat="1" applyFont="1" applyFill="1" applyProtection="1"/>
    <xf numFmtId="0" fontId="39" fillId="24" borderId="25" xfId="0" applyFont="1" applyFill="1" applyBorder="1" applyAlignment="1">
      <alignment horizontal="left" vertical="center" wrapText="1"/>
    </xf>
    <xf numFmtId="165" fontId="40" fillId="24" borderId="25" xfId="0" applyNumberFormat="1" applyFont="1" applyFill="1" applyBorder="1" applyAlignment="1">
      <alignment horizontal="center" vertical="center" wrapText="1"/>
    </xf>
    <xf numFmtId="0" fontId="39" fillId="25" borderId="25" xfId="0" applyFont="1" applyFill="1" applyBorder="1" applyAlignment="1">
      <alignment horizontal="left" vertical="center" wrapText="1"/>
    </xf>
    <xf numFmtId="165" fontId="40" fillId="25" borderId="25" xfId="0" applyNumberFormat="1" applyFont="1" applyFill="1" applyBorder="1" applyAlignment="1">
      <alignment horizontal="center" vertical="center" wrapText="1"/>
    </xf>
    <xf numFmtId="166" fontId="40" fillId="24" borderId="27" xfId="0" applyNumberFormat="1" applyFont="1" applyFill="1" applyBorder="1" applyAlignment="1" applyProtection="1">
      <alignment horizontal="center" vertical="center"/>
    </xf>
    <xf numFmtId="166" fontId="39" fillId="24" borderId="0" xfId="0" applyNumberFormat="1" applyFont="1" applyFill="1" applyAlignment="1" applyProtection="1">
      <alignment horizontal="center" vertical="center"/>
    </xf>
    <xf numFmtId="166" fontId="40" fillId="25" borderId="27" xfId="0" applyNumberFormat="1" applyFont="1" applyFill="1" applyBorder="1" applyAlignment="1" applyProtection="1">
      <alignment horizontal="center" vertical="center"/>
    </xf>
    <xf numFmtId="166" fontId="39" fillId="25" borderId="0" xfId="0" applyNumberFormat="1" applyFont="1" applyFill="1" applyAlignment="1" applyProtection="1">
      <alignment horizontal="center" vertical="center"/>
    </xf>
    <xf numFmtId="0" fontId="39" fillId="0" borderId="0" xfId="0" applyFont="1" applyFill="1" applyBorder="1" applyAlignment="1">
      <alignment horizontal="left" vertical="center" wrapText="1"/>
    </xf>
    <xf numFmtId="166" fontId="40" fillId="0" borderId="27" xfId="0" applyNumberFormat="1" applyFont="1" applyFill="1" applyBorder="1" applyAlignment="1" applyProtection="1">
      <alignment horizontal="center" vertical="center"/>
    </xf>
    <xf numFmtId="166" fontId="39" fillId="0" borderId="0" xfId="0" applyNumberFormat="1" applyFont="1" applyFill="1" applyAlignment="1" applyProtection="1">
      <alignment horizontal="center" vertical="center"/>
    </xf>
    <xf numFmtId="0" fontId="35" fillId="0" borderId="0" xfId="0" applyFont="1"/>
    <xf numFmtId="3" fontId="22" fillId="24" borderId="26" xfId="0" applyNumberFormat="1" applyFont="1" applyFill="1" applyBorder="1" applyAlignment="1">
      <alignment horizontal="center" vertical="center" wrapText="1"/>
    </xf>
    <xf numFmtId="3" fontId="22" fillId="25" borderId="26" xfId="0" applyNumberFormat="1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39" fillId="24" borderId="0" xfId="0" applyFont="1" applyFill="1" applyBorder="1" applyAlignment="1">
      <alignment horizontal="left" vertical="center" wrapText="1"/>
    </xf>
    <xf numFmtId="165" fontId="21" fillId="24" borderId="0" xfId="0" applyNumberFormat="1" applyFont="1" applyFill="1" applyBorder="1" applyAlignment="1">
      <alignment horizontal="center" vertical="center" wrapText="1"/>
    </xf>
    <xf numFmtId="3" fontId="21" fillId="24" borderId="0" xfId="0" applyNumberFormat="1" applyFont="1" applyFill="1" applyBorder="1" applyAlignment="1">
      <alignment horizontal="center" vertical="center" wrapText="1"/>
    </xf>
    <xf numFmtId="165" fontId="40" fillId="24" borderId="0" xfId="0" applyNumberFormat="1" applyFont="1" applyFill="1" applyBorder="1" applyAlignment="1">
      <alignment horizontal="center" vertical="center" wrapText="1"/>
    </xf>
    <xf numFmtId="165" fontId="21" fillId="24" borderId="26" xfId="0" applyNumberFormat="1" applyFont="1" applyFill="1" applyBorder="1" applyAlignment="1">
      <alignment horizontal="center" vertical="center" wrapText="1"/>
    </xf>
    <xf numFmtId="165" fontId="21" fillId="25" borderId="26" xfId="0" applyNumberFormat="1" applyFont="1" applyFill="1" applyBorder="1" applyAlignment="1">
      <alignment horizontal="center" vertical="center" wrapText="1"/>
    </xf>
    <xf numFmtId="165" fontId="40" fillId="25" borderId="26" xfId="0" applyNumberFormat="1" applyFont="1" applyFill="1" applyBorder="1" applyAlignment="1">
      <alignment horizontal="center" vertical="center" wrapText="1"/>
    </xf>
    <xf numFmtId="165" fontId="40" fillId="24" borderId="2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166" fontId="21" fillId="0" borderId="27" xfId="0" applyNumberFormat="1" applyFont="1" applyFill="1" applyBorder="1" applyAlignment="1" applyProtection="1">
      <alignment horizontal="center" vertical="center"/>
    </xf>
    <xf numFmtId="166" fontId="22" fillId="0" borderId="0" xfId="0" applyNumberFormat="1" applyFont="1" applyFill="1" applyAlignment="1" applyProtection="1">
      <alignment horizontal="center" vertical="center"/>
    </xf>
    <xf numFmtId="0" fontId="1" fillId="0" borderId="0" xfId="0" applyFont="1"/>
    <xf numFmtId="4" fontId="41" fillId="0" borderId="4" xfId="46" applyNumberFormat="1" applyFont="1" applyBorder="1" applyAlignment="1">
      <alignment horizontal="right" wrapText="1"/>
    </xf>
    <xf numFmtId="4" fontId="1" fillId="0" borderId="4" xfId="47" applyNumberFormat="1" applyFont="1" applyBorder="1" applyAlignment="1">
      <alignment horizontal="right" wrapText="1"/>
    </xf>
    <xf numFmtId="4" fontId="33" fillId="0" borderId="4" xfId="46" applyNumberFormat="1" applyFont="1" applyBorder="1" applyAlignment="1">
      <alignment horizontal="right" wrapText="1"/>
    </xf>
    <xf numFmtId="4" fontId="1" fillId="0" borderId="4" xfId="46" applyNumberFormat="1" applyFont="1" applyBorder="1" applyAlignment="1">
      <alignment horizontal="right" wrapText="1"/>
    </xf>
    <xf numFmtId="4" fontId="41" fillId="0" borderId="4" xfId="47" applyNumberFormat="1" applyFont="1" applyBorder="1" applyAlignment="1">
      <alignment horizontal="right" wrapText="1"/>
    </xf>
    <xf numFmtId="4" fontId="36" fillId="0" borderId="4" xfId="46" applyNumberFormat="1" applyFont="1" applyBorder="1" applyAlignment="1">
      <alignment horizontal="right" wrapText="1"/>
    </xf>
    <xf numFmtId="4" fontId="1" fillId="0" borderId="0" xfId="46" applyNumberFormat="1" applyFont="1" applyAlignment="1">
      <alignment horizontal="right" wrapText="1"/>
    </xf>
    <xf numFmtId="4" fontId="36" fillId="0" borderId="0" xfId="46" applyNumberFormat="1" applyFont="1" applyAlignment="1">
      <alignment horizontal="right" wrapText="1"/>
    </xf>
    <xf numFmtId="0" fontId="35" fillId="0" borderId="19" xfId="0" applyFont="1" applyFill="1" applyBorder="1" applyAlignment="1" applyProtection="1">
      <alignment horizontal="center"/>
    </xf>
    <xf numFmtId="0" fontId="35" fillId="0" borderId="20" xfId="0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horizontal="center"/>
    </xf>
    <xf numFmtId="0" fontId="34" fillId="28" borderId="19" xfId="0" applyFont="1" applyFill="1" applyBorder="1" applyAlignment="1" applyProtection="1">
      <alignment horizontal="left" vertical="top" wrapText="1"/>
      <protection locked="0"/>
    </xf>
    <xf numFmtId="0" fontId="34" fillId="28" borderId="20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17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1" xfId="46" xr:uid="{9BED7536-A72A-47F4-83B7-1F580A36B595}"/>
    <cellStyle name="Standard_Berechnung1_2" xfId="47" xr:uid="{76D84984-C8D3-41D1-9F11-0A5689069BDE}"/>
    <cellStyle name="Standard_EndenergieverbrauchGV_neu" xfId="44" xr:uid="{00000000-0005-0000-0000-000023000000}"/>
    <cellStyle name="Standard_EndenergieverbrauchGV_neu_1" xfId="45" xr:uid="{00000000-0005-0000-0000-000024000000}"/>
    <cellStyle name="Standard_e-verbrauch PV GV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934B94"/>
      <color rgb="FF5EAD35"/>
      <color rgb="FF005F85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17297196436062E-2"/>
          <c:y val="9.6253633705093503E-2"/>
          <c:w val="0.86450523905041798"/>
          <c:h val="0.65281565838160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Straßenverkehr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63793350082426E-3"/>
                  <c:y val="-0.2484788544645352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876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8F3-473A-9835-DCF8D5C614DA}"/>
                </c:ext>
              </c:extLst>
            </c:dLbl>
            <c:dLbl>
              <c:idx val="24"/>
              <c:layout>
                <c:manualLayout>
                  <c:x val="-1.0582760100494557E-2"/>
                  <c:y val="-0.3413171077809550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1.318 *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E3B-42BB-80A4-18A5463E72C5}"/>
                </c:ext>
              </c:extLst>
            </c:dLbl>
            <c:dLbl>
              <c:idx val="26"/>
              <c:layout>
                <c:manualLayout>
                  <c:x val="9.1717254204286155E-2"/>
                  <c:y val="-0.2921674442604975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1.206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8F3-473A-9835-DCF8D5C614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Daten!$C$10:$C$40</c:f>
              <c:numCache>
                <c:formatCode>#,##0.0</c:formatCode>
                <c:ptCount val="31"/>
                <c:pt idx="0">
                  <c:v>735.29613129305142</c:v>
                </c:pt>
                <c:pt idx="1">
                  <c:v>761.12111885161323</c:v>
                </c:pt>
                <c:pt idx="2">
                  <c:v>795.67708823169266</c:v>
                </c:pt>
                <c:pt idx="3">
                  <c:v>819.65748922051614</c:v>
                </c:pt>
                <c:pt idx="4">
                  <c:v>863.31728441709697</c:v>
                </c:pt>
                <c:pt idx="5">
                  <c:v>881.26605485563516</c:v>
                </c:pt>
                <c:pt idx="6">
                  <c:v>892.07798470770626</c:v>
                </c:pt>
                <c:pt idx="7">
                  <c:v>893.64475010906074</c:v>
                </c:pt>
                <c:pt idx="8">
                  <c:v>903.86605897182994</c:v>
                </c:pt>
                <c:pt idx="9">
                  <c:v>909.74954806398353</c:v>
                </c:pt>
                <c:pt idx="10">
                  <c:v>909.99452705224553</c:v>
                </c:pt>
                <c:pt idx="11">
                  <c:v>972.23406192799291</c:v>
                </c:pt>
                <c:pt idx="12">
                  <c:v>1004.4460153065498</c:v>
                </c:pt>
                <c:pt idx="13">
                  <c:v>975.62410284759551</c:v>
                </c:pt>
                <c:pt idx="14">
                  <c:v>892.22003946018776</c:v>
                </c:pt>
                <c:pt idx="15">
                  <c:v>960.78545320956914</c:v>
                </c:pt>
                <c:pt idx="16">
                  <c:v>968.6285997557917</c:v>
                </c:pt>
                <c:pt idx="17">
                  <c:v>949.2264717241635</c:v>
                </c:pt>
                <c:pt idx="18">
                  <c:v>951.4752524984109</c:v>
                </c:pt>
                <c:pt idx="19">
                  <c:v>975.67467463040339</c:v>
                </c:pt>
                <c:pt idx="20">
                  <c:v>990.90160449371228</c:v>
                </c:pt>
                <c:pt idx="21">
                  <c:v>1009.782146012984</c:v>
                </c:pt>
                <c:pt idx="22">
                  <c:v>1038.0180747424199</c:v>
                </c:pt>
                <c:pt idx="23">
                  <c:v>1060.9642548372378</c:v>
                </c:pt>
                <c:pt idx="24">
                  <c:v>1139.2878771106034</c:v>
                </c:pt>
                <c:pt idx="25">
                  <c:v>1092.2378169860199</c:v>
                </c:pt>
                <c:pt idx="26">
                  <c:v>1127.2856700320031</c:v>
                </c:pt>
                <c:pt idx="27">
                  <c:v>1100.6069274619547</c:v>
                </c:pt>
                <c:pt idx="28">
                  <c:v>1063.1362480558832</c:v>
                </c:pt>
                <c:pt idx="29">
                  <c:v>1039.3280100729571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7-4A54-B2F5-D745D5945FD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Luftverkehr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Daten!$D$10:$D$40</c:f>
              <c:numCache>
                <c:formatCode>#,##0.0</c:formatCode>
                <c:ptCount val="31"/>
                <c:pt idx="0">
                  <c:v>64.724278001574447</c:v>
                </c:pt>
                <c:pt idx="1">
                  <c:v>62.513511680215409</c:v>
                </c:pt>
                <c:pt idx="2">
                  <c:v>63.606707501475015</c:v>
                </c:pt>
                <c:pt idx="3">
                  <c:v>60.706762213612862</c:v>
                </c:pt>
                <c:pt idx="4">
                  <c:v>62.435108786100962</c:v>
                </c:pt>
                <c:pt idx="5">
                  <c:v>67.909959345668938</c:v>
                </c:pt>
                <c:pt idx="6">
                  <c:v>69.145003104325596</c:v>
                </c:pt>
                <c:pt idx="7">
                  <c:v>68.852797818920024</c:v>
                </c:pt>
                <c:pt idx="8">
                  <c:v>68.848085744660438</c:v>
                </c:pt>
                <c:pt idx="9">
                  <c:v>76.212283629689281</c:v>
                </c:pt>
                <c:pt idx="10">
                  <c:v>81.995829332928281</c:v>
                </c:pt>
                <c:pt idx="11">
                  <c:v>89.369463422998678</c:v>
                </c:pt>
                <c:pt idx="12">
                  <c:v>95.120638693191438</c:v>
                </c:pt>
                <c:pt idx="13">
                  <c:v>100.37701863124474</c:v>
                </c:pt>
                <c:pt idx="14">
                  <c:v>95.449867044682449</c:v>
                </c:pt>
                <c:pt idx="15">
                  <c:v>114.56230858894553</c:v>
                </c:pt>
                <c:pt idx="16">
                  <c:v>126.05386842286735</c:v>
                </c:pt>
                <c:pt idx="17">
                  <c:v>119.40488867981909</c:v>
                </c:pt>
                <c:pt idx="18">
                  <c:v>114.84680569567433</c:v>
                </c:pt>
                <c:pt idx="19">
                  <c:v>114.23084838142184</c:v>
                </c:pt>
                <c:pt idx="20">
                  <c:v>115.26553975240434</c:v>
                </c:pt>
                <c:pt idx="21">
                  <c:v>117.63823302693154</c:v>
                </c:pt>
                <c:pt idx="22">
                  <c:v>119.75908236788862</c:v>
                </c:pt>
                <c:pt idx="23">
                  <c:v>120.98644586706692</c:v>
                </c:pt>
                <c:pt idx="24">
                  <c:v>118.44527247781258</c:v>
                </c:pt>
                <c:pt idx="25">
                  <c:v>102.95225442115571</c:v>
                </c:pt>
                <c:pt idx="26">
                  <c:v>124.17245085264035</c:v>
                </c:pt>
                <c:pt idx="27">
                  <c:v>118.71942484523808</c:v>
                </c:pt>
                <c:pt idx="28">
                  <c:v>114.74359831406295</c:v>
                </c:pt>
                <c:pt idx="29">
                  <c:v>116.02059893227818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7-4A54-B2F5-D745D5945FD3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Daten!$E$10:$E$40</c:f>
              <c:numCache>
                <c:formatCode>#,##0.0</c:formatCode>
                <c:ptCount val="31"/>
                <c:pt idx="0">
                  <c:v>45.34996261219672</c:v>
                </c:pt>
                <c:pt idx="1">
                  <c:v>44.592743492333497</c:v>
                </c:pt>
                <c:pt idx="2">
                  <c:v>51.536438612021222</c:v>
                </c:pt>
                <c:pt idx="3">
                  <c:v>46.250910755520849</c:v>
                </c:pt>
                <c:pt idx="4">
                  <c:v>46.668129161374267</c:v>
                </c:pt>
                <c:pt idx="5">
                  <c:v>45.60914347002651</c:v>
                </c:pt>
                <c:pt idx="6">
                  <c:v>45.188340215081809</c:v>
                </c:pt>
                <c:pt idx="7">
                  <c:v>41.509746315086218</c:v>
                </c:pt>
                <c:pt idx="8">
                  <c:v>41.73313266822732</c:v>
                </c:pt>
                <c:pt idx="9">
                  <c:v>44.236717241180664</c:v>
                </c:pt>
                <c:pt idx="10">
                  <c:v>47.548740951847883</c:v>
                </c:pt>
                <c:pt idx="11">
                  <c:v>49.50966929959182</c:v>
                </c:pt>
                <c:pt idx="12">
                  <c:v>50.338479728686679</c:v>
                </c:pt>
                <c:pt idx="13">
                  <c:v>48.77479005470957</c:v>
                </c:pt>
                <c:pt idx="14">
                  <c:v>39.705492214913548</c:v>
                </c:pt>
                <c:pt idx="15">
                  <c:v>44.499928510727585</c:v>
                </c:pt>
                <c:pt idx="16">
                  <c:v>45.368699830055142</c:v>
                </c:pt>
                <c:pt idx="17">
                  <c:v>42.981444788010535</c:v>
                </c:pt>
                <c:pt idx="18">
                  <c:v>41.168675381936559</c:v>
                </c:pt>
                <c:pt idx="19">
                  <c:v>39.278268982161286</c:v>
                </c:pt>
                <c:pt idx="20">
                  <c:v>39.607990840677218</c:v>
                </c:pt>
                <c:pt idx="21">
                  <c:v>44.217282033116376</c:v>
                </c:pt>
                <c:pt idx="22">
                  <c:v>42.185711578863724</c:v>
                </c:pt>
                <c:pt idx="23">
                  <c:v>40.688134410959655</c:v>
                </c:pt>
                <c:pt idx="24">
                  <c:v>38.547684030065611</c:v>
                </c:pt>
                <c:pt idx="25">
                  <c:v>32.989997418260245</c:v>
                </c:pt>
                <c:pt idx="26">
                  <c:v>37.30815624370306</c:v>
                </c:pt>
                <c:pt idx="27">
                  <c:v>37.928733215442982</c:v>
                </c:pt>
                <c:pt idx="28">
                  <c:v>34.958768973513884</c:v>
                </c:pt>
                <c:pt idx="29">
                  <c:v>32.172104660930884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7-4A54-B2F5-D745D5945FD3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Daten!$F$10:$F$40</c:f>
              <c:numCache>
                <c:formatCode>#,##0.0</c:formatCode>
                <c:ptCount val="31"/>
                <c:pt idx="0">
                  <c:v>30.18150539111684</c:v>
                </c:pt>
                <c:pt idx="1">
                  <c:v>28.683384995382809</c:v>
                </c:pt>
                <c:pt idx="2">
                  <c:v>28.776338918250087</c:v>
                </c:pt>
                <c:pt idx="3">
                  <c:v>29.491249557305917</c:v>
                </c:pt>
                <c:pt idx="4">
                  <c:v>28.670912862205217</c:v>
                </c:pt>
                <c:pt idx="5">
                  <c:v>30.189916807548929</c:v>
                </c:pt>
                <c:pt idx="6">
                  <c:v>29.039069189507895</c:v>
                </c:pt>
                <c:pt idx="7">
                  <c:v>28.346998687550101</c:v>
                </c:pt>
                <c:pt idx="8">
                  <c:v>25.327072075085319</c:v>
                </c:pt>
                <c:pt idx="9">
                  <c:v>27.32696655160327</c:v>
                </c:pt>
                <c:pt idx="10">
                  <c:v>27.106083127789315</c:v>
                </c:pt>
                <c:pt idx="11">
                  <c:v>26.649829887253563</c:v>
                </c:pt>
                <c:pt idx="12">
                  <c:v>26.546169200674171</c:v>
                </c:pt>
                <c:pt idx="13">
                  <c:v>25.867641070741836</c:v>
                </c:pt>
                <c:pt idx="14">
                  <c:v>22.05369081581614</c:v>
                </c:pt>
                <c:pt idx="15">
                  <c:v>25.776144630788423</c:v>
                </c:pt>
                <c:pt idx="16">
                  <c:v>24.534308638291055</c:v>
                </c:pt>
                <c:pt idx="17">
                  <c:v>23.633728701593565</c:v>
                </c:pt>
                <c:pt idx="18">
                  <c:v>23.839259680503307</c:v>
                </c:pt>
                <c:pt idx="19">
                  <c:v>23.814003681488472</c:v>
                </c:pt>
                <c:pt idx="20">
                  <c:v>23.300836632810583</c:v>
                </c:pt>
                <c:pt idx="21">
                  <c:v>21.987225695079726</c:v>
                </c:pt>
                <c:pt idx="22">
                  <c:v>22.911107861635884</c:v>
                </c:pt>
                <c:pt idx="23">
                  <c:v>20.211347328112282</c:v>
                </c:pt>
                <c:pt idx="24">
                  <c:v>21.690095104655516</c:v>
                </c:pt>
                <c:pt idx="25">
                  <c:v>20.682748786988785</c:v>
                </c:pt>
                <c:pt idx="26">
                  <c:v>21.546608632425048</c:v>
                </c:pt>
                <c:pt idx="27">
                  <c:v>20.882355622742107</c:v>
                </c:pt>
                <c:pt idx="28">
                  <c:v>18.5017878290449</c:v>
                </c:pt>
                <c:pt idx="29">
                  <c:v>18.169973717301726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7-4A54-B2F5-D745D594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4398144"/>
        <c:axId val="328668720"/>
      </c:barChart>
      <c:lineChart>
        <c:grouping val="standard"/>
        <c:varyColors val="0"/>
        <c:ser>
          <c:idx val="4"/>
          <c:order val="4"/>
          <c:tx>
            <c:strRef>
              <c:f>Daten!$G$9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Daten!$G$10:$G$40</c:f>
              <c:numCache>
                <c:formatCode>#,##0</c:formatCode>
                <c:ptCount val="31"/>
                <c:pt idx="0">
                  <c:v>875.55187729793943</c:v>
                </c:pt>
                <c:pt idx="1">
                  <c:v>896.91075901954491</c:v>
                </c:pt>
                <c:pt idx="2">
                  <c:v>939.59657326343904</c:v>
                </c:pt>
                <c:pt idx="3">
                  <c:v>956.1064117469557</c:v>
                </c:pt>
                <c:pt idx="4">
                  <c:v>1001.0914352267774</c:v>
                </c:pt>
                <c:pt idx="5">
                  <c:v>1024.9750744788796</c:v>
                </c:pt>
                <c:pt idx="6">
                  <c:v>1035.4503972166215</c:v>
                </c:pt>
                <c:pt idx="7">
                  <c:v>1032.354292930617</c:v>
                </c:pt>
                <c:pt idx="8">
                  <c:v>1039.774349459803</c:v>
                </c:pt>
                <c:pt idx="9">
                  <c:v>1057.5255154864567</c:v>
                </c:pt>
                <c:pt idx="10">
                  <c:v>1066.6451804648109</c:v>
                </c:pt>
                <c:pt idx="11">
                  <c:v>1137.7630245378371</c:v>
                </c:pt>
                <c:pt idx="12">
                  <c:v>1176.451302929102</c:v>
                </c:pt>
                <c:pt idx="13">
                  <c:v>1150.6435526042917</c:v>
                </c:pt>
                <c:pt idx="14">
                  <c:v>1049.4290895355998</c:v>
                </c:pt>
                <c:pt idx="15">
                  <c:v>1145.6238349400307</c:v>
                </c:pt>
                <c:pt idx="16">
                  <c:v>1164.5854766470054</c:v>
                </c:pt>
                <c:pt idx="17">
                  <c:v>1135.2465338935867</c:v>
                </c:pt>
                <c:pt idx="18">
                  <c:v>1131.3299932565251</c:v>
                </c:pt>
                <c:pt idx="19">
                  <c:v>1152.9977956754749</c:v>
                </c:pt>
                <c:pt idx="20">
                  <c:v>1169.0759717196045</c:v>
                </c:pt>
                <c:pt idx="21">
                  <c:v>1193.6248867681118</c:v>
                </c:pt>
                <c:pt idx="22">
                  <c:v>1222.873976550808</c:v>
                </c:pt>
                <c:pt idx="23">
                  <c:v>1242.8501824433768</c:v>
                </c:pt>
                <c:pt idx="24">
                  <c:v>1317.9709287231369</c:v>
                </c:pt>
                <c:pt idx="25">
                  <c:v>1248.8628176124246</c:v>
                </c:pt>
                <c:pt idx="26">
                  <c:v>1310.3128857607715</c:v>
                </c:pt>
                <c:pt idx="27">
                  <c:v>1278.1374411453778</c:v>
                </c:pt>
                <c:pt idx="28">
                  <c:v>1231.3404031725047</c:v>
                </c:pt>
                <c:pt idx="29">
                  <c:v>1205.6906873834678</c:v>
                </c:pt>
                <c:pt idx="30" formatCode="#,##0.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A7-4A54-B2F5-D745D594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98144"/>
        <c:axId val="328668720"/>
      </c:lineChart>
      <c:catAx>
        <c:axId val="5243981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8668720"/>
        <c:crosses val="autoZero"/>
        <c:auto val="1"/>
        <c:lblAlgn val="ctr"/>
        <c:lblOffset val="100"/>
        <c:noMultiLvlLbl val="0"/>
      </c:catAx>
      <c:valAx>
        <c:axId val="328668720"/>
        <c:scaling>
          <c:orientation val="minMax"/>
          <c:max val="16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5591889412386685E-2"/>
              <c:y val="3.4436673246969141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398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3.7737605505224044E-2"/>
          <c:y val="0.86546515877964347"/>
          <c:w val="0.9137291926808081"/>
          <c:h val="5.769280385285201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40</xdr:row>
      <xdr:rowOff>0</xdr:rowOff>
    </xdr:from>
    <xdr:to>
      <xdr:col>12</xdr:col>
      <xdr:colOff>19050</xdr:colOff>
      <xdr:row>40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190625" y="8448675"/>
          <a:ext cx="11458575" cy="952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20293</xdr:colOff>
      <xdr:row>1</xdr:row>
      <xdr:rowOff>214934</xdr:rowOff>
    </xdr:from>
    <xdr:to>
      <xdr:col>14</xdr:col>
      <xdr:colOff>619125</xdr:colOff>
      <xdr:row>20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535974</xdr:colOff>
      <xdr:row>18</xdr:row>
      <xdr:rowOff>946489</xdr:rowOff>
    </xdr:from>
    <xdr:to>
      <xdr:col>14</xdr:col>
      <xdr:colOff>438394</xdr:colOff>
      <xdr:row>19</xdr:row>
      <xdr:rowOff>88877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87512" y="4837085"/>
          <a:ext cx="4452440" cy="24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6.71B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13954</xdr:colOff>
      <xdr:row>18</xdr:row>
      <xdr:rowOff>954473</xdr:rowOff>
    </xdr:from>
    <xdr:to>
      <xdr:col>8</xdr:col>
      <xdr:colOff>293077</xdr:colOff>
      <xdr:row>19</xdr:row>
      <xdr:rowOff>58614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762" y="4845069"/>
          <a:ext cx="3158603" cy="210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Methodenwechsel in der Vorkettenmodellierung, Werte ab 2019 sind daher nur eingeschränkt mit den Vorjahren vergleichbar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165651</xdr:colOff>
      <xdr:row>1</xdr:row>
      <xdr:rowOff>1242</xdr:rowOff>
    </xdr:from>
    <xdr:to>
      <xdr:col>12</xdr:col>
      <xdr:colOff>877955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1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Primärenergieverbrauchs im Güterverkehr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214313</xdr:colOff>
      <xdr:row>1</xdr:row>
      <xdr:rowOff>100012</xdr:rowOff>
    </xdr:from>
    <xdr:to>
      <xdr:col>12</xdr:col>
      <xdr:colOff>928688</xdr:colOff>
      <xdr:row>2</xdr:row>
      <xdr:rowOff>112712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4313" y="354012"/>
          <a:ext cx="624681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430536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8284</xdr:colOff>
      <xdr:row>18</xdr:row>
      <xdr:rowOff>937340</xdr:rowOff>
    </xdr:from>
    <xdr:to>
      <xdr:col>14</xdr:col>
      <xdr:colOff>430534</xdr:colOff>
      <xdr:row>18</xdr:row>
      <xdr:rowOff>937340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2" y="4827936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8280</xdr:colOff>
      <xdr:row>18</xdr:row>
      <xdr:rowOff>530086</xdr:rowOff>
    </xdr:from>
    <xdr:to>
      <xdr:col>14</xdr:col>
      <xdr:colOff>430530</xdr:colOff>
      <xdr:row>18</xdr:row>
      <xdr:rowOff>530086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8088" y="4420682"/>
          <a:ext cx="680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109902</xdr:colOff>
      <xdr:row>3</xdr:row>
      <xdr:rowOff>161192</xdr:rowOff>
    </xdr:from>
    <xdr:to>
      <xdr:col>12</xdr:col>
      <xdr:colOff>109902</xdr:colOff>
      <xdr:row>18</xdr:row>
      <xdr:rowOff>51289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D285B1E-5CCE-4644-8FFA-1D765A365B0D}"/>
            </a:ext>
          </a:extLst>
        </xdr:cNvPr>
        <xdr:cNvCxnSpPr/>
      </xdr:nvCxnSpPr>
      <xdr:spPr>
        <a:xfrm>
          <a:off x="5649056" y="915865"/>
          <a:ext cx="0" cy="302602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FB58-7EF7-4C13-9D1B-FBA2C6A320D0}">
  <dimension ref="A2:L35"/>
  <sheetViews>
    <sheetView workbookViewId="0">
      <selection activeCell="J38" sqref="J38"/>
    </sheetView>
  </sheetViews>
  <sheetFormatPr baseColWidth="10" defaultRowHeight="12.75" x14ac:dyDescent="0.2"/>
  <cols>
    <col min="4" max="4" width="19" customWidth="1"/>
    <col min="5" max="5" width="16.140625" customWidth="1"/>
    <col min="6" max="6" width="17.85546875" customWidth="1"/>
    <col min="7" max="7" width="18.42578125" customWidth="1"/>
  </cols>
  <sheetData>
    <row r="2" spans="1:12" x14ac:dyDescent="0.2">
      <c r="A2" s="85" t="s">
        <v>29</v>
      </c>
    </row>
    <row r="4" spans="1:12" x14ac:dyDescent="0.2">
      <c r="A4" t="s">
        <v>19</v>
      </c>
    </row>
    <row r="5" spans="1:12" s="70" customFormat="1" x14ac:dyDescent="0.2">
      <c r="A5" s="70" t="s">
        <v>21</v>
      </c>
      <c r="B5" s="70" t="s">
        <v>17</v>
      </c>
      <c r="C5" s="70" t="s">
        <v>22</v>
      </c>
      <c r="D5" s="70" t="s">
        <v>24</v>
      </c>
      <c r="E5" s="70" t="s">
        <v>25</v>
      </c>
      <c r="F5" s="70" t="s">
        <v>26</v>
      </c>
      <c r="G5" s="70" t="s">
        <v>27</v>
      </c>
      <c r="I5" s="70" t="s">
        <v>24</v>
      </c>
      <c r="J5" s="70" t="s">
        <v>25</v>
      </c>
      <c r="K5" s="70" t="s">
        <v>26</v>
      </c>
      <c r="L5" s="70" t="s">
        <v>27</v>
      </c>
    </row>
    <row r="6" spans="1:12" x14ac:dyDescent="0.2">
      <c r="A6">
        <v>1995</v>
      </c>
      <c r="B6" t="s">
        <v>18</v>
      </c>
      <c r="C6" t="s">
        <v>23</v>
      </c>
      <c r="D6" s="86">
        <v>735296131293.05139</v>
      </c>
      <c r="E6" s="87">
        <v>45349962612.196724</v>
      </c>
      <c r="F6" s="88">
        <v>30181505391.11684</v>
      </c>
      <c r="G6" s="89">
        <v>64724278001.57444</v>
      </c>
      <c r="I6" s="57">
        <f>D6/1000/1000/1000</f>
        <v>735.29613129305142</v>
      </c>
      <c r="J6" s="57">
        <f t="shared" ref="J6:L21" si="0">E6/1000/1000/1000</f>
        <v>45.34996261219672</v>
      </c>
      <c r="K6" s="57">
        <f t="shared" si="0"/>
        <v>30.18150539111684</v>
      </c>
      <c r="L6" s="57">
        <f t="shared" si="0"/>
        <v>64.724278001574447</v>
      </c>
    </row>
    <row r="7" spans="1:12" x14ac:dyDescent="0.2">
      <c r="A7">
        <v>1996</v>
      </c>
      <c r="B7" t="s">
        <v>18</v>
      </c>
      <c r="C7" t="s">
        <v>23</v>
      </c>
      <c r="D7" s="90">
        <v>761121118851.61328</v>
      </c>
      <c r="E7" s="87">
        <v>44592743492.333496</v>
      </c>
      <c r="F7" s="88">
        <v>28683384995.382813</v>
      </c>
      <c r="G7" s="89">
        <v>62513511680.215408</v>
      </c>
      <c r="I7" s="57">
        <f t="shared" ref="I7:L31" si="1">D7/1000/1000/1000</f>
        <v>761.12111885161323</v>
      </c>
      <c r="J7" s="57">
        <f t="shared" si="0"/>
        <v>44.592743492333497</v>
      </c>
      <c r="K7" s="57">
        <f t="shared" si="0"/>
        <v>28.683384995382809</v>
      </c>
      <c r="L7" s="57">
        <f t="shared" si="0"/>
        <v>62.513511680215409</v>
      </c>
    </row>
    <row r="8" spans="1:12" x14ac:dyDescent="0.2">
      <c r="A8">
        <v>1997</v>
      </c>
      <c r="B8" t="s">
        <v>18</v>
      </c>
      <c r="C8" t="s">
        <v>23</v>
      </c>
      <c r="D8" s="90">
        <v>795677088231.69263</v>
      </c>
      <c r="E8" s="87">
        <v>51536438612.021225</v>
      </c>
      <c r="F8" s="88">
        <v>28776338918.250088</v>
      </c>
      <c r="G8" s="89">
        <v>63606707501.475014</v>
      </c>
      <c r="I8" s="57">
        <f t="shared" si="1"/>
        <v>795.67708823169266</v>
      </c>
      <c r="J8" s="57">
        <f t="shared" si="0"/>
        <v>51.536438612021222</v>
      </c>
      <c r="K8" s="57">
        <f t="shared" si="0"/>
        <v>28.776338918250087</v>
      </c>
      <c r="L8" s="57">
        <f t="shared" si="0"/>
        <v>63.606707501475015</v>
      </c>
    </row>
    <row r="9" spans="1:12" x14ac:dyDescent="0.2">
      <c r="A9">
        <v>1998</v>
      </c>
      <c r="B9" t="s">
        <v>18</v>
      </c>
      <c r="C9" t="s">
        <v>23</v>
      </c>
      <c r="D9" s="86">
        <v>819657489220.51624</v>
      </c>
      <c r="E9" s="87">
        <v>46250910755.520844</v>
      </c>
      <c r="F9" s="88">
        <v>29491249557.305916</v>
      </c>
      <c r="G9" s="89">
        <v>60706762213.612862</v>
      </c>
      <c r="I9" s="57">
        <f t="shared" si="1"/>
        <v>819.65748922051614</v>
      </c>
      <c r="J9" s="57">
        <f t="shared" si="0"/>
        <v>46.250910755520849</v>
      </c>
      <c r="K9" s="57">
        <f t="shared" si="0"/>
        <v>29.491249557305917</v>
      </c>
      <c r="L9" s="57">
        <f t="shared" si="0"/>
        <v>60.706762213612862</v>
      </c>
    </row>
    <row r="10" spans="1:12" x14ac:dyDescent="0.2">
      <c r="A10">
        <v>1999</v>
      </c>
      <c r="B10" t="s">
        <v>18</v>
      </c>
      <c r="C10" t="s">
        <v>23</v>
      </c>
      <c r="D10" s="86">
        <v>863317284417.09692</v>
      </c>
      <c r="E10" s="87">
        <v>46668129161.37426</v>
      </c>
      <c r="F10" s="88">
        <v>28670912862.205215</v>
      </c>
      <c r="G10" s="89">
        <v>62435108786.10096</v>
      </c>
      <c r="I10" s="57">
        <f t="shared" si="1"/>
        <v>863.31728441709697</v>
      </c>
      <c r="J10" s="57">
        <f t="shared" si="0"/>
        <v>46.668129161374267</v>
      </c>
      <c r="K10" s="57">
        <f t="shared" si="0"/>
        <v>28.670912862205217</v>
      </c>
      <c r="L10" s="57">
        <f t="shared" si="0"/>
        <v>62.435108786100962</v>
      </c>
    </row>
    <row r="11" spans="1:12" x14ac:dyDescent="0.2">
      <c r="A11">
        <v>2000</v>
      </c>
      <c r="B11" t="s">
        <v>18</v>
      </c>
      <c r="C11" t="s">
        <v>23</v>
      </c>
      <c r="D11" s="86">
        <v>881266054855.63513</v>
      </c>
      <c r="E11" s="87">
        <v>45609143470.026505</v>
      </c>
      <c r="F11" s="88">
        <v>30189916807.548927</v>
      </c>
      <c r="G11" s="89">
        <v>67909959345.66893</v>
      </c>
      <c r="I11" s="57">
        <f t="shared" si="1"/>
        <v>881.26605485563516</v>
      </c>
      <c r="J11" s="57">
        <f t="shared" si="0"/>
        <v>45.60914347002651</v>
      </c>
      <c r="K11" s="57">
        <f t="shared" si="0"/>
        <v>30.189916807548929</v>
      </c>
      <c r="L11" s="57">
        <f t="shared" si="0"/>
        <v>67.909959345668938</v>
      </c>
    </row>
    <row r="12" spans="1:12" x14ac:dyDescent="0.2">
      <c r="A12">
        <v>2001</v>
      </c>
      <c r="B12" t="s">
        <v>18</v>
      </c>
      <c r="C12" t="s">
        <v>23</v>
      </c>
      <c r="D12" s="86">
        <v>892077984707.70618</v>
      </c>
      <c r="E12" s="87">
        <v>45188340215.08181</v>
      </c>
      <c r="F12" s="88">
        <v>29039069189.507896</v>
      </c>
      <c r="G12" s="89">
        <v>69145003104.325607</v>
      </c>
      <c r="I12" s="57">
        <f t="shared" si="1"/>
        <v>892.07798470770626</v>
      </c>
      <c r="J12" s="57">
        <f t="shared" si="0"/>
        <v>45.188340215081809</v>
      </c>
      <c r="K12" s="57">
        <f t="shared" si="0"/>
        <v>29.039069189507895</v>
      </c>
      <c r="L12" s="57">
        <f t="shared" si="0"/>
        <v>69.145003104325596</v>
      </c>
    </row>
    <row r="13" spans="1:12" x14ac:dyDescent="0.2">
      <c r="A13">
        <v>2002</v>
      </c>
      <c r="B13" t="s">
        <v>18</v>
      </c>
      <c r="C13" t="s">
        <v>23</v>
      </c>
      <c r="D13" s="86">
        <v>893644750109.06079</v>
      </c>
      <c r="E13" s="87">
        <v>41509746315.086212</v>
      </c>
      <c r="F13" s="88">
        <v>28346998687.550102</v>
      </c>
      <c r="G13" s="89">
        <v>68852797818.920013</v>
      </c>
      <c r="I13" s="57">
        <f t="shared" si="1"/>
        <v>893.64475010906074</v>
      </c>
      <c r="J13" s="57">
        <f t="shared" si="0"/>
        <v>41.509746315086218</v>
      </c>
      <c r="K13" s="57">
        <f t="shared" si="0"/>
        <v>28.346998687550101</v>
      </c>
      <c r="L13" s="57">
        <f t="shared" si="0"/>
        <v>68.852797818920024</v>
      </c>
    </row>
    <row r="14" spans="1:12" x14ac:dyDescent="0.2">
      <c r="A14">
        <v>2003</v>
      </c>
      <c r="B14" t="s">
        <v>18</v>
      </c>
      <c r="C14" t="s">
        <v>23</v>
      </c>
      <c r="D14" s="91">
        <v>903866058971.82983</v>
      </c>
      <c r="E14" s="87">
        <v>41733132668.227325</v>
      </c>
      <c r="F14" s="88">
        <v>25327072075.08532</v>
      </c>
      <c r="G14" s="89">
        <v>68848085744.660431</v>
      </c>
      <c r="I14" s="57">
        <f t="shared" si="1"/>
        <v>903.86605897182994</v>
      </c>
      <c r="J14" s="57">
        <f t="shared" si="0"/>
        <v>41.73313266822732</v>
      </c>
      <c r="K14" s="57">
        <f t="shared" si="0"/>
        <v>25.327072075085319</v>
      </c>
      <c r="L14" s="57">
        <f t="shared" si="0"/>
        <v>68.848085744660438</v>
      </c>
    </row>
    <row r="15" spans="1:12" x14ac:dyDescent="0.2">
      <c r="A15">
        <v>2004</v>
      </c>
      <c r="B15" t="s">
        <v>18</v>
      </c>
      <c r="C15" t="s">
        <v>23</v>
      </c>
      <c r="D15" s="91">
        <v>909749548063.98352</v>
      </c>
      <c r="E15" s="91">
        <v>44236717241.180656</v>
      </c>
      <c r="F15" s="88">
        <v>27326966551.603268</v>
      </c>
      <c r="G15" s="89">
        <v>76212283629.68927</v>
      </c>
      <c r="I15" s="57">
        <f t="shared" si="1"/>
        <v>909.74954806398353</v>
      </c>
      <c r="J15" s="57">
        <f t="shared" si="0"/>
        <v>44.236717241180664</v>
      </c>
      <c r="K15" s="57">
        <f t="shared" si="0"/>
        <v>27.32696655160327</v>
      </c>
      <c r="L15" s="57">
        <f t="shared" si="0"/>
        <v>76.212283629689281</v>
      </c>
    </row>
    <row r="16" spans="1:12" x14ac:dyDescent="0.2">
      <c r="A16">
        <v>2005</v>
      </c>
      <c r="B16" t="s">
        <v>18</v>
      </c>
      <c r="C16" t="s">
        <v>23</v>
      </c>
      <c r="D16" s="91">
        <v>909994527052.24561</v>
      </c>
      <c r="E16" s="91">
        <v>47548740951.847878</v>
      </c>
      <c r="F16" s="88">
        <v>27106083127.789314</v>
      </c>
      <c r="G16" s="89">
        <v>81995829332.928268</v>
      </c>
      <c r="I16" s="57">
        <f t="shared" si="1"/>
        <v>909.99452705224553</v>
      </c>
      <c r="J16" s="57">
        <f t="shared" si="0"/>
        <v>47.548740951847883</v>
      </c>
      <c r="K16" s="57">
        <f t="shared" si="0"/>
        <v>27.106083127789315</v>
      </c>
      <c r="L16" s="57">
        <f t="shared" si="0"/>
        <v>81.995829332928281</v>
      </c>
    </row>
    <row r="17" spans="1:12" x14ac:dyDescent="0.2">
      <c r="A17">
        <v>2006</v>
      </c>
      <c r="B17" t="s">
        <v>18</v>
      </c>
      <c r="C17" t="s">
        <v>23</v>
      </c>
      <c r="D17" s="91">
        <v>972234061927.99292</v>
      </c>
      <c r="E17" s="91">
        <v>49509669299.59182</v>
      </c>
      <c r="F17" s="88">
        <v>26649829887.253563</v>
      </c>
      <c r="G17" s="89">
        <v>89369463422.998688</v>
      </c>
      <c r="I17" s="57">
        <f t="shared" si="1"/>
        <v>972.23406192799291</v>
      </c>
      <c r="J17" s="57">
        <f t="shared" si="0"/>
        <v>49.50966929959182</v>
      </c>
      <c r="K17" s="57">
        <f t="shared" si="0"/>
        <v>26.649829887253563</v>
      </c>
      <c r="L17" s="57">
        <f t="shared" si="0"/>
        <v>89.369463422998678</v>
      </c>
    </row>
    <row r="18" spans="1:12" x14ac:dyDescent="0.2">
      <c r="A18">
        <v>2007</v>
      </c>
      <c r="B18" t="s">
        <v>18</v>
      </c>
      <c r="C18" t="s">
        <v>23</v>
      </c>
      <c r="D18" s="91">
        <v>1004446015306.5498</v>
      </c>
      <c r="E18" s="91">
        <v>50338479728.686684</v>
      </c>
      <c r="F18" s="88">
        <v>26546169200.674171</v>
      </c>
      <c r="G18" s="89">
        <v>95120638693.191422</v>
      </c>
      <c r="I18" s="57">
        <f t="shared" si="1"/>
        <v>1004.4460153065498</v>
      </c>
      <c r="J18" s="57">
        <f t="shared" si="0"/>
        <v>50.338479728686679</v>
      </c>
      <c r="K18" s="57">
        <f t="shared" si="0"/>
        <v>26.546169200674171</v>
      </c>
      <c r="L18" s="57">
        <f t="shared" si="0"/>
        <v>95.120638693191438</v>
      </c>
    </row>
    <row r="19" spans="1:12" x14ac:dyDescent="0.2">
      <c r="A19">
        <v>2008</v>
      </c>
      <c r="B19" t="s">
        <v>18</v>
      </c>
      <c r="C19" t="s">
        <v>23</v>
      </c>
      <c r="D19" s="91">
        <v>975624102847.59546</v>
      </c>
      <c r="E19" s="91">
        <v>48774790054.709572</v>
      </c>
      <c r="F19" s="88">
        <v>25867641070.741837</v>
      </c>
      <c r="G19" s="89">
        <v>100377018631.24474</v>
      </c>
      <c r="I19" s="57">
        <f t="shared" si="1"/>
        <v>975.62410284759551</v>
      </c>
      <c r="J19" s="57">
        <f t="shared" si="0"/>
        <v>48.77479005470957</v>
      </c>
      <c r="K19" s="57">
        <f t="shared" si="0"/>
        <v>25.867641070741836</v>
      </c>
      <c r="L19" s="57">
        <f t="shared" si="0"/>
        <v>100.37701863124474</v>
      </c>
    </row>
    <row r="20" spans="1:12" x14ac:dyDescent="0.2">
      <c r="A20">
        <v>2009</v>
      </c>
      <c r="B20" t="s">
        <v>18</v>
      </c>
      <c r="C20" t="s">
        <v>23</v>
      </c>
      <c r="D20" s="91">
        <v>892220039460.18774</v>
      </c>
      <c r="E20" s="91">
        <v>39705492214.913544</v>
      </c>
      <c r="F20" s="88">
        <v>22053690815.816139</v>
      </c>
      <c r="G20" s="89">
        <v>95449867044.682465</v>
      </c>
      <c r="I20" s="57">
        <f t="shared" si="1"/>
        <v>892.22003946018776</v>
      </c>
      <c r="J20" s="57">
        <f t="shared" si="0"/>
        <v>39.705492214913548</v>
      </c>
      <c r="K20" s="57">
        <f t="shared" si="0"/>
        <v>22.05369081581614</v>
      </c>
      <c r="L20" s="57">
        <f t="shared" si="0"/>
        <v>95.449867044682449</v>
      </c>
    </row>
    <row r="21" spans="1:12" x14ac:dyDescent="0.2">
      <c r="A21">
        <v>2010</v>
      </c>
      <c r="B21" t="s">
        <v>18</v>
      </c>
      <c r="C21" t="s">
        <v>23</v>
      </c>
      <c r="D21" s="91">
        <v>960785453209.56909</v>
      </c>
      <c r="E21" s="91">
        <v>44499928510.727585</v>
      </c>
      <c r="F21" s="88">
        <v>25776144630.788422</v>
      </c>
      <c r="G21" s="89">
        <v>114562308588.94553</v>
      </c>
      <c r="I21" s="57">
        <f t="shared" si="1"/>
        <v>960.78545320956914</v>
      </c>
      <c r="J21" s="57">
        <f t="shared" si="0"/>
        <v>44.499928510727585</v>
      </c>
      <c r="K21" s="57">
        <f t="shared" si="0"/>
        <v>25.776144630788423</v>
      </c>
      <c r="L21" s="57">
        <f t="shared" si="0"/>
        <v>114.56230858894553</v>
      </c>
    </row>
    <row r="22" spans="1:12" x14ac:dyDescent="0.2">
      <c r="A22">
        <v>2011</v>
      </c>
      <c r="B22" t="s">
        <v>18</v>
      </c>
      <c r="C22" t="s">
        <v>23</v>
      </c>
      <c r="D22" s="91">
        <v>968628599755.79163</v>
      </c>
      <c r="E22" s="91">
        <v>45368699830.055138</v>
      </c>
      <c r="F22" s="88">
        <v>24534308638.291054</v>
      </c>
      <c r="G22" s="89">
        <v>126053868422.86736</v>
      </c>
      <c r="I22" s="57">
        <f t="shared" si="1"/>
        <v>968.6285997557917</v>
      </c>
      <c r="J22" s="57">
        <f t="shared" si="1"/>
        <v>45.368699830055142</v>
      </c>
      <c r="K22" s="57">
        <f t="shared" si="1"/>
        <v>24.534308638291055</v>
      </c>
      <c r="L22" s="57">
        <f t="shared" si="1"/>
        <v>126.05386842286735</v>
      </c>
    </row>
    <row r="23" spans="1:12" x14ac:dyDescent="0.2">
      <c r="A23">
        <v>2012</v>
      </c>
      <c r="B23" t="s">
        <v>18</v>
      </c>
      <c r="C23" t="s">
        <v>23</v>
      </c>
      <c r="D23" s="91">
        <v>949226471724.16357</v>
      </c>
      <c r="E23" s="91">
        <v>42981444788.010536</v>
      </c>
      <c r="F23" s="88">
        <v>23633728701.593567</v>
      </c>
      <c r="G23" s="89">
        <v>119404888679.81909</v>
      </c>
      <c r="I23" s="57">
        <f t="shared" si="1"/>
        <v>949.2264717241635</v>
      </c>
      <c r="J23" s="57">
        <f t="shared" si="1"/>
        <v>42.981444788010535</v>
      </c>
      <c r="K23" s="57">
        <f t="shared" si="1"/>
        <v>23.633728701593565</v>
      </c>
      <c r="L23" s="57">
        <f t="shared" si="1"/>
        <v>119.40488867981909</v>
      </c>
    </row>
    <row r="24" spans="1:12" x14ac:dyDescent="0.2">
      <c r="A24">
        <v>2013</v>
      </c>
      <c r="B24" t="s">
        <v>18</v>
      </c>
      <c r="C24" t="s">
        <v>23</v>
      </c>
      <c r="D24" s="91">
        <v>951475252498.41077</v>
      </c>
      <c r="E24" s="91">
        <v>41168675381.936562</v>
      </c>
      <c r="F24" s="88">
        <v>23839259680.503304</v>
      </c>
      <c r="G24" s="89">
        <v>114846805695.67435</v>
      </c>
      <c r="I24" s="57">
        <f t="shared" si="1"/>
        <v>951.4752524984109</v>
      </c>
      <c r="J24" s="57">
        <f t="shared" si="1"/>
        <v>41.168675381936559</v>
      </c>
      <c r="K24" s="57">
        <f t="shared" si="1"/>
        <v>23.839259680503307</v>
      </c>
      <c r="L24" s="57">
        <f t="shared" si="1"/>
        <v>114.84680569567433</v>
      </c>
    </row>
    <row r="25" spans="1:12" x14ac:dyDescent="0.2">
      <c r="A25">
        <v>2014</v>
      </c>
      <c r="B25" t="s">
        <v>18</v>
      </c>
      <c r="C25" t="s">
        <v>23</v>
      </c>
      <c r="D25" s="91">
        <v>975674674630.40344</v>
      </c>
      <c r="E25" s="91">
        <v>39278268982.161293</v>
      </c>
      <c r="F25" s="88">
        <v>23814003681.488472</v>
      </c>
      <c r="G25" s="89">
        <v>114230848381.42183</v>
      </c>
      <c r="I25" s="57">
        <f t="shared" si="1"/>
        <v>975.67467463040339</v>
      </c>
      <c r="J25" s="57">
        <f t="shared" si="1"/>
        <v>39.278268982161286</v>
      </c>
      <c r="K25" s="57">
        <f t="shared" si="1"/>
        <v>23.814003681488472</v>
      </c>
      <c r="L25" s="57">
        <f t="shared" si="1"/>
        <v>114.23084838142184</v>
      </c>
    </row>
    <row r="26" spans="1:12" x14ac:dyDescent="0.2">
      <c r="A26">
        <v>2015</v>
      </c>
      <c r="B26" t="s">
        <v>18</v>
      </c>
      <c r="C26" t="s">
        <v>23</v>
      </c>
      <c r="D26" s="91">
        <v>990901604493.71228</v>
      </c>
      <c r="E26" s="91">
        <v>39607990840.677216</v>
      </c>
      <c r="F26" s="88">
        <v>23300836632.810585</v>
      </c>
      <c r="G26" s="89">
        <v>115265539752.40433</v>
      </c>
      <c r="I26" s="57">
        <f t="shared" si="1"/>
        <v>990.90160449371228</v>
      </c>
      <c r="J26" s="57">
        <f t="shared" si="1"/>
        <v>39.607990840677218</v>
      </c>
      <c r="K26" s="57">
        <f t="shared" si="1"/>
        <v>23.300836632810583</v>
      </c>
      <c r="L26" s="57">
        <f t="shared" si="1"/>
        <v>115.26553975240434</v>
      </c>
    </row>
    <row r="27" spans="1:12" x14ac:dyDescent="0.2">
      <c r="A27">
        <v>2016</v>
      </c>
      <c r="B27" t="s">
        <v>18</v>
      </c>
      <c r="C27" t="s">
        <v>23</v>
      </c>
      <c r="D27" s="91">
        <v>1009782146012.984</v>
      </c>
      <c r="E27" s="91">
        <v>44217282033.116379</v>
      </c>
      <c r="F27" s="88">
        <v>21987225695.079727</v>
      </c>
      <c r="G27" s="89">
        <v>117638233026.93153</v>
      </c>
      <c r="I27" s="57">
        <f t="shared" si="1"/>
        <v>1009.782146012984</v>
      </c>
      <c r="J27" s="57">
        <f t="shared" si="1"/>
        <v>44.217282033116376</v>
      </c>
      <c r="K27" s="57">
        <f t="shared" si="1"/>
        <v>21.987225695079726</v>
      </c>
      <c r="L27" s="57">
        <f t="shared" si="1"/>
        <v>117.63823302693154</v>
      </c>
    </row>
    <row r="28" spans="1:12" x14ac:dyDescent="0.2">
      <c r="A28">
        <v>2017</v>
      </c>
      <c r="B28" t="s">
        <v>18</v>
      </c>
      <c r="C28" t="s">
        <v>23</v>
      </c>
      <c r="D28" s="91">
        <v>1038018074742.4199</v>
      </c>
      <c r="E28" s="91">
        <v>42185711578.863724</v>
      </c>
      <c r="F28" s="88">
        <v>22911107861.635883</v>
      </c>
      <c r="G28" s="89">
        <v>119759082367.88863</v>
      </c>
      <c r="I28" s="57">
        <f t="shared" si="1"/>
        <v>1038.0180747424199</v>
      </c>
      <c r="J28" s="57">
        <f t="shared" si="1"/>
        <v>42.185711578863724</v>
      </c>
      <c r="K28" s="57">
        <f t="shared" si="1"/>
        <v>22.911107861635884</v>
      </c>
      <c r="L28" s="57">
        <f t="shared" si="1"/>
        <v>119.75908236788862</v>
      </c>
    </row>
    <row r="29" spans="1:12" x14ac:dyDescent="0.2">
      <c r="A29">
        <v>2018</v>
      </c>
      <c r="B29" t="s">
        <v>18</v>
      </c>
      <c r="C29" t="s">
        <v>23</v>
      </c>
      <c r="D29" s="91">
        <v>1060964254837.2378</v>
      </c>
      <c r="E29" s="91">
        <v>40688134410.959656</v>
      </c>
      <c r="F29" s="88">
        <v>20211347328.112282</v>
      </c>
      <c r="G29" s="89">
        <v>120986445867.06693</v>
      </c>
      <c r="I29" s="57">
        <f t="shared" si="1"/>
        <v>1060.9642548372378</v>
      </c>
      <c r="J29" s="57">
        <f t="shared" si="1"/>
        <v>40.688134410959655</v>
      </c>
      <c r="K29" s="57">
        <f t="shared" si="1"/>
        <v>20.211347328112282</v>
      </c>
      <c r="L29" s="57">
        <f t="shared" si="1"/>
        <v>120.98644586706692</v>
      </c>
    </row>
    <row r="30" spans="1:12" x14ac:dyDescent="0.2">
      <c r="A30">
        <v>2019</v>
      </c>
      <c r="B30" t="s">
        <v>18</v>
      </c>
      <c r="C30" t="s">
        <v>23</v>
      </c>
      <c r="D30" s="91">
        <v>1139287877110.6035</v>
      </c>
      <c r="E30" s="91">
        <v>38547684030.065613</v>
      </c>
      <c r="F30" s="88">
        <v>21690095104.655514</v>
      </c>
      <c r="G30" s="89">
        <v>118445272477.81259</v>
      </c>
      <c r="I30" s="57">
        <f t="shared" si="1"/>
        <v>1139.2878771106034</v>
      </c>
      <c r="J30" s="57">
        <f t="shared" si="1"/>
        <v>38.547684030065611</v>
      </c>
      <c r="K30" s="57">
        <f t="shared" si="1"/>
        <v>21.690095104655516</v>
      </c>
      <c r="L30" s="57">
        <f t="shared" si="1"/>
        <v>118.44527247781258</v>
      </c>
    </row>
    <row r="31" spans="1:12" x14ac:dyDescent="0.2">
      <c r="A31">
        <v>2020</v>
      </c>
      <c r="B31" t="s">
        <v>18</v>
      </c>
      <c r="C31" t="s">
        <v>23</v>
      </c>
      <c r="D31" s="91">
        <v>1092237816986.0198</v>
      </c>
      <c r="E31" s="91">
        <v>32989997418.260242</v>
      </c>
      <c r="F31" s="88">
        <v>20682748786.988785</v>
      </c>
      <c r="G31" s="89">
        <v>102952254421.1557</v>
      </c>
      <c r="I31" s="57">
        <f t="shared" si="1"/>
        <v>1092.2378169860199</v>
      </c>
      <c r="J31" s="57">
        <f t="shared" si="1"/>
        <v>32.989997418260245</v>
      </c>
      <c r="K31" s="57">
        <f t="shared" si="1"/>
        <v>20.682748786988785</v>
      </c>
      <c r="L31" s="57">
        <f t="shared" si="1"/>
        <v>102.95225442115571</v>
      </c>
    </row>
    <row r="32" spans="1:12" x14ac:dyDescent="0.2">
      <c r="A32">
        <v>2021</v>
      </c>
      <c r="B32" t="s">
        <v>18</v>
      </c>
      <c r="C32" t="s">
        <v>23</v>
      </c>
      <c r="D32" s="91">
        <v>1127285670032.0029</v>
      </c>
      <c r="E32" s="91">
        <v>37308156243.703056</v>
      </c>
      <c r="F32" s="88">
        <v>21546608632.425053</v>
      </c>
      <c r="G32" s="89">
        <v>124172450852.64035</v>
      </c>
      <c r="I32" s="57">
        <f t="shared" ref="I32" si="2">D32/1000/1000/1000</f>
        <v>1127.2856700320031</v>
      </c>
      <c r="J32" s="57">
        <f t="shared" ref="J32" si="3">E32/1000/1000/1000</f>
        <v>37.30815624370306</v>
      </c>
      <c r="K32" s="57">
        <f t="shared" ref="K32" si="4">F32/1000/1000/1000</f>
        <v>21.546608632425048</v>
      </c>
      <c r="L32" s="57">
        <f t="shared" ref="L32" si="5">G32/1000/1000/1000</f>
        <v>124.17245085264035</v>
      </c>
    </row>
    <row r="33" spans="1:12" x14ac:dyDescent="0.2">
      <c r="A33">
        <v>2022</v>
      </c>
      <c r="B33" t="s">
        <v>18</v>
      </c>
      <c r="C33" t="s">
        <v>23</v>
      </c>
      <c r="D33" s="91">
        <v>1100606927461.9548</v>
      </c>
      <c r="E33" s="91">
        <v>37928733215.442986</v>
      </c>
      <c r="F33" s="88">
        <v>20882355622.742104</v>
      </c>
      <c r="G33" s="92">
        <v>118719424845.23808</v>
      </c>
      <c r="I33" s="57">
        <f t="shared" ref="I33" si="6">D33/1000/1000/1000</f>
        <v>1100.6069274619547</v>
      </c>
      <c r="J33" s="57">
        <f t="shared" ref="J33" si="7">E33/1000/1000/1000</f>
        <v>37.928733215442982</v>
      </c>
      <c r="K33" s="57">
        <f t="shared" ref="K33" si="8">F33/1000/1000/1000</f>
        <v>20.882355622742107</v>
      </c>
      <c r="L33" s="57">
        <f t="shared" ref="L33" si="9">G33/1000/1000/1000</f>
        <v>118.71942484523808</v>
      </c>
    </row>
    <row r="34" spans="1:12" x14ac:dyDescent="0.2">
      <c r="A34">
        <v>2023</v>
      </c>
      <c r="B34" t="s">
        <v>18</v>
      </c>
      <c r="C34" t="s">
        <v>23</v>
      </c>
      <c r="D34" s="91">
        <v>1063136248055.8832</v>
      </c>
      <c r="E34" s="91">
        <v>34958768973.513885</v>
      </c>
      <c r="F34" s="91">
        <v>18501787829.044899</v>
      </c>
      <c r="G34" s="93">
        <v>114743598314.06296</v>
      </c>
      <c r="I34" s="57">
        <f t="shared" ref="I34" si="10">D34/1000/1000/1000</f>
        <v>1063.1362480558832</v>
      </c>
      <c r="J34" s="57">
        <f t="shared" ref="J34" si="11">E34/1000/1000/1000</f>
        <v>34.958768973513884</v>
      </c>
      <c r="K34" s="57">
        <f t="shared" ref="K34" si="12">F34/1000/1000/1000</f>
        <v>18.5017878290449</v>
      </c>
      <c r="L34" s="57">
        <f t="shared" ref="L34" si="13">G34/1000/1000/1000</f>
        <v>114.74359831406295</v>
      </c>
    </row>
    <row r="35" spans="1:12" x14ac:dyDescent="0.2">
      <c r="A35">
        <v>2024</v>
      </c>
      <c r="B35" t="s">
        <v>18</v>
      </c>
      <c r="C35" t="s">
        <v>23</v>
      </c>
      <c r="D35" s="91">
        <v>1039328010072.957</v>
      </c>
      <c r="E35" s="91">
        <v>32172104660.930885</v>
      </c>
      <c r="F35" s="91">
        <v>18169973717.301727</v>
      </c>
      <c r="G35" s="91">
        <v>116020598932.27818</v>
      </c>
      <c r="I35" s="57">
        <f t="shared" ref="I35" si="14">D35/1000/1000/1000</f>
        <v>1039.3280100729571</v>
      </c>
      <c r="J35" s="57">
        <f t="shared" ref="J35" si="15">E35/1000/1000/1000</f>
        <v>32.172104660930884</v>
      </c>
      <c r="K35" s="57">
        <f t="shared" ref="K35" si="16">F35/1000/1000/1000</f>
        <v>18.169973717301726</v>
      </c>
      <c r="L35" s="57">
        <f t="shared" ref="L35" si="17">G35/1000/1000/1000</f>
        <v>116.02059893227818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73"/>
  <sheetViews>
    <sheetView showGridLines="0" topLeftCell="A46" workbookViewId="0">
      <selection activeCell="I46" sqref="I46"/>
    </sheetView>
  </sheetViews>
  <sheetFormatPr baseColWidth="10" defaultColWidth="11.42578125" defaultRowHeight="12.75" x14ac:dyDescent="0.2"/>
  <cols>
    <col min="1" max="1" width="18" style="24" bestFit="1" customWidth="1"/>
    <col min="2" max="7" width="16.7109375" style="24" customWidth="1"/>
    <col min="8" max="8" width="11.42578125" style="13"/>
    <col min="9" max="9" width="13" style="13" customWidth="1"/>
    <col min="10" max="10" width="13.85546875" style="13" customWidth="1"/>
    <col min="11" max="11" width="17.42578125" style="13" customWidth="1"/>
    <col min="12" max="12" width="15.42578125" style="24" customWidth="1"/>
    <col min="13" max="13" width="18.28515625" style="24" customWidth="1"/>
    <col min="14" max="14" width="18" style="24" customWidth="1"/>
    <col min="15" max="15" width="18.140625" style="24" customWidth="1"/>
    <col min="16" max="16" width="16.85546875" style="24" customWidth="1"/>
    <col min="17" max="17" width="18.28515625" style="24" customWidth="1"/>
    <col min="18" max="16384" width="11.42578125" style="24"/>
  </cols>
  <sheetData>
    <row r="1" spans="1:22" ht="15.95" customHeight="1" x14ac:dyDescent="0.2">
      <c r="A1" s="39" t="s">
        <v>1</v>
      </c>
      <c r="B1" s="97" t="s">
        <v>10</v>
      </c>
      <c r="C1" s="98"/>
      <c r="D1" s="98"/>
      <c r="E1" s="98"/>
      <c r="F1" s="98"/>
      <c r="G1" s="99"/>
    </row>
    <row r="2" spans="1:22" ht="15.95" customHeight="1" x14ac:dyDescent="0.2">
      <c r="A2" s="39" t="s">
        <v>2</v>
      </c>
      <c r="B2" s="100"/>
      <c r="C2" s="101"/>
      <c r="D2" s="101"/>
      <c r="E2" s="101"/>
      <c r="F2" s="101"/>
      <c r="G2" s="101"/>
    </row>
    <row r="3" spans="1:22" ht="15.95" customHeight="1" x14ac:dyDescent="0.2">
      <c r="A3" s="39" t="s">
        <v>0</v>
      </c>
      <c r="B3" s="100" t="s">
        <v>30</v>
      </c>
      <c r="C3" s="101"/>
      <c r="D3" s="101"/>
      <c r="E3" s="101"/>
      <c r="F3" s="101"/>
      <c r="G3" s="101"/>
      <c r="V3" s="25" t="str">
        <f>"Quelle: "&amp;Daten!B3</f>
        <v>Quelle: Umweltbundesamt, Daten und Rechenmodell TREMOD, Version 6.71B</v>
      </c>
    </row>
    <row r="4" spans="1:22" ht="27.75" customHeight="1" x14ac:dyDescent="0.2">
      <c r="A4" s="39" t="s">
        <v>3</v>
      </c>
      <c r="B4" s="104" t="s">
        <v>28</v>
      </c>
      <c r="C4" s="101"/>
      <c r="D4" s="101"/>
      <c r="E4" s="101"/>
      <c r="F4" s="101"/>
      <c r="G4" s="101"/>
    </row>
    <row r="5" spans="1:22" ht="13.5" customHeight="1" x14ac:dyDescent="0.2">
      <c r="A5" s="39" t="s">
        <v>8</v>
      </c>
      <c r="B5" s="100" t="s">
        <v>16</v>
      </c>
      <c r="C5" s="101"/>
      <c r="D5" s="101"/>
      <c r="E5" s="101"/>
      <c r="F5" s="101"/>
      <c r="G5" s="101"/>
    </row>
    <row r="6" spans="1:22" x14ac:dyDescent="0.2">
      <c r="A6" s="40" t="s">
        <v>9</v>
      </c>
      <c r="B6" s="102"/>
      <c r="C6" s="103"/>
      <c r="D6" s="103"/>
      <c r="E6" s="103"/>
      <c r="F6" s="103"/>
      <c r="G6" s="103"/>
    </row>
    <row r="7" spans="1:22" x14ac:dyDescent="0.2">
      <c r="I7" s="56"/>
      <c r="J7" s="56"/>
      <c r="K7" s="56"/>
      <c r="L7" s="55"/>
    </row>
    <row r="8" spans="1:22" ht="13.5" x14ac:dyDescent="0.25">
      <c r="A8" s="14"/>
      <c r="B8" s="14"/>
      <c r="C8" s="13"/>
      <c r="D8" s="15"/>
      <c r="E8" s="15"/>
      <c r="F8" s="15"/>
      <c r="G8" s="15"/>
      <c r="I8" s="94" t="s">
        <v>20</v>
      </c>
      <c r="J8" s="95"/>
      <c r="K8" s="95"/>
      <c r="L8" s="96"/>
      <c r="M8" s="34"/>
      <c r="N8" s="34"/>
      <c r="O8" s="34"/>
      <c r="P8" s="34"/>
      <c r="Q8" s="34"/>
      <c r="R8" s="34"/>
      <c r="S8" s="34"/>
      <c r="T8" s="34"/>
    </row>
    <row r="9" spans="1:22" ht="18.75" customHeight="1" x14ac:dyDescent="0.25">
      <c r="A9" s="50"/>
      <c r="B9" s="41"/>
      <c r="C9" s="42" t="s">
        <v>11</v>
      </c>
      <c r="D9" s="42" t="s">
        <v>12</v>
      </c>
      <c r="E9" s="42" t="s">
        <v>13</v>
      </c>
      <c r="F9" s="42" t="s">
        <v>14</v>
      </c>
      <c r="G9" s="42" t="s">
        <v>15</v>
      </c>
      <c r="H9" s="46"/>
      <c r="I9" s="42" t="s">
        <v>11</v>
      </c>
      <c r="J9" s="42" t="s">
        <v>12</v>
      </c>
      <c r="K9" s="42" t="s">
        <v>13</v>
      </c>
      <c r="L9" s="42" t="s">
        <v>14</v>
      </c>
      <c r="M9" s="46"/>
      <c r="N9" s="46"/>
      <c r="O9" s="46"/>
      <c r="P9" s="46"/>
      <c r="Q9" s="46"/>
      <c r="R9" s="46"/>
      <c r="S9" s="47"/>
      <c r="T9" s="47"/>
      <c r="U9" s="6"/>
      <c r="V9" s="6"/>
    </row>
    <row r="10" spans="1:22" ht="18.75" customHeight="1" x14ac:dyDescent="0.2">
      <c r="A10" s="58"/>
      <c r="B10" s="59">
        <v>1995</v>
      </c>
      <c r="C10" s="51">
        <f>Tabelle1!I6</f>
        <v>735.29613129305142</v>
      </c>
      <c r="D10" s="51">
        <f>Tabelle1!L6</f>
        <v>64.724278001574447</v>
      </c>
      <c r="E10" s="51">
        <f>Tabelle1!J6</f>
        <v>45.34996261219672</v>
      </c>
      <c r="F10" s="51">
        <f>Tabelle1!K6</f>
        <v>30.18150539111684</v>
      </c>
      <c r="G10" s="71">
        <f>C10+D10+E10+F10</f>
        <v>875.55187729793943</v>
      </c>
      <c r="H10" s="52"/>
      <c r="I10" s="51">
        <f>C10/G10*100</f>
        <v>83.980875417943892</v>
      </c>
      <c r="J10" s="51">
        <f>D10/G10*100</f>
        <v>7.3923978327042725</v>
      </c>
      <c r="K10" s="51">
        <f>E10/G10*100</f>
        <v>5.1795860174673223</v>
      </c>
      <c r="L10" s="78">
        <f>F10/G10*100</f>
        <v>3.4471407318845197</v>
      </c>
      <c r="M10" s="44"/>
      <c r="N10" s="45"/>
      <c r="O10" s="45"/>
      <c r="P10" s="45"/>
      <c r="Q10" s="48"/>
      <c r="R10" s="43"/>
      <c r="S10" s="34"/>
      <c r="T10" s="34"/>
    </row>
    <row r="11" spans="1:22" ht="18.75" customHeight="1" x14ac:dyDescent="0.2">
      <c r="A11" s="58"/>
      <c r="B11" s="61"/>
      <c r="C11" s="53">
        <f>Tabelle1!I7</f>
        <v>761.12111885161323</v>
      </c>
      <c r="D11" s="53">
        <f>Tabelle1!L7</f>
        <v>62.513511680215409</v>
      </c>
      <c r="E11" s="53">
        <f>Tabelle1!J7</f>
        <v>44.592743492333497</v>
      </c>
      <c r="F11" s="53">
        <f>Tabelle1!K7</f>
        <v>28.683384995382809</v>
      </c>
      <c r="G11" s="72">
        <f t="shared" ref="G11:G33" si="0">C11+D11+E11+F11</f>
        <v>896.91075901954491</v>
      </c>
      <c r="H11" s="52"/>
      <c r="I11" s="53">
        <f t="shared" ref="I11:I33" si="1">C11/G11*100</f>
        <v>84.860295318971339</v>
      </c>
      <c r="J11" s="53">
        <f t="shared" ref="J11:J34" si="2">D11/G11*100</f>
        <v>6.9698697503140501</v>
      </c>
      <c r="K11" s="53">
        <f t="shared" ref="K11:K34" si="3">E11/G11*100</f>
        <v>4.9718149820256263</v>
      </c>
      <c r="L11" s="79">
        <f t="shared" ref="L11:L34" si="4">F11/G11*100</f>
        <v>3.198019948688982</v>
      </c>
      <c r="M11" s="44"/>
      <c r="N11" s="45"/>
      <c r="O11" s="45"/>
      <c r="P11" s="45"/>
      <c r="Q11" s="48"/>
      <c r="R11" s="49"/>
      <c r="S11" s="34"/>
      <c r="T11" s="34"/>
    </row>
    <row r="12" spans="1:22" ht="18.75" customHeight="1" x14ac:dyDescent="0.2">
      <c r="A12" s="58"/>
      <c r="B12" s="59"/>
      <c r="C12" s="51">
        <f>Tabelle1!I8</f>
        <v>795.67708823169266</v>
      </c>
      <c r="D12" s="51">
        <f>Tabelle1!L8</f>
        <v>63.606707501475015</v>
      </c>
      <c r="E12" s="51">
        <f>Tabelle1!J8</f>
        <v>51.536438612021222</v>
      </c>
      <c r="F12" s="51">
        <f>Tabelle1!K8</f>
        <v>28.776338918250087</v>
      </c>
      <c r="G12" s="71">
        <f t="shared" si="0"/>
        <v>939.59657326343904</v>
      </c>
      <c r="H12" s="52"/>
      <c r="I12" s="51">
        <f t="shared" si="1"/>
        <v>84.682842708559463</v>
      </c>
      <c r="J12" s="51">
        <f t="shared" si="2"/>
        <v>6.769576359836436</v>
      </c>
      <c r="K12" s="51">
        <f t="shared" si="3"/>
        <v>5.4849538704705036</v>
      </c>
      <c r="L12" s="78">
        <f t="shared" si="4"/>
        <v>3.0626270611336008</v>
      </c>
      <c r="M12" s="44"/>
      <c r="N12" s="45"/>
      <c r="O12" s="45"/>
      <c r="P12" s="45"/>
      <c r="Q12" s="48"/>
      <c r="R12" s="49"/>
      <c r="S12" s="34"/>
      <c r="T12" s="34"/>
    </row>
    <row r="13" spans="1:22" ht="18.75" customHeight="1" x14ac:dyDescent="0.2">
      <c r="A13" s="58"/>
      <c r="B13" s="61"/>
      <c r="C13" s="53">
        <f>Tabelle1!I9</f>
        <v>819.65748922051614</v>
      </c>
      <c r="D13" s="53">
        <f>Tabelle1!L9</f>
        <v>60.706762213612862</v>
      </c>
      <c r="E13" s="53">
        <f>Tabelle1!J9</f>
        <v>46.250910755520849</v>
      </c>
      <c r="F13" s="53">
        <f>Tabelle1!K9</f>
        <v>29.491249557305917</v>
      </c>
      <c r="G13" s="72">
        <f t="shared" si="0"/>
        <v>956.1064117469557</v>
      </c>
      <c r="H13" s="52"/>
      <c r="I13" s="53">
        <f t="shared" si="1"/>
        <v>85.728688684649015</v>
      </c>
      <c r="J13" s="53">
        <f t="shared" si="2"/>
        <v>6.349372984822069</v>
      </c>
      <c r="K13" s="53">
        <f t="shared" si="3"/>
        <v>4.8374229256566963</v>
      </c>
      <c r="L13" s="79">
        <f t="shared" si="4"/>
        <v>3.0845154048722256</v>
      </c>
      <c r="M13" s="44"/>
      <c r="N13" s="45"/>
      <c r="O13" s="45"/>
      <c r="P13" s="45"/>
      <c r="Q13" s="48"/>
      <c r="R13" s="49"/>
      <c r="S13" s="34"/>
      <c r="T13" s="34"/>
    </row>
    <row r="14" spans="1:22" ht="18.75" customHeight="1" x14ac:dyDescent="0.2">
      <c r="A14" s="58"/>
      <c r="B14" s="59"/>
      <c r="C14" s="51">
        <f>Tabelle1!I10</f>
        <v>863.31728441709697</v>
      </c>
      <c r="D14" s="51">
        <f>Tabelle1!L10</f>
        <v>62.435108786100962</v>
      </c>
      <c r="E14" s="51">
        <f>Tabelle1!J10</f>
        <v>46.668129161374267</v>
      </c>
      <c r="F14" s="51">
        <f>Tabelle1!K10</f>
        <v>28.670912862205217</v>
      </c>
      <c r="G14" s="71">
        <f t="shared" si="0"/>
        <v>1001.0914352267774</v>
      </c>
      <c r="H14" s="52"/>
      <c r="I14" s="51">
        <f t="shared" si="1"/>
        <v>86.237605680996523</v>
      </c>
      <c r="J14" s="51">
        <f t="shared" si="2"/>
        <v>6.2367039202525518</v>
      </c>
      <c r="K14" s="51">
        <f t="shared" si="3"/>
        <v>4.6617249453145631</v>
      </c>
      <c r="L14" s="78">
        <f t="shared" si="4"/>
        <v>2.8639654534363674</v>
      </c>
      <c r="M14" s="44"/>
      <c r="N14" s="45"/>
      <c r="O14" s="45"/>
      <c r="P14" s="45"/>
      <c r="Q14" s="48"/>
      <c r="R14" s="49"/>
      <c r="S14" s="34"/>
      <c r="T14" s="34"/>
    </row>
    <row r="15" spans="1:22" ht="18.75" customHeight="1" x14ac:dyDescent="0.2">
      <c r="A15" s="58"/>
      <c r="B15" s="61">
        <v>2000</v>
      </c>
      <c r="C15" s="53">
        <f>Tabelle1!I11</f>
        <v>881.26605485563516</v>
      </c>
      <c r="D15" s="53">
        <f>Tabelle1!L11</f>
        <v>67.909959345668938</v>
      </c>
      <c r="E15" s="53">
        <f>Tabelle1!J11</f>
        <v>45.60914347002651</v>
      </c>
      <c r="F15" s="53">
        <f>Tabelle1!K11</f>
        <v>30.189916807548929</v>
      </c>
      <c r="G15" s="72">
        <f t="shared" si="0"/>
        <v>1024.9750744788796</v>
      </c>
      <c r="H15" s="52"/>
      <c r="I15" s="53">
        <f t="shared" si="1"/>
        <v>85.9792668913135</v>
      </c>
      <c r="J15" s="53">
        <f t="shared" si="2"/>
        <v>6.6255230040785023</v>
      </c>
      <c r="K15" s="53">
        <f t="shared" si="3"/>
        <v>4.4497807415673236</v>
      </c>
      <c r="L15" s="79">
        <f t="shared" si="4"/>
        <v>2.9454293630406734</v>
      </c>
      <c r="M15" s="44"/>
      <c r="N15" s="45"/>
      <c r="O15" s="45"/>
      <c r="P15" s="45"/>
      <c r="Q15" s="48"/>
      <c r="R15" s="49"/>
      <c r="S15" s="34"/>
      <c r="T15" s="34"/>
    </row>
    <row r="16" spans="1:22" ht="18.75" customHeight="1" x14ac:dyDescent="0.2">
      <c r="A16" s="58"/>
      <c r="B16" s="59"/>
      <c r="C16" s="51">
        <f>Tabelle1!I12</f>
        <v>892.07798470770626</v>
      </c>
      <c r="D16" s="51">
        <f>Tabelle1!L12</f>
        <v>69.145003104325596</v>
      </c>
      <c r="E16" s="51">
        <f>Tabelle1!J12</f>
        <v>45.188340215081809</v>
      </c>
      <c r="F16" s="51">
        <f>Tabelle1!K12</f>
        <v>29.039069189507895</v>
      </c>
      <c r="G16" s="71">
        <f t="shared" si="0"/>
        <v>1035.4503972166215</v>
      </c>
      <c r="H16" s="52"/>
      <c r="I16" s="51">
        <f t="shared" si="1"/>
        <v>86.153618474210603</v>
      </c>
      <c r="J16" s="51">
        <f t="shared" si="2"/>
        <v>6.6777706870549496</v>
      </c>
      <c r="K16" s="51">
        <f t="shared" si="3"/>
        <v>4.3641240890487758</v>
      </c>
      <c r="L16" s="78">
        <f t="shared" si="4"/>
        <v>2.8044867496856805</v>
      </c>
      <c r="M16" s="44"/>
      <c r="N16" s="45"/>
      <c r="O16" s="45"/>
      <c r="P16" s="45"/>
      <c r="Q16" s="48"/>
      <c r="R16" s="49"/>
      <c r="S16" s="34"/>
      <c r="T16" s="34"/>
    </row>
    <row r="17" spans="1:20" ht="18.75" customHeight="1" x14ac:dyDescent="0.2">
      <c r="A17" s="58"/>
      <c r="B17" s="61"/>
      <c r="C17" s="53">
        <f>Tabelle1!I13</f>
        <v>893.64475010906074</v>
      </c>
      <c r="D17" s="53">
        <f>Tabelle1!L13</f>
        <v>68.852797818920024</v>
      </c>
      <c r="E17" s="53">
        <f>Tabelle1!J13</f>
        <v>41.509746315086218</v>
      </c>
      <c r="F17" s="53">
        <f>Tabelle1!K13</f>
        <v>28.346998687550101</v>
      </c>
      <c r="G17" s="72">
        <f t="shared" si="0"/>
        <v>1032.354292930617</v>
      </c>
      <c r="H17" s="52"/>
      <c r="I17" s="53">
        <f t="shared" si="1"/>
        <v>86.563765582086006</v>
      </c>
      <c r="J17" s="53">
        <f t="shared" si="2"/>
        <v>6.6694930500519085</v>
      </c>
      <c r="K17" s="53">
        <f t="shared" si="3"/>
        <v>4.020881842535819</v>
      </c>
      <c r="L17" s="79">
        <f t="shared" si="4"/>
        <v>2.7458595253262787</v>
      </c>
      <c r="M17" s="44"/>
      <c r="N17" s="45"/>
      <c r="O17" s="45"/>
      <c r="P17" s="45"/>
      <c r="Q17" s="48"/>
      <c r="R17" s="49"/>
      <c r="S17" s="34"/>
      <c r="T17" s="34"/>
    </row>
    <row r="18" spans="1:20" ht="18.75" customHeight="1" x14ac:dyDescent="0.2">
      <c r="A18" s="58"/>
      <c r="B18" s="59"/>
      <c r="C18" s="51">
        <f>Tabelle1!I14</f>
        <v>903.86605897182994</v>
      </c>
      <c r="D18" s="51">
        <f>Tabelle1!L14</f>
        <v>68.848085744660438</v>
      </c>
      <c r="E18" s="51">
        <f>Tabelle1!J14</f>
        <v>41.73313266822732</v>
      </c>
      <c r="F18" s="51">
        <f>Tabelle1!K14</f>
        <v>25.327072075085319</v>
      </c>
      <c r="G18" s="71">
        <f t="shared" si="0"/>
        <v>1039.774349459803</v>
      </c>
      <c r="H18" s="52"/>
      <c r="I18" s="51">
        <f t="shared" si="1"/>
        <v>86.929059121473628</v>
      </c>
      <c r="J18" s="51">
        <f t="shared" si="2"/>
        <v>6.6214449106605953</v>
      </c>
      <c r="K18" s="51">
        <f t="shared" si="3"/>
        <v>4.013672071244021</v>
      </c>
      <c r="L18" s="78">
        <f t="shared" si="4"/>
        <v>2.4358238966217591</v>
      </c>
      <c r="M18" s="44"/>
      <c r="N18" s="45"/>
      <c r="O18" s="45"/>
      <c r="P18" s="45"/>
      <c r="Q18" s="48"/>
      <c r="R18" s="49"/>
      <c r="S18" s="34"/>
      <c r="T18" s="34"/>
    </row>
    <row r="19" spans="1:20" ht="18.75" customHeight="1" x14ac:dyDescent="0.2">
      <c r="A19" s="58"/>
      <c r="B19" s="61"/>
      <c r="C19" s="53">
        <f>Tabelle1!I15</f>
        <v>909.74954806398353</v>
      </c>
      <c r="D19" s="53">
        <f>Tabelle1!L15</f>
        <v>76.212283629689281</v>
      </c>
      <c r="E19" s="53">
        <f>Tabelle1!J15</f>
        <v>44.236717241180664</v>
      </c>
      <c r="F19" s="53">
        <f>Tabelle1!K15</f>
        <v>27.32696655160327</v>
      </c>
      <c r="G19" s="72">
        <f t="shared" si="0"/>
        <v>1057.5255154864567</v>
      </c>
      <c r="H19" s="52"/>
      <c r="I19" s="53">
        <f t="shared" si="1"/>
        <v>86.026250406403022</v>
      </c>
      <c r="J19" s="53">
        <f t="shared" si="2"/>
        <v>7.2066614482234979</v>
      </c>
      <c r="K19" s="53">
        <f t="shared" si="3"/>
        <v>4.1830401813834239</v>
      </c>
      <c r="L19" s="79">
        <f t="shared" si="4"/>
        <v>2.5840479639900695</v>
      </c>
      <c r="M19" s="44"/>
      <c r="N19" s="45"/>
      <c r="O19" s="45"/>
      <c r="P19" s="45"/>
      <c r="Q19" s="48"/>
      <c r="R19" s="49"/>
      <c r="S19" s="34"/>
      <c r="T19" s="34"/>
    </row>
    <row r="20" spans="1:20" ht="18.75" customHeight="1" x14ac:dyDescent="0.2">
      <c r="A20" s="58"/>
      <c r="B20" s="59">
        <v>2005</v>
      </c>
      <c r="C20" s="51">
        <f>Tabelle1!I16</f>
        <v>909.99452705224553</v>
      </c>
      <c r="D20" s="51">
        <f>Tabelle1!L16</f>
        <v>81.995829332928281</v>
      </c>
      <c r="E20" s="51">
        <f>Tabelle1!J16</f>
        <v>47.548740951847883</v>
      </c>
      <c r="F20" s="51">
        <f>Tabelle1!K16</f>
        <v>27.106083127789315</v>
      </c>
      <c r="G20" s="71">
        <f t="shared" si="0"/>
        <v>1066.6451804648109</v>
      </c>
      <c r="H20" s="52"/>
      <c r="I20" s="51">
        <f t="shared" si="1"/>
        <v>85.313705411925085</v>
      </c>
      <c r="J20" s="51">
        <f t="shared" si="2"/>
        <v>7.6872638469333401</v>
      </c>
      <c r="K20" s="51">
        <f t="shared" si="3"/>
        <v>4.4577842587848773</v>
      </c>
      <c r="L20" s="78">
        <f t="shared" si="4"/>
        <v>2.5412464823567031</v>
      </c>
      <c r="M20" s="44"/>
      <c r="N20" s="45"/>
      <c r="O20" s="45"/>
      <c r="P20" s="45"/>
      <c r="Q20" s="48"/>
      <c r="R20" s="49"/>
      <c r="S20" s="34"/>
      <c r="T20" s="34"/>
    </row>
    <row r="21" spans="1:20" ht="18.75" customHeight="1" x14ac:dyDescent="0.2">
      <c r="A21" s="58"/>
      <c r="B21" s="61"/>
      <c r="C21" s="53">
        <f>Tabelle1!I17</f>
        <v>972.23406192799291</v>
      </c>
      <c r="D21" s="53">
        <f>Tabelle1!L17</f>
        <v>89.369463422998678</v>
      </c>
      <c r="E21" s="53">
        <f>Tabelle1!J17</f>
        <v>49.50966929959182</v>
      </c>
      <c r="F21" s="53">
        <f>Tabelle1!K17</f>
        <v>26.649829887253563</v>
      </c>
      <c r="G21" s="72">
        <f t="shared" si="0"/>
        <v>1137.7630245378371</v>
      </c>
      <c r="H21" s="52"/>
      <c r="I21" s="53">
        <f t="shared" si="1"/>
        <v>85.451367372649273</v>
      </c>
      <c r="J21" s="53">
        <f t="shared" si="2"/>
        <v>7.8548398476300312</v>
      </c>
      <c r="K21" s="53">
        <f t="shared" si="3"/>
        <v>4.3514922028427492</v>
      </c>
      <c r="L21" s="79">
        <f t="shared" si="4"/>
        <v>2.3423005768779319</v>
      </c>
      <c r="M21" s="44"/>
      <c r="N21" s="45"/>
      <c r="O21" s="45"/>
      <c r="P21" s="45"/>
      <c r="Q21" s="48"/>
      <c r="R21" s="49"/>
      <c r="S21" s="34"/>
      <c r="T21" s="34"/>
    </row>
    <row r="22" spans="1:20" ht="18.75" customHeight="1" x14ac:dyDescent="0.2">
      <c r="A22" s="58"/>
      <c r="B22" s="59"/>
      <c r="C22" s="51">
        <f>Tabelle1!I18</f>
        <v>1004.4460153065498</v>
      </c>
      <c r="D22" s="51">
        <f>Tabelle1!L18</f>
        <v>95.120638693191438</v>
      </c>
      <c r="E22" s="51">
        <f>Tabelle1!J18</f>
        <v>50.338479728686679</v>
      </c>
      <c r="F22" s="51">
        <f>Tabelle1!K18</f>
        <v>26.546169200674171</v>
      </c>
      <c r="G22" s="71">
        <f t="shared" si="0"/>
        <v>1176.451302929102</v>
      </c>
      <c r="H22" s="52"/>
      <c r="I22" s="51">
        <f t="shared" si="1"/>
        <v>85.379310882286646</v>
      </c>
      <c r="J22" s="51">
        <f t="shared" si="2"/>
        <v>8.0853868287078452</v>
      </c>
      <c r="K22" s="51">
        <f t="shared" si="3"/>
        <v>4.2788409178820288</v>
      </c>
      <c r="L22" s="78">
        <f t="shared" si="4"/>
        <v>2.2564613711234895</v>
      </c>
      <c r="M22" s="44"/>
      <c r="N22" s="45"/>
      <c r="O22" s="45"/>
      <c r="P22" s="45"/>
      <c r="Q22" s="48"/>
      <c r="R22" s="49"/>
      <c r="S22" s="34"/>
      <c r="T22" s="34"/>
    </row>
    <row r="23" spans="1:20" ht="18.75" customHeight="1" x14ac:dyDescent="0.2">
      <c r="A23" s="58"/>
      <c r="B23" s="61"/>
      <c r="C23" s="53">
        <f>Tabelle1!I19</f>
        <v>975.62410284759551</v>
      </c>
      <c r="D23" s="53">
        <f>Tabelle1!L19</f>
        <v>100.37701863124474</v>
      </c>
      <c r="E23" s="53">
        <f>Tabelle1!J19</f>
        <v>48.77479005470957</v>
      </c>
      <c r="F23" s="53">
        <f>Tabelle1!K19</f>
        <v>25.867641070741836</v>
      </c>
      <c r="G23" s="72">
        <f t="shared" si="0"/>
        <v>1150.6435526042917</v>
      </c>
      <c r="H23" s="54"/>
      <c r="I23" s="53">
        <f t="shared" si="1"/>
        <v>84.789429414472579</v>
      </c>
      <c r="J23" s="53">
        <f t="shared" si="2"/>
        <v>8.7235546059470739</v>
      </c>
      <c r="K23" s="53">
        <f t="shared" si="3"/>
        <v>4.2389139490084382</v>
      </c>
      <c r="L23" s="79">
        <f t="shared" si="4"/>
        <v>2.2481020305719093</v>
      </c>
      <c r="M23" s="34"/>
      <c r="N23" s="34"/>
      <c r="O23" s="34"/>
      <c r="P23" s="34"/>
      <c r="Q23" s="34"/>
      <c r="R23" s="34"/>
      <c r="S23" s="34"/>
      <c r="T23" s="34"/>
    </row>
    <row r="24" spans="1:20" ht="18.75" customHeight="1" x14ac:dyDescent="0.2">
      <c r="A24" s="58"/>
      <c r="B24" s="59"/>
      <c r="C24" s="51">
        <f>Tabelle1!I20</f>
        <v>892.22003946018776</v>
      </c>
      <c r="D24" s="51">
        <f>Tabelle1!L20</f>
        <v>95.449867044682449</v>
      </c>
      <c r="E24" s="51">
        <f>Tabelle1!J20</f>
        <v>39.705492214913548</v>
      </c>
      <c r="F24" s="51">
        <f>Tabelle1!K20</f>
        <v>22.05369081581614</v>
      </c>
      <c r="G24" s="71">
        <f t="shared" si="0"/>
        <v>1049.4290895355998</v>
      </c>
      <c r="H24" s="54"/>
      <c r="I24" s="51">
        <f t="shared" si="1"/>
        <v>85.019564290429457</v>
      </c>
      <c r="J24" s="51">
        <f t="shared" si="2"/>
        <v>9.0954089224762722</v>
      </c>
      <c r="K24" s="51">
        <f t="shared" si="3"/>
        <v>3.7835326474973439</v>
      </c>
      <c r="L24" s="78">
        <f t="shared" si="4"/>
        <v>2.1014941395969386</v>
      </c>
      <c r="M24" s="34"/>
      <c r="N24" s="34"/>
      <c r="O24" s="34"/>
      <c r="P24" s="34"/>
      <c r="Q24" s="34"/>
      <c r="R24" s="34"/>
      <c r="S24" s="34"/>
      <c r="T24" s="34"/>
    </row>
    <row r="25" spans="1:20" ht="18.75" customHeight="1" x14ac:dyDescent="0.2">
      <c r="A25" s="58"/>
      <c r="B25" s="61">
        <v>2010</v>
      </c>
      <c r="C25" s="53">
        <f>Tabelle1!I21</f>
        <v>960.78545320956914</v>
      </c>
      <c r="D25" s="53">
        <f>Tabelle1!L21</f>
        <v>114.56230858894553</v>
      </c>
      <c r="E25" s="53">
        <f>Tabelle1!J21</f>
        <v>44.499928510727585</v>
      </c>
      <c r="F25" s="53">
        <f>Tabelle1!K21</f>
        <v>25.776144630788423</v>
      </c>
      <c r="G25" s="72">
        <f t="shared" si="0"/>
        <v>1145.6238349400307</v>
      </c>
      <c r="H25" s="54"/>
      <c r="I25" s="53">
        <f t="shared" si="1"/>
        <v>83.865700407661535</v>
      </c>
      <c r="J25" s="53">
        <f t="shared" si="2"/>
        <v>9.999993461635901</v>
      </c>
      <c r="K25" s="53">
        <f t="shared" si="3"/>
        <v>3.8843403177847637</v>
      </c>
      <c r="L25" s="79">
        <f t="shared" si="4"/>
        <v>2.24996581291779</v>
      </c>
      <c r="M25" s="34"/>
      <c r="N25" s="34"/>
      <c r="O25" s="34"/>
      <c r="P25" s="34"/>
      <c r="Q25" s="34"/>
      <c r="R25" s="34"/>
      <c r="S25" s="34"/>
      <c r="T25" s="34"/>
    </row>
    <row r="26" spans="1:20" ht="18.75" customHeight="1" x14ac:dyDescent="0.2">
      <c r="A26" s="58"/>
      <c r="B26" s="59"/>
      <c r="C26" s="51">
        <f>Tabelle1!I22</f>
        <v>968.6285997557917</v>
      </c>
      <c r="D26" s="51">
        <f>Tabelle1!L22</f>
        <v>126.05386842286735</v>
      </c>
      <c r="E26" s="51">
        <f>Tabelle1!J22</f>
        <v>45.368699830055142</v>
      </c>
      <c r="F26" s="51">
        <f>Tabelle1!K22</f>
        <v>24.534308638291055</v>
      </c>
      <c r="G26" s="71">
        <f t="shared" si="0"/>
        <v>1164.5854766470054</v>
      </c>
      <c r="H26" s="55"/>
      <c r="I26" s="51">
        <f t="shared" si="1"/>
        <v>83.173680178856486</v>
      </c>
      <c r="J26" s="51">
        <f t="shared" si="2"/>
        <v>10.823925847486352</v>
      </c>
      <c r="K26" s="51">
        <f t="shared" si="3"/>
        <v>3.8956951413027738</v>
      </c>
      <c r="L26" s="78">
        <f t="shared" si="4"/>
        <v>2.1066988323543714</v>
      </c>
    </row>
    <row r="27" spans="1:20" ht="18.75" customHeight="1" x14ac:dyDescent="0.2">
      <c r="A27" s="58"/>
      <c r="B27" s="61"/>
      <c r="C27" s="53">
        <f>Tabelle1!I23</f>
        <v>949.2264717241635</v>
      </c>
      <c r="D27" s="53">
        <f>Tabelle1!L23</f>
        <v>119.40488867981909</v>
      </c>
      <c r="E27" s="53">
        <f>Tabelle1!J23</f>
        <v>42.981444788010535</v>
      </c>
      <c r="F27" s="53">
        <f>Tabelle1!K23</f>
        <v>23.633728701593565</v>
      </c>
      <c r="G27" s="72">
        <f t="shared" si="0"/>
        <v>1135.2465338935867</v>
      </c>
      <c r="H27" s="55"/>
      <c r="I27" s="53">
        <f t="shared" si="1"/>
        <v>83.614126393196287</v>
      </c>
      <c r="J27" s="53">
        <f t="shared" si="2"/>
        <v>10.517969895956679</v>
      </c>
      <c r="K27" s="53">
        <f t="shared" si="3"/>
        <v>3.7860890568496939</v>
      </c>
      <c r="L27" s="79">
        <f t="shared" si="4"/>
        <v>2.0818146539973399</v>
      </c>
    </row>
    <row r="28" spans="1:20" ht="18.75" customHeight="1" x14ac:dyDescent="0.2">
      <c r="A28" s="58"/>
      <c r="B28" s="59"/>
      <c r="C28" s="51">
        <f>Tabelle1!I24</f>
        <v>951.4752524984109</v>
      </c>
      <c r="D28" s="51">
        <f>Tabelle1!L24</f>
        <v>114.84680569567433</v>
      </c>
      <c r="E28" s="51">
        <f>Tabelle1!J24</f>
        <v>41.168675381936559</v>
      </c>
      <c r="F28" s="51">
        <f>Tabelle1!K24</f>
        <v>23.839259680503307</v>
      </c>
      <c r="G28" s="71">
        <f t="shared" si="0"/>
        <v>1131.3299932565251</v>
      </c>
      <c r="H28" s="55"/>
      <c r="I28" s="51">
        <f t="shared" si="1"/>
        <v>84.102362544070488</v>
      </c>
      <c r="J28" s="51">
        <f t="shared" si="2"/>
        <v>10.151485983774606</v>
      </c>
      <c r="K28" s="51">
        <f t="shared" si="3"/>
        <v>3.638962603955441</v>
      </c>
      <c r="L28" s="78">
        <f t="shared" si="4"/>
        <v>2.1071888681994699</v>
      </c>
    </row>
    <row r="29" spans="1:20" ht="18.75" customHeight="1" x14ac:dyDescent="0.2">
      <c r="A29" s="58"/>
      <c r="B29" s="61"/>
      <c r="C29" s="53">
        <f>Tabelle1!I25</f>
        <v>975.67467463040339</v>
      </c>
      <c r="D29" s="53">
        <f>Tabelle1!L25</f>
        <v>114.23084838142184</v>
      </c>
      <c r="E29" s="53">
        <f>Tabelle1!J25</f>
        <v>39.278268982161286</v>
      </c>
      <c r="F29" s="53">
        <f>Tabelle1!K25</f>
        <v>23.814003681488472</v>
      </c>
      <c r="G29" s="72">
        <f t="shared" si="0"/>
        <v>1152.9977956754749</v>
      </c>
      <c r="H29" s="55"/>
      <c r="I29" s="53">
        <f t="shared" si="1"/>
        <v>84.620688633564285</v>
      </c>
      <c r="J29" s="53">
        <f t="shared" si="2"/>
        <v>9.9072911335880356</v>
      </c>
      <c r="K29" s="53">
        <f t="shared" si="3"/>
        <v>3.4066213421640077</v>
      </c>
      <c r="L29" s="79">
        <f t="shared" si="4"/>
        <v>2.065398890683674</v>
      </c>
    </row>
    <row r="30" spans="1:20" ht="18.75" customHeight="1" x14ac:dyDescent="0.2">
      <c r="A30" s="58"/>
      <c r="B30" s="59">
        <v>2015</v>
      </c>
      <c r="C30" s="51">
        <f>Tabelle1!I26</f>
        <v>990.90160449371228</v>
      </c>
      <c r="D30" s="51">
        <f>Tabelle1!L26</f>
        <v>115.26553975240434</v>
      </c>
      <c r="E30" s="51">
        <f>Tabelle1!J26</f>
        <v>39.607990840677218</v>
      </c>
      <c r="F30" s="51">
        <f>Tabelle1!K26</f>
        <v>23.300836632810583</v>
      </c>
      <c r="G30" s="71">
        <f t="shared" si="0"/>
        <v>1169.0759717196045</v>
      </c>
      <c r="H30" s="55"/>
      <c r="I30" s="51">
        <f t="shared" si="1"/>
        <v>84.759385058285488</v>
      </c>
      <c r="J30" s="51">
        <f t="shared" si="2"/>
        <v>9.8595422830270998</v>
      </c>
      <c r="K30" s="51">
        <f t="shared" si="3"/>
        <v>3.3879740751507756</v>
      </c>
      <c r="L30" s="78">
        <f t="shared" si="4"/>
        <v>1.9930985835366344</v>
      </c>
    </row>
    <row r="31" spans="1:20" ht="18.75" customHeight="1" x14ac:dyDescent="0.2">
      <c r="A31" s="58"/>
      <c r="B31" s="61"/>
      <c r="C31" s="53">
        <f>Tabelle1!I27</f>
        <v>1009.782146012984</v>
      </c>
      <c r="D31" s="53">
        <f>Tabelle1!L27</f>
        <v>117.63823302693154</v>
      </c>
      <c r="E31" s="53">
        <f>Tabelle1!J27</f>
        <v>44.217282033116376</v>
      </c>
      <c r="F31" s="53">
        <f>Tabelle1!K27</f>
        <v>21.987225695079726</v>
      </c>
      <c r="G31" s="72">
        <f t="shared" si="0"/>
        <v>1193.6248867681118</v>
      </c>
      <c r="H31" s="55"/>
      <c r="I31" s="53">
        <f t="shared" si="1"/>
        <v>84.597946742472416</v>
      </c>
      <c r="J31" s="53">
        <f t="shared" si="2"/>
        <v>9.8555445962132815</v>
      </c>
      <c r="K31" s="53">
        <f t="shared" si="3"/>
        <v>3.704453762927161</v>
      </c>
      <c r="L31" s="79">
        <f t="shared" si="4"/>
        <v>1.8420548983871208</v>
      </c>
    </row>
    <row r="32" spans="1:20" ht="18.75" customHeight="1" x14ac:dyDescent="0.2">
      <c r="A32" s="58"/>
      <c r="B32" s="59"/>
      <c r="C32" s="51">
        <f>Tabelle1!I28</f>
        <v>1038.0180747424199</v>
      </c>
      <c r="D32" s="51">
        <f>Tabelle1!L28</f>
        <v>119.75908236788862</v>
      </c>
      <c r="E32" s="51">
        <f>Tabelle1!J28</f>
        <v>42.185711578863724</v>
      </c>
      <c r="F32" s="51">
        <f>Tabelle1!K28</f>
        <v>22.911107861635884</v>
      </c>
      <c r="G32" s="71">
        <f t="shared" si="0"/>
        <v>1222.873976550808</v>
      </c>
      <c r="H32" s="55"/>
      <c r="I32" s="51">
        <f t="shared" si="1"/>
        <v>84.88348714969095</v>
      </c>
      <c r="J32" s="51">
        <f t="shared" si="2"/>
        <v>9.7932480913263475</v>
      </c>
      <c r="K32" s="51">
        <f t="shared" si="3"/>
        <v>3.449718645403768</v>
      </c>
      <c r="L32" s="78">
        <f t="shared" si="4"/>
        <v>1.8735461135789384</v>
      </c>
    </row>
    <row r="33" spans="1:12" ht="18.75" customHeight="1" x14ac:dyDescent="0.2">
      <c r="A33" s="58"/>
      <c r="B33" s="61"/>
      <c r="C33" s="53">
        <f>Tabelle1!I29</f>
        <v>1060.9642548372378</v>
      </c>
      <c r="D33" s="53">
        <f>Tabelle1!L29</f>
        <v>120.98644586706692</v>
      </c>
      <c r="E33" s="53">
        <f>Tabelle1!J29</f>
        <v>40.688134410959655</v>
      </c>
      <c r="F33" s="53">
        <f>Tabelle1!K29</f>
        <v>20.211347328112282</v>
      </c>
      <c r="G33" s="72">
        <f t="shared" si="0"/>
        <v>1242.8501824433768</v>
      </c>
      <c r="H33" s="55"/>
      <c r="I33" s="62">
        <f t="shared" si="1"/>
        <v>85.365418119136365</v>
      </c>
      <c r="J33" s="62">
        <f t="shared" si="2"/>
        <v>9.7345961384673139</v>
      </c>
      <c r="K33" s="62">
        <f t="shared" si="3"/>
        <v>3.2737762753487285</v>
      </c>
      <c r="L33" s="80">
        <f t="shared" si="4"/>
        <v>1.6262094670475777</v>
      </c>
    </row>
    <row r="34" spans="1:12" ht="18.75" customHeight="1" x14ac:dyDescent="0.2">
      <c r="A34" s="58"/>
      <c r="B34" s="59"/>
      <c r="C34" s="51">
        <f>Tabelle1!I30</f>
        <v>1139.2878771106034</v>
      </c>
      <c r="D34" s="51">
        <f>Tabelle1!L30</f>
        <v>118.44527247781258</v>
      </c>
      <c r="E34" s="51">
        <f>Tabelle1!J30</f>
        <v>38.547684030065611</v>
      </c>
      <c r="F34" s="51">
        <f>Tabelle1!K30</f>
        <v>21.690095104655516</v>
      </c>
      <c r="G34" s="71">
        <f t="shared" ref="G34" si="5">C34+D34+E34+F34</f>
        <v>1317.9709287231369</v>
      </c>
      <c r="H34" s="55"/>
      <c r="I34" s="60">
        <f t="shared" ref="I34:I39" si="6">C34/G34*100</f>
        <v>86.442565027921873</v>
      </c>
      <c r="J34" s="60">
        <f t="shared" si="2"/>
        <v>8.9869412060980363</v>
      </c>
      <c r="K34" s="60">
        <f t="shared" si="3"/>
        <v>2.9247749847874855</v>
      </c>
      <c r="L34" s="81">
        <f t="shared" si="4"/>
        <v>1.6457187811926239</v>
      </c>
    </row>
    <row r="35" spans="1:12" ht="18.75" customHeight="1" x14ac:dyDescent="0.2">
      <c r="A35" s="58"/>
      <c r="B35" s="73">
        <v>2020</v>
      </c>
      <c r="C35" s="53">
        <f>Tabelle1!I31</f>
        <v>1092.2378169860199</v>
      </c>
      <c r="D35" s="53">
        <f>Tabelle1!L31</f>
        <v>102.95225442115571</v>
      </c>
      <c r="E35" s="53">
        <f>Tabelle1!J31</f>
        <v>32.989997418260245</v>
      </c>
      <c r="F35" s="53">
        <f>Tabelle1!K31</f>
        <v>20.682748786988785</v>
      </c>
      <c r="G35" s="72">
        <f>C35+D35+E35+F35</f>
        <v>1248.8628176124246</v>
      </c>
      <c r="H35" s="55"/>
      <c r="I35" s="62">
        <f t="shared" si="6"/>
        <v>87.458590453846625</v>
      </c>
      <c r="J35" s="62">
        <f t="shared" ref="J35" si="7">D35/G35*100</f>
        <v>8.2436800078634569</v>
      </c>
      <c r="K35" s="62">
        <f t="shared" ref="K35" si="8">E35/G35*100</f>
        <v>2.6416029809687593</v>
      </c>
      <c r="L35" s="80">
        <f t="shared" ref="L35" si="9">F35/G35*100</f>
        <v>1.6561265573211681</v>
      </c>
    </row>
    <row r="36" spans="1:12" ht="18.75" customHeight="1" x14ac:dyDescent="0.2">
      <c r="A36" s="58"/>
      <c r="B36" s="59"/>
      <c r="C36" s="51">
        <f>Tabelle1!I32</f>
        <v>1127.2856700320031</v>
      </c>
      <c r="D36" s="51">
        <f>Tabelle1!L32</f>
        <v>124.17245085264035</v>
      </c>
      <c r="E36" s="51">
        <f>Tabelle1!J32</f>
        <v>37.30815624370306</v>
      </c>
      <c r="F36" s="51">
        <f>Tabelle1!K32</f>
        <v>21.546608632425048</v>
      </c>
      <c r="G36" s="71">
        <f>C36+D36+E36+F36</f>
        <v>1310.3128857607715</v>
      </c>
      <c r="H36" s="55"/>
      <c r="I36" s="60">
        <f t="shared" si="6"/>
        <v>86.031793038309146</v>
      </c>
      <c r="J36" s="60">
        <f>D36/G36*100</f>
        <v>9.4765496242941598</v>
      </c>
      <c r="K36" s="60">
        <f t="shared" ref="K36" si="10">E36/G36*100</f>
        <v>2.8472708044874211</v>
      </c>
      <c r="L36" s="81">
        <f t="shared" ref="L36" si="11">F36/G36*100</f>
        <v>1.6443865329092773</v>
      </c>
    </row>
    <row r="37" spans="1:12" s="55" customFormat="1" ht="18" customHeight="1" x14ac:dyDescent="0.2">
      <c r="A37" s="56"/>
      <c r="B37" s="73"/>
      <c r="C37" s="53">
        <f>Tabelle1!I33</f>
        <v>1100.6069274619547</v>
      </c>
      <c r="D37" s="53">
        <f>Tabelle1!L33</f>
        <v>118.71942484523808</v>
      </c>
      <c r="E37" s="53">
        <f>Tabelle1!J33</f>
        <v>37.928733215442982</v>
      </c>
      <c r="F37" s="53">
        <f>Tabelle1!K33</f>
        <v>20.882355622742107</v>
      </c>
      <c r="G37" s="72">
        <f>C37+D37+E37+F37</f>
        <v>1278.1374411453778</v>
      </c>
      <c r="I37" s="62">
        <f t="shared" si="6"/>
        <v>86.11021726080314</v>
      </c>
      <c r="J37" s="62">
        <f>D37/G37*100</f>
        <v>9.2884709440050504</v>
      </c>
      <c r="K37" s="62">
        <f t="shared" ref="K37:K38" si="12">E37/G37*100</f>
        <v>2.9675003637679129</v>
      </c>
      <c r="L37" s="80">
        <f t="shared" ref="L37:L38" si="13">F37/G37*100</f>
        <v>1.6338114314239003</v>
      </c>
    </row>
    <row r="38" spans="1:12" s="55" customFormat="1" ht="18" customHeight="1" x14ac:dyDescent="0.2">
      <c r="A38" s="56"/>
      <c r="B38" s="59"/>
      <c r="C38" s="51">
        <f>Tabelle1!I34</f>
        <v>1063.1362480558832</v>
      </c>
      <c r="D38" s="51">
        <f>Tabelle1!L34</f>
        <v>114.74359831406295</v>
      </c>
      <c r="E38" s="51">
        <f>Tabelle1!J34</f>
        <v>34.958768973513884</v>
      </c>
      <c r="F38" s="51">
        <f>Tabelle1!K34</f>
        <v>18.5017878290449</v>
      </c>
      <c r="G38" s="71">
        <f>C38+D38+E38+F38</f>
        <v>1231.3404031725047</v>
      </c>
      <c r="I38" s="60">
        <f t="shared" si="6"/>
        <v>86.339751811663987</v>
      </c>
      <c r="J38" s="60">
        <f>D38/G38*100</f>
        <v>9.3185928130377391</v>
      </c>
      <c r="K38" s="60">
        <f t="shared" si="12"/>
        <v>2.8390824246036157</v>
      </c>
      <c r="L38" s="81">
        <f t="shared" si="13"/>
        <v>1.5025729506946823</v>
      </c>
    </row>
    <row r="39" spans="1:12" s="55" customFormat="1" ht="18" customHeight="1" x14ac:dyDescent="0.2">
      <c r="A39" s="56"/>
      <c r="B39" s="73"/>
      <c r="C39" s="53">
        <f>Tabelle1!I35</f>
        <v>1039.3280100729571</v>
      </c>
      <c r="D39" s="53">
        <f>Tabelle1!L35</f>
        <v>116.02059893227818</v>
      </c>
      <c r="E39" s="53">
        <f>Tabelle1!J35</f>
        <v>32.172104660930884</v>
      </c>
      <c r="F39" s="53">
        <f>Tabelle1!K35</f>
        <v>18.169973717301726</v>
      </c>
      <c r="G39" s="72">
        <f>C39+D39+E39+F39</f>
        <v>1205.6906873834678</v>
      </c>
      <c r="I39" s="62">
        <f t="shared" si="6"/>
        <v>86.201877558535102</v>
      </c>
      <c r="J39" s="62">
        <f>D39/G39*100</f>
        <v>9.6227498600043546</v>
      </c>
      <c r="K39" s="62">
        <f t="shared" ref="K39" si="14">E39/G39*100</f>
        <v>2.668354744511567</v>
      </c>
      <c r="L39" s="80">
        <f t="shared" ref="L39" si="15">F39/G39*100</f>
        <v>1.5070178369489884</v>
      </c>
    </row>
    <row r="40" spans="1:12" s="55" customFormat="1" ht="18" customHeight="1" x14ac:dyDescent="0.2">
      <c r="A40" s="56"/>
      <c r="B40" s="59">
        <v>2025</v>
      </c>
      <c r="C40" s="51" t="e">
        <f>NA()</f>
        <v>#N/A</v>
      </c>
      <c r="D40" s="51" t="e">
        <f>NA()</f>
        <v>#N/A</v>
      </c>
      <c r="E40" s="51" t="e">
        <f>NA()</f>
        <v>#N/A</v>
      </c>
      <c r="F40" s="51" t="e">
        <f>NA()</f>
        <v>#N/A</v>
      </c>
      <c r="G40" s="51" t="e">
        <f>NA()</f>
        <v>#N/A</v>
      </c>
      <c r="I40" s="60"/>
      <c r="J40" s="60"/>
      <c r="K40" s="60"/>
      <c r="L40" s="81"/>
    </row>
    <row r="41" spans="1:12" x14ac:dyDescent="0.2">
      <c r="A41" s="50"/>
      <c r="B41" s="74"/>
      <c r="C41" s="75"/>
      <c r="D41" s="75"/>
      <c r="E41" s="75"/>
      <c r="F41" s="75"/>
      <c r="G41" s="76"/>
      <c r="H41" s="55"/>
      <c r="I41" s="77"/>
      <c r="J41" s="77"/>
      <c r="K41" s="77"/>
      <c r="L41" s="77"/>
    </row>
    <row r="42" spans="1:12" ht="18.600000000000001" customHeight="1" x14ac:dyDescent="0.2">
      <c r="A42" s="50"/>
      <c r="B42" s="41"/>
      <c r="C42" s="42" t="s">
        <v>11</v>
      </c>
      <c r="D42" s="42" t="s">
        <v>12</v>
      </c>
      <c r="E42" s="42" t="s">
        <v>13</v>
      </c>
      <c r="F42" s="42" t="s">
        <v>14</v>
      </c>
      <c r="G42" s="42" t="s">
        <v>15</v>
      </c>
    </row>
    <row r="43" spans="1:12" ht="18.600000000000001" customHeight="1" x14ac:dyDescent="0.2">
      <c r="A43" s="50"/>
      <c r="B43" s="59">
        <v>1995</v>
      </c>
      <c r="C43" s="63">
        <f t="shared" ref="C43:C71" si="16">C10/$C$10</f>
        <v>1</v>
      </c>
      <c r="D43" s="63">
        <f t="shared" ref="D43:D68" si="17">D10/$D$10</f>
        <v>1</v>
      </c>
      <c r="E43" s="63">
        <f t="shared" ref="E43:E68" si="18">E10/$E$10</f>
        <v>1</v>
      </c>
      <c r="F43" s="63">
        <f t="shared" ref="F43:F68" si="19">F10/$F$10</f>
        <v>1</v>
      </c>
      <c r="G43" s="64">
        <f t="shared" ref="G43:G68" si="20">G10/$G$10</f>
        <v>1</v>
      </c>
    </row>
    <row r="44" spans="1:12" ht="18.600000000000001" customHeight="1" x14ac:dyDescent="0.2">
      <c r="B44" s="61">
        <v>1996</v>
      </c>
      <c r="C44" s="65">
        <f t="shared" si="16"/>
        <v>1.0351218868963004</v>
      </c>
      <c r="D44" s="65">
        <f t="shared" si="17"/>
        <v>0.96584332201735401</v>
      </c>
      <c r="E44" s="65">
        <f t="shared" si="18"/>
        <v>0.98330276198155964</v>
      </c>
      <c r="F44" s="65">
        <f t="shared" si="19"/>
        <v>0.95036296644848717</v>
      </c>
      <c r="G44" s="66">
        <f t="shared" si="20"/>
        <v>1.0243947643485405</v>
      </c>
    </row>
    <row r="45" spans="1:12" ht="18.600000000000001" customHeight="1" x14ac:dyDescent="0.2">
      <c r="B45" s="59">
        <v>1997</v>
      </c>
      <c r="C45" s="63">
        <f t="shared" si="16"/>
        <v>1.0821178765519393</v>
      </c>
      <c r="D45" s="63">
        <f t="shared" si="17"/>
        <v>0.98273336474958828</v>
      </c>
      <c r="E45" s="63">
        <f t="shared" si="18"/>
        <v>1.1364163417890154</v>
      </c>
      <c r="F45" s="63">
        <f t="shared" si="19"/>
        <v>0.95344279701567414</v>
      </c>
      <c r="G45" s="64">
        <f t="shared" si="20"/>
        <v>1.0731478026900581</v>
      </c>
    </row>
    <row r="46" spans="1:12" ht="18.600000000000001" customHeight="1" x14ac:dyDescent="0.2">
      <c r="B46" s="61">
        <v>1998</v>
      </c>
      <c r="C46" s="65">
        <f t="shared" si="16"/>
        <v>1.1147311325834279</v>
      </c>
      <c r="D46" s="65">
        <f t="shared" si="17"/>
        <v>0.93792876626814037</v>
      </c>
      <c r="E46" s="65">
        <f t="shared" si="18"/>
        <v>1.0198665686017969</v>
      </c>
      <c r="F46" s="65">
        <f t="shared" si="19"/>
        <v>0.97712984077944365</v>
      </c>
      <c r="G46" s="66">
        <f t="shared" si="20"/>
        <v>1.0920042964188683</v>
      </c>
    </row>
    <row r="47" spans="1:12" ht="18.600000000000001" customHeight="1" x14ac:dyDescent="0.2">
      <c r="B47" s="59">
        <v>1999</v>
      </c>
      <c r="C47" s="63">
        <f t="shared" si="16"/>
        <v>1.1741082914429517</v>
      </c>
      <c r="D47" s="63">
        <f t="shared" si="17"/>
        <v>0.96463198530514627</v>
      </c>
      <c r="E47" s="63">
        <f t="shared" si="18"/>
        <v>1.029066541034436</v>
      </c>
      <c r="F47" s="63">
        <f t="shared" si="19"/>
        <v>0.94994972883770645</v>
      </c>
      <c r="G47" s="64">
        <f t="shared" si="20"/>
        <v>1.1433833461887701</v>
      </c>
    </row>
    <row r="48" spans="1:12" ht="18.600000000000001" customHeight="1" x14ac:dyDescent="0.2">
      <c r="B48" s="61">
        <v>2000</v>
      </c>
      <c r="C48" s="65">
        <f t="shared" si="16"/>
        <v>1.1985185523904349</v>
      </c>
      <c r="D48" s="65">
        <f t="shared" si="17"/>
        <v>1.0492192642769533</v>
      </c>
      <c r="E48" s="65">
        <f t="shared" si="18"/>
        <v>1.0057151283683767</v>
      </c>
      <c r="F48" s="65">
        <f t="shared" si="19"/>
        <v>1.0002786943965547</v>
      </c>
      <c r="G48" s="66">
        <f t="shared" si="20"/>
        <v>1.1706617289681092</v>
      </c>
    </row>
    <row r="49" spans="2:7" ht="18.600000000000001" customHeight="1" x14ac:dyDescent="0.2">
      <c r="B49" s="59">
        <v>2001</v>
      </c>
      <c r="C49" s="63">
        <f t="shared" si="16"/>
        <v>1.2132227367209818</v>
      </c>
      <c r="D49" s="63">
        <f t="shared" si="17"/>
        <v>1.0683008793492237</v>
      </c>
      <c r="E49" s="63">
        <f t="shared" si="18"/>
        <v>0.99643610737902921</v>
      </c>
      <c r="F49" s="63">
        <f t="shared" si="19"/>
        <v>0.96214780585645698</v>
      </c>
      <c r="G49" s="64">
        <f t="shared" si="20"/>
        <v>1.1826259803270007</v>
      </c>
    </row>
    <row r="50" spans="2:7" ht="18.600000000000001" customHeight="1" x14ac:dyDescent="0.2">
      <c r="B50" s="61">
        <v>2002</v>
      </c>
      <c r="C50" s="65">
        <f t="shared" si="16"/>
        <v>1.2153535318315167</v>
      </c>
      <c r="D50" s="65">
        <f t="shared" si="17"/>
        <v>1.0637862629729937</v>
      </c>
      <c r="E50" s="65">
        <f t="shared" si="18"/>
        <v>0.91532040875205289</v>
      </c>
      <c r="F50" s="65">
        <f t="shared" si="19"/>
        <v>0.93921752146575566</v>
      </c>
      <c r="G50" s="66">
        <f t="shared" si="20"/>
        <v>1.1790898057538168</v>
      </c>
    </row>
    <row r="51" spans="2:7" ht="18.600000000000001" customHeight="1" x14ac:dyDescent="0.2">
      <c r="B51" s="59">
        <v>2003</v>
      </c>
      <c r="C51" s="63">
        <f t="shared" si="16"/>
        <v>1.2292544738163393</v>
      </c>
      <c r="D51" s="63">
        <f t="shared" si="17"/>
        <v>1.0637134607045857</v>
      </c>
      <c r="E51" s="63">
        <f t="shared" si="18"/>
        <v>0.92024624198925653</v>
      </c>
      <c r="F51" s="63">
        <f t="shared" si="19"/>
        <v>0.83915867505203035</v>
      </c>
      <c r="G51" s="64">
        <f t="shared" si="20"/>
        <v>1.187564525209716</v>
      </c>
    </row>
    <row r="52" spans="2:7" ht="18.600000000000001" customHeight="1" x14ac:dyDescent="0.2">
      <c r="B52" s="61">
        <v>2004</v>
      </c>
      <c r="C52" s="65">
        <f t="shared" si="16"/>
        <v>1.2372559970690284</v>
      </c>
      <c r="D52" s="65">
        <f t="shared" si="17"/>
        <v>1.1774914449850702</v>
      </c>
      <c r="E52" s="65">
        <f t="shared" si="18"/>
        <v>0.97545212152574845</v>
      </c>
      <c r="F52" s="65">
        <f t="shared" si="19"/>
        <v>0.90542092574501831</v>
      </c>
      <c r="G52" s="66">
        <f t="shared" si="20"/>
        <v>1.2078387847789331</v>
      </c>
    </row>
    <row r="53" spans="2:7" ht="18.600000000000001" customHeight="1" x14ac:dyDescent="0.2">
      <c r="B53" s="59">
        <v>2005</v>
      </c>
      <c r="C53" s="63">
        <f t="shared" si="16"/>
        <v>1.2375891675806578</v>
      </c>
      <c r="D53" s="63">
        <f t="shared" si="17"/>
        <v>1.266848111166782</v>
      </c>
      <c r="E53" s="63">
        <f t="shared" si="18"/>
        <v>1.0484846781121668</v>
      </c>
      <c r="F53" s="63">
        <f t="shared" si="19"/>
        <v>0.89810242320673983</v>
      </c>
      <c r="G53" s="64">
        <f t="shared" si="20"/>
        <v>1.2182546895526154</v>
      </c>
    </row>
    <row r="54" spans="2:7" ht="18.600000000000001" customHeight="1" x14ac:dyDescent="0.2">
      <c r="B54" s="61">
        <v>2006</v>
      </c>
      <c r="C54" s="65">
        <f t="shared" si="16"/>
        <v>1.3222347032049189</v>
      </c>
      <c r="D54" s="65">
        <f t="shared" si="17"/>
        <v>1.3807718862591982</v>
      </c>
      <c r="E54" s="65">
        <f t="shared" si="18"/>
        <v>1.0917245891240572</v>
      </c>
      <c r="F54" s="65">
        <f t="shared" si="19"/>
        <v>0.88298544230657439</v>
      </c>
      <c r="G54" s="66">
        <f t="shared" si="20"/>
        <v>1.2994809948316408</v>
      </c>
    </row>
    <row r="55" spans="2:7" ht="18.600000000000001" customHeight="1" x14ac:dyDescent="0.2">
      <c r="B55" s="59">
        <v>2007</v>
      </c>
      <c r="C55" s="63">
        <f t="shared" si="16"/>
        <v>1.3660428398286093</v>
      </c>
      <c r="D55" s="63">
        <f t="shared" si="17"/>
        <v>1.4696284242966384</v>
      </c>
      <c r="E55" s="63">
        <f t="shared" si="18"/>
        <v>1.1100004681183202</v>
      </c>
      <c r="F55" s="63">
        <f t="shared" si="19"/>
        <v>0.87955086589177767</v>
      </c>
      <c r="G55" s="64">
        <f t="shared" si="20"/>
        <v>1.3436683004549943</v>
      </c>
    </row>
    <row r="56" spans="2:7" ht="18.600000000000001" customHeight="1" x14ac:dyDescent="0.2">
      <c r="B56" s="61">
        <v>2008</v>
      </c>
      <c r="C56" s="65">
        <f t="shared" si="16"/>
        <v>1.3268451462296103</v>
      </c>
      <c r="D56" s="65">
        <f t="shared" si="17"/>
        <v>1.5508402987330816</v>
      </c>
      <c r="E56" s="65">
        <f t="shared" si="18"/>
        <v>1.0755199617649025</v>
      </c>
      <c r="F56" s="65">
        <f t="shared" si="19"/>
        <v>0.85706927920021247</v>
      </c>
      <c r="G56" s="66">
        <f t="shared" si="20"/>
        <v>1.3141923196547975</v>
      </c>
    </row>
    <row r="57" spans="2:7" ht="18.600000000000001" customHeight="1" x14ac:dyDescent="0.2">
      <c r="B57" s="59">
        <v>2009</v>
      </c>
      <c r="C57" s="63">
        <f t="shared" si="16"/>
        <v>1.2134159306552839</v>
      </c>
      <c r="D57" s="63">
        <f t="shared" si="17"/>
        <v>1.4747150527095967</v>
      </c>
      <c r="E57" s="63">
        <f t="shared" si="18"/>
        <v>0.87553528002765957</v>
      </c>
      <c r="F57" s="63">
        <f t="shared" si="19"/>
        <v>0.73070214788912036</v>
      </c>
      <c r="G57" s="64">
        <f t="shared" si="20"/>
        <v>1.1985915589311131</v>
      </c>
    </row>
    <row r="58" spans="2:7" ht="18.600000000000001" customHeight="1" x14ac:dyDescent="0.2">
      <c r="B58" s="61">
        <v>2010</v>
      </c>
      <c r="C58" s="65">
        <f t="shared" si="16"/>
        <v>1.3066646379873978</v>
      </c>
      <c r="D58" s="65">
        <f t="shared" si="17"/>
        <v>1.770005199380652</v>
      </c>
      <c r="E58" s="65">
        <f t="shared" si="18"/>
        <v>0.98125612343414548</v>
      </c>
      <c r="F58" s="65">
        <f t="shared" si="19"/>
        <v>0.85403773923003112</v>
      </c>
      <c r="G58" s="66">
        <f t="shared" si="20"/>
        <v>1.3084591154958933</v>
      </c>
    </row>
    <row r="59" spans="2:7" ht="18.600000000000001" customHeight="1" x14ac:dyDescent="0.2">
      <c r="B59" s="59">
        <v>2011</v>
      </c>
      <c r="C59" s="63">
        <f t="shared" si="16"/>
        <v>1.3173312880790147</v>
      </c>
      <c r="D59" s="63">
        <f t="shared" si="17"/>
        <v>1.9475515573893467</v>
      </c>
      <c r="E59" s="63">
        <f t="shared" si="18"/>
        <v>1.0004131694224017</v>
      </c>
      <c r="F59" s="63">
        <f t="shared" si="19"/>
        <v>0.81289214438959378</v>
      </c>
      <c r="G59" s="64">
        <f t="shared" si="20"/>
        <v>1.330115903858329</v>
      </c>
    </row>
    <row r="60" spans="2:7" ht="18.600000000000001" customHeight="1" x14ac:dyDescent="0.2">
      <c r="B60" s="61">
        <v>2012</v>
      </c>
      <c r="C60" s="65">
        <f t="shared" si="16"/>
        <v>1.2909444662178569</v>
      </c>
      <c r="D60" s="65">
        <f t="shared" si="17"/>
        <v>1.8448238028536141</v>
      </c>
      <c r="E60" s="65">
        <f t="shared" si="18"/>
        <v>0.9477724415245895</v>
      </c>
      <c r="F60" s="65">
        <f t="shared" si="19"/>
        <v>0.78305334327523479</v>
      </c>
      <c r="G60" s="66">
        <f t="shared" si="20"/>
        <v>1.2966068183156627</v>
      </c>
    </row>
    <row r="61" spans="2:7" ht="18.600000000000001" customHeight="1" x14ac:dyDescent="0.2">
      <c r="B61" s="59">
        <v>2013</v>
      </c>
      <c r="C61" s="63">
        <f t="shared" si="16"/>
        <v>1.294002799695408</v>
      </c>
      <c r="D61" s="63">
        <f t="shared" si="17"/>
        <v>1.7744007232167291</v>
      </c>
      <c r="E61" s="63">
        <f t="shared" si="18"/>
        <v>0.90779954404779117</v>
      </c>
      <c r="F61" s="63">
        <f t="shared" si="19"/>
        <v>0.78986317519866944</v>
      </c>
      <c r="G61" s="64">
        <f t="shared" si="20"/>
        <v>1.2921335932120301</v>
      </c>
    </row>
    <row r="62" spans="2:7" ht="18.600000000000001" customHeight="1" x14ac:dyDescent="0.2">
      <c r="B62" s="61">
        <v>2014</v>
      </c>
      <c r="C62" s="65">
        <f t="shared" si="16"/>
        <v>1.326913923665878</v>
      </c>
      <c r="D62" s="65">
        <f t="shared" si="17"/>
        <v>1.764884088450444</v>
      </c>
      <c r="E62" s="65">
        <f t="shared" si="18"/>
        <v>0.86611469381007888</v>
      </c>
      <c r="F62" s="65">
        <f t="shared" si="19"/>
        <v>0.78902637137833154</v>
      </c>
      <c r="G62" s="66">
        <f t="shared" si="20"/>
        <v>1.3168811872504547</v>
      </c>
    </row>
    <row r="63" spans="2:7" ht="18.600000000000001" customHeight="1" x14ac:dyDescent="0.2">
      <c r="B63" s="59">
        <v>2015</v>
      </c>
      <c r="C63" s="63">
        <f t="shared" si="16"/>
        <v>1.3476224915683523</v>
      </c>
      <c r="D63" s="63">
        <f t="shared" si="17"/>
        <v>1.780870228472853</v>
      </c>
      <c r="E63" s="63">
        <f t="shared" si="18"/>
        <v>0.87338530307905438</v>
      </c>
      <c r="F63" s="63">
        <f t="shared" si="19"/>
        <v>0.77202367247289772</v>
      </c>
      <c r="G63" s="64">
        <f t="shared" si="20"/>
        <v>1.3352446634316135</v>
      </c>
    </row>
    <row r="64" spans="2:7" ht="18.600000000000001" customHeight="1" x14ac:dyDescent="0.2">
      <c r="B64" s="61">
        <v>2016</v>
      </c>
      <c r="C64" s="65">
        <f t="shared" si="16"/>
        <v>1.3732999577153173</v>
      </c>
      <c r="D64" s="65">
        <f t="shared" si="17"/>
        <v>1.8175287026619276</v>
      </c>
      <c r="E64" s="65">
        <f t="shared" si="18"/>
        <v>0.97502356090640496</v>
      </c>
      <c r="F64" s="65">
        <f t="shared" si="19"/>
        <v>0.72849996745195844</v>
      </c>
      <c r="G64" s="66">
        <f t="shared" si="20"/>
        <v>1.3632828821654575</v>
      </c>
    </row>
    <row r="65" spans="1:11" ht="18.600000000000001" customHeight="1" x14ac:dyDescent="0.2">
      <c r="B65" s="59">
        <v>2017</v>
      </c>
      <c r="C65" s="63">
        <f t="shared" si="16"/>
        <v>1.4117007156246264</v>
      </c>
      <c r="D65" s="63">
        <f t="shared" si="17"/>
        <v>1.8502961495372019</v>
      </c>
      <c r="E65" s="63">
        <f t="shared" si="18"/>
        <v>0.93022593953623278</v>
      </c>
      <c r="F65" s="63">
        <f t="shared" si="19"/>
        <v>0.75911083840036642</v>
      </c>
      <c r="G65" s="64">
        <f t="shared" si="20"/>
        <v>1.3966893433256602</v>
      </c>
    </row>
    <row r="66" spans="1:11" ht="18.600000000000001" customHeight="1" x14ac:dyDescent="0.2">
      <c r="B66" s="61">
        <v>2018</v>
      </c>
      <c r="C66" s="65">
        <f t="shared" si="16"/>
        <v>1.4429074350921502</v>
      </c>
      <c r="D66" s="65">
        <f t="shared" si="17"/>
        <v>1.8692591034252073</v>
      </c>
      <c r="E66" s="65">
        <f t="shared" si="18"/>
        <v>0.89720326252301519</v>
      </c>
      <c r="F66" s="65">
        <f t="shared" si="19"/>
        <v>0.66966001417745646</v>
      </c>
      <c r="G66" s="66">
        <f t="shared" si="20"/>
        <v>1.4195049027579782</v>
      </c>
    </row>
    <row r="67" spans="1:11" ht="18.600000000000001" customHeight="1" x14ac:dyDescent="0.2">
      <c r="A67" s="35"/>
      <c r="B67" s="67">
        <v>2019</v>
      </c>
      <c r="C67" s="68">
        <f t="shared" si="16"/>
        <v>1.5494272696731237</v>
      </c>
      <c r="D67" s="68">
        <f t="shared" si="17"/>
        <v>1.8299975856807758</v>
      </c>
      <c r="E67" s="68">
        <f t="shared" si="18"/>
        <v>0.85000475876243264</v>
      </c>
      <c r="F67" s="68">
        <f t="shared" si="19"/>
        <v>0.71865517718806182</v>
      </c>
      <c r="G67" s="69">
        <f t="shared" si="20"/>
        <v>1.5053030698655538</v>
      </c>
    </row>
    <row r="68" spans="1:11" ht="18.600000000000001" customHeight="1" x14ac:dyDescent="0.2">
      <c r="B68" s="61">
        <v>2020</v>
      </c>
      <c r="C68" s="65">
        <f t="shared" si="16"/>
        <v>1.4854393631383187</v>
      </c>
      <c r="D68" s="65">
        <f t="shared" si="17"/>
        <v>1.5906280857802904</v>
      </c>
      <c r="E68" s="65">
        <f t="shared" si="18"/>
        <v>0.72745368503099261</v>
      </c>
      <c r="F68" s="65">
        <f t="shared" si="19"/>
        <v>0.68527889907957429</v>
      </c>
      <c r="G68" s="66">
        <f t="shared" si="20"/>
        <v>1.426372154516496</v>
      </c>
    </row>
    <row r="69" spans="1:11" ht="18" customHeight="1" x14ac:dyDescent="0.2">
      <c r="B69" s="67">
        <v>2021</v>
      </c>
      <c r="C69" s="68">
        <f t="shared" si="16"/>
        <v>1.5331043127476005</v>
      </c>
      <c r="D69" s="68">
        <f>D36/$D$10</f>
        <v>1.9184833680125377</v>
      </c>
      <c r="E69" s="68">
        <f>E36/$E$10</f>
        <v>0.82267226023399531</v>
      </c>
      <c r="F69" s="68">
        <f>F36/$F$10</f>
        <v>0.71390105805546555</v>
      </c>
      <c r="G69" s="69">
        <f>G36/$G$10</f>
        <v>1.4965565373516849</v>
      </c>
    </row>
    <row r="70" spans="1:11" ht="18" customHeight="1" x14ac:dyDescent="0.2">
      <c r="B70" s="61">
        <v>2022</v>
      </c>
      <c r="C70" s="65">
        <f t="shared" si="16"/>
        <v>1.4968213222154287</v>
      </c>
      <c r="D70" s="65">
        <f>D37/$D$10</f>
        <v>1.8342332817115423</v>
      </c>
      <c r="E70" s="65">
        <f>E37/$E$10</f>
        <v>0.83635643847790464</v>
      </c>
      <c r="F70" s="65">
        <f>F37/$F$10</f>
        <v>0.69189244711724351</v>
      </c>
      <c r="G70" s="66">
        <f>G37/$G$10</f>
        <v>1.4598077787119443</v>
      </c>
    </row>
    <row r="71" spans="1:11" s="55" customFormat="1" ht="18" customHeight="1" x14ac:dyDescent="0.2">
      <c r="B71" s="82">
        <v>2023</v>
      </c>
      <c r="C71" s="83">
        <f t="shared" si="16"/>
        <v>1.4458613377800726</v>
      </c>
      <c r="D71" s="83">
        <f>D38/$D$10</f>
        <v>1.7728061533768174</v>
      </c>
      <c r="E71" s="83">
        <f>E38/$E$10</f>
        <v>0.77086654453187664</v>
      </c>
      <c r="F71" s="83">
        <f>F38/$F$10</f>
        <v>0.61301739556339141</v>
      </c>
      <c r="G71" s="84">
        <f>G38/$G$10</f>
        <v>1.406359160547485</v>
      </c>
      <c r="H71" s="56"/>
      <c r="I71" s="56"/>
      <c r="J71" s="56"/>
      <c r="K71" s="56"/>
    </row>
    <row r="72" spans="1:11" ht="18" customHeight="1" x14ac:dyDescent="0.2">
      <c r="B72" s="61"/>
      <c r="C72" s="65"/>
      <c r="D72" s="65"/>
      <c r="E72" s="65"/>
      <c r="F72" s="65"/>
      <c r="G72" s="66"/>
    </row>
    <row r="73" spans="1:11" ht="18" customHeight="1" x14ac:dyDescent="0.2"/>
  </sheetData>
  <sheetProtection selectLockedCells="1"/>
  <mergeCells count="7">
    <mergeCell ref="I8:L8"/>
    <mergeCell ref="B1:G1"/>
    <mergeCell ref="B5:G5"/>
    <mergeCell ref="B6:G6"/>
    <mergeCell ref="B4:G4"/>
    <mergeCell ref="B3:G3"/>
    <mergeCell ref="B2:G2"/>
  </mergeCells>
  <phoneticPr fontId="19" type="noConversion"/>
  <conditionalFormatting sqref="H9">
    <cfRule type="cellIs" dxfId="1" priority="1" operator="greaterThan">
      <formula>0</formula>
    </cfRule>
  </conditionalFormatting>
  <conditionalFormatting sqref="M9:V9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sqref="A1:O21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140625" style="1" customWidth="1"/>
    <col min="12" max="12" width="1.7109375" style="1" customWidth="1"/>
    <col min="13" max="13" width="14" style="1" customWidth="1"/>
    <col min="14" max="14" width="2" style="1" customWidth="1"/>
    <col min="15" max="15" width="9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9"/>
      <c r="Q2" s="106" t="s">
        <v>7</v>
      </c>
      <c r="R2" s="107"/>
      <c r="S2" s="107"/>
      <c r="T2" s="107"/>
      <c r="U2" s="107"/>
      <c r="V2" s="107"/>
      <c r="W2" s="107"/>
      <c r="X2" s="107"/>
      <c r="Y2" s="108"/>
    </row>
    <row r="3" spans="1:25" ht="18.75" customHeight="1" x14ac:dyDescent="0.3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9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9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7"/>
      <c r="C6" s="4"/>
      <c r="O6" s="29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7"/>
      <c r="C7" s="4"/>
      <c r="O7" s="29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7"/>
      <c r="C8" s="4"/>
      <c r="O8" s="29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7"/>
      <c r="C9" s="4"/>
      <c r="O9" s="29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7"/>
      <c r="C10" s="4"/>
      <c r="O10" s="29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7"/>
      <c r="C11" s="4"/>
      <c r="O11" s="29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7"/>
      <c r="C12" s="4"/>
      <c r="O12" s="29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7"/>
      <c r="C13" s="4"/>
      <c r="O13" s="29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7"/>
      <c r="C14" s="4"/>
      <c r="O14" s="29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7"/>
      <c r="C15" s="4"/>
      <c r="O15" s="29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7"/>
      <c r="C16" s="4"/>
      <c r="O16" s="29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7"/>
      <c r="C17" s="4"/>
      <c r="O17" s="29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7"/>
      <c r="C18" s="4"/>
      <c r="O18" s="29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9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7"/>
      <c r="B20" s="10"/>
      <c r="C20" s="11"/>
      <c r="D20" s="12"/>
      <c r="E20" s="105"/>
      <c r="F20" s="12"/>
      <c r="G20" s="105"/>
      <c r="H20" s="12"/>
      <c r="I20" s="105"/>
      <c r="J20" s="12"/>
      <c r="K20" s="105"/>
      <c r="L20" s="12"/>
      <c r="M20" s="105"/>
      <c r="N20" s="10"/>
      <c r="O20" s="29"/>
    </row>
    <row r="21" spans="1:25" ht="1.5" customHeight="1" x14ac:dyDescent="0.2">
      <c r="A21" s="38"/>
      <c r="B21" s="32"/>
      <c r="C21" s="30"/>
      <c r="D21" s="31"/>
      <c r="E21" s="109"/>
      <c r="F21" s="31"/>
      <c r="G21" s="109"/>
      <c r="H21" s="31"/>
      <c r="I21" s="109"/>
      <c r="J21" s="31"/>
      <c r="K21" s="109"/>
      <c r="L21" s="31"/>
      <c r="M21" s="109"/>
      <c r="N21" s="32"/>
      <c r="O21" s="33"/>
    </row>
    <row r="22" spans="1:25" ht="3.75" customHeight="1" x14ac:dyDescent="0.2">
      <c r="A22" s="34"/>
      <c r="B22" s="10"/>
      <c r="C22" s="11"/>
      <c r="D22" s="12"/>
      <c r="E22" s="26"/>
      <c r="F22" s="12"/>
      <c r="G22" s="26"/>
      <c r="H22" s="12"/>
      <c r="I22" s="26"/>
      <c r="J22" s="12"/>
      <c r="K22" s="26"/>
      <c r="L22" s="12"/>
      <c r="M22" s="26"/>
      <c r="N22" s="10"/>
    </row>
    <row r="23" spans="1:25" ht="9" customHeight="1" x14ac:dyDescent="0.2">
      <c r="A23" s="34"/>
      <c r="B23" s="10"/>
      <c r="C23" s="11"/>
      <c r="D23" s="12"/>
      <c r="E23" s="105"/>
      <c r="F23" s="12"/>
      <c r="G23" s="105"/>
      <c r="H23" s="12"/>
      <c r="I23" s="105"/>
      <c r="J23" s="12"/>
      <c r="K23" s="105"/>
      <c r="L23" s="12"/>
      <c r="M23" s="105"/>
      <c r="N23" s="10"/>
    </row>
    <row r="24" spans="1:25" ht="9" customHeight="1" x14ac:dyDescent="0.2">
      <c r="A24" s="34"/>
      <c r="B24" s="10"/>
      <c r="C24" s="11"/>
      <c r="D24" s="12"/>
      <c r="E24" s="105"/>
      <c r="F24" s="12"/>
      <c r="G24" s="105"/>
      <c r="H24" s="12"/>
      <c r="I24" s="105"/>
      <c r="J24" s="12"/>
      <c r="K24" s="105"/>
      <c r="L24" s="12"/>
      <c r="M24" s="105"/>
      <c r="N24" s="10"/>
    </row>
    <row r="25" spans="1:25" ht="21.75" customHeight="1" x14ac:dyDescent="0.2"/>
    <row r="26" spans="1:25" ht="6.75" customHeight="1" x14ac:dyDescent="0.2"/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4.5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6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  <row r="34" spans="2:12" x14ac:dyDescent="0.2">
      <c r="B34" s="16"/>
      <c r="C34" s="16"/>
      <c r="D34" s="16"/>
      <c r="E34" s="16"/>
      <c r="F34" s="16"/>
      <c r="G34" s="3"/>
      <c r="H34" s="3"/>
      <c r="I34" s="3"/>
      <c r="J34" s="3"/>
      <c r="K34" s="3"/>
      <c r="L34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2024-03-05T08:39:00Z</cp:lastPrinted>
  <dcterms:created xsi:type="dcterms:W3CDTF">2010-08-25T11:28:54Z</dcterms:created>
  <dcterms:modified xsi:type="dcterms:W3CDTF">2026-05-04T12:03:29Z</dcterms:modified>
</cp:coreProperties>
</file>