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3_Konsum-Produkte\11-3-2_Gruene-Produkte\11-3-2-0_Gruene-Produkte\"/>
    </mc:Choice>
  </mc:AlternateContent>
  <xr:revisionPtr revIDLastSave="0" documentId="13_ncr:1_{26762E57-A6FC-40E3-8E2C-6D610EEE54D4}" xr6:coauthVersionLast="36" xr6:coauthVersionMax="36" xr10:uidLastSave="{00000000-0000-0000-0000-000000000000}"/>
  <bookViews>
    <workbookView xWindow="-15" yWindow="45" windowWidth="20730" windowHeight="9480" tabRatio="802" firstSheet="2" activeTab="3" xr2:uid="{00000000-000D-0000-FFFF-FFFF00000000}"/>
  </bookViews>
  <sheets>
    <sheet name="Vorberechnung" sheetId="21" state="hidden" r:id="rId1"/>
    <sheet name="Vorberechnung(2)" sheetId="22" state="hidden" r:id="rId2"/>
    <sheet name="Daten" sheetId="1" r:id="rId3"/>
    <sheet name="Diagramm" sheetId="19" r:id="rId4"/>
  </sheets>
  <externalReferences>
    <externalReference r:id="rId5"/>
    <externalReference r:id="rId6"/>
    <externalReference r:id="rId7"/>
  </externalReferences>
  <definedNames>
    <definedName name="Beschriftung" localSheetId="0">OFFSET(Vorberechnung!#REF!,0,0,COUNTA(Vorberechnung!#REF!),-1)</definedName>
    <definedName name="Beschriftung" localSheetId="1">OFFSET([1]Daten!$B$10,0,0,COUNTA([1]Daten!$B$10:$B$11),-1)</definedName>
    <definedName name="Beschriftung">OFFSET(Daten!$B$10,0,0,COUNTA(Daten!$B$10:$B$11),-1)</definedName>
    <definedName name="Daten01" localSheetId="0">OFFSET(Vorberechnung!#REF!,0,0,COUNTA(Vorberechnung!#REF!),-1)</definedName>
    <definedName name="Daten01" localSheetId="1">OFFSET([1]Daten!#REF!,0,0,COUNTA([1]Daten!#REF!),-1)</definedName>
    <definedName name="Daten01">OFFSET(Daten!$C$10,0,0,COUNTA(Daten!$C$10:$C$11),-1)</definedName>
    <definedName name="Daten02" localSheetId="0">OFFSET(Vorberechnung!#REF!,0,0,COUNTA(Vorberechnung!#REF!),-1)</definedName>
    <definedName name="Daten02" localSheetId="1">OFFSET([1]Daten!#REF!,0,0,COUNTA([1]Daten!#REF!),-1)</definedName>
    <definedName name="Daten02">OFFSET(Daten!$D$10,0,0,COUNTA(Daten!$D$10:$D$11),-1)</definedName>
    <definedName name="Daten03" localSheetId="0">OFFSET(Vorberechnung!#REF!,0,0,COUNTA(Vorberechnung!#REF!),-1)</definedName>
    <definedName name="Daten03" localSheetId="1">OFFSET([1]Daten!#REF!,0,0,COUNTA([1]Daten!#REF!),-1)</definedName>
    <definedName name="Daten03">OFFSET(Daten!$E$10,0,0,COUNTA(Daten!$E$10:$E$11),-1)</definedName>
    <definedName name="Daten04" localSheetId="0">OFFSET(Vorberechnung!#REF!,0,0,COUNTA(Vorberechnung!#REF!),-1)</definedName>
    <definedName name="Daten04" localSheetId="1">OFFSET([1]Daten!#REF!,0,0,COUNTA([1]Daten!#REF!),-1)</definedName>
    <definedName name="Daten04">OFFSET(Daten!$F$10,0,0,COUNTA(Daten!$F$10:$F$11),-1)</definedName>
    <definedName name="Daten05" localSheetId="0">OFFSET(Vorberechnung!#REF!,0,0,COUNTA(Vorberechnung!#REF!),-1)</definedName>
    <definedName name="Daten05" localSheetId="1">OFFSET([1]Daten!$C$10,0,0,COUNTA([1]Daten!$C$10:$C$11),-1)</definedName>
    <definedName name="Daten05">OFFSET(Daten!$G$10,0,0,COUNTA(Daten!$G$10:$G$11),-1)</definedName>
    <definedName name="Daten06" localSheetId="0">OFFSET(Vorberechnung!#REF!,0,0,COUNTA(Vorberechnung!#REF!),-1)</definedName>
    <definedName name="Daten06" localSheetId="1">OFFSET([1]Daten!#REF!,0,0,COUNTA([1]Daten!#REF!),-1)</definedName>
    <definedName name="Daten06">OFFSET(Daten!#REF!,0,0,COUNTA(Daten!#REF!),-1)</definedName>
    <definedName name="Daten07" localSheetId="0">OFFSET(Vorberechnung!#REF!,0,0,COUNTA(Vorberechnung!#REF!),-1)</definedName>
    <definedName name="Daten07" localSheetId="1">OFFSET([1]Daten!#REF!,0,0,COUNTA([1]Daten!#REF!),-1)</definedName>
    <definedName name="Daten07">OFFSET(Daten!#REF!,0,0,COUNTA(Daten!#REF!),-1)</definedName>
    <definedName name="Daten08" localSheetId="0">OFFSET(Vorberechnung!#REF!,0,0,COUNTA(Vorberechnung!#REF!),-1)</definedName>
    <definedName name="Daten08" localSheetId="1">OFFSET([1]Daten!#REF!,0,0,COUNTA([1]Daten!#REF!),-1)</definedName>
    <definedName name="Daten08">OFFSET(Daten!#REF!,0,0,COUNTA(Daten!#REF!),-1)</definedName>
    <definedName name="Daten09" localSheetId="0">OFFSET(Vorberechnung!#REF!,0,0,COUNTA(Vorberechnung!#REF!),-1)</definedName>
    <definedName name="Daten09" localSheetId="1">OFFSET([1]Daten!#REF!,0,0,COUNTA([1]Daten!#REF!),-1)</definedName>
    <definedName name="Daten09">OFFSET(Daten!#REF!,0,0,COUNTA(Daten!#REF!),-1)</definedName>
    <definedName name="Daten10" localSheetId="0">OFFSET(Vorberechnung!#REF!,0,0,COUNTA(Vorberechnung!#REF!),-1)</definedName>
    <definedName name="Daten10" localSheetId="1">OFFSET([1]Daten!#REF!,0,0,COUNTA([1]Daten!#REF!),-1)</definedName>
    <definedName name="Daten10">OFFSET(Daten!#REF!,0,0,COUNTA(Daten!#REF!),-1)</definedName>
    <definedName name="Print_Area" localSheetId="3">Diagramm!$B$1:$N$28</definedName>
  </definedNames>
  <calcPr calcId="191029"/>
</workbook>
</file>

<file path=xl/calcChain.xml><?xml version="1.0" encoding="utf-8"?>
<calcChain xmlns="http://schemas.openxmlformats.org/spreadsheetml/2006/main">
  <c r="E11" i="22" l="1"/>
  <c r="L23" i="22" l="1"/>
  <c r="K23" i="22"/>
  <c r="J23" i="22"/>
  <c r="I23" i="22"/>
  <c r="H23" i="22"/>
  <c r="G23" i="22"/>
  <c r="F23" i="22"/>
  <c r="E23" i="22"/>
  <c r="D23" i="22"/>
  <c r="K12" i="22" l="1"/>
  <c r="L12" i="22"/>
  <c r="K11" i="22"/>
  <c r="L11" i="22"/>
  <c r="K10" i="22"/>
  <c r="L10" i="22"/>
  <c r="G11" i="22" l="1"/>
  <c r="E10" i="22"/>
  <c r="F10" i="22"/>
  <c r="G10" i="22"/>
  <c r="H10" i="22"/>
  <c r="I10" i="22"/>
  <c r="J10" i="22"/>
  <c r="F11" i="22"/>
  <c r="H11" i="22"/>
  <c r="I11" i="22"/>
  <c r="J11" i="22"/>
  <c r="E12" i="22"/>
  <c r="F12" i="22"/>
  <c r="G12" i="22"/>
  <c r="H12" i="22"/>
  <c r="I12" i="22"/>
  <c r="J12" i="22"/>
  <c r="C62" i="22"/>
  <c r="D62" i="22"/>
  <c r="C63" i="22"/>
  <c r="D63" i="22"/>
  <c r="E63" i="22" s="1"/>
  <c r="C64" i="22"/>
  <c r="D64" i="22"/>
  <c r="C65" i="22"/>
  <c r="D65" i="22"/>
  <c r="C66" i="22"/>
  <c r="D66" i="22"/>
  <c r="C67" i="22"/>
  <c r="D67" i="22"/>
  <c r="E67" i="22"/>
  <c r="C68" i="22"/>
  <c r="D68" i="22"/>
  <c r="E68" i="22" s="1"/>
  <c r="C69" i="22"/>
  <c r="D69" i="22"/>
  <c r="C70" i="22"/>
  <c r="D70" i="22"/>
  <c r="E70" i="22" s="1"/>
  <c r="C71" i="22"/>
  <c r="D71" i="22"/>
  <c r="E71" i="22" s="1"/>
  <c r="C72" i="22"/>
  <c r="D72" i="22"/>
  <c r="D73" i="22"/>
  <c r="D75" i="22"/>
  <c r="E16" i="1"/>
  <c r="E15" i="1"/>
  <c r="E14" i="1"/>
  <c r="E13" i="1"/>
  <c r="E12" i="1"/>
  <c r="E11" i="1"/>
  <c r="E10" i="1"/>
  <c r="E62" i="22" l="1"/>
  <c r="E65" i="22"/>
  <c r="E72" i="22"/>
  <c r="E69" i="22"/>
  <c r="E66" i="22"/>
  <c r="E64" i="22"/>
  <c r="V3" i="1"/>
  <c r="E75" i="22" l="1"/>
  <c r="C75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Myriam Steinemann</author>
    <author>Gina Spescha</author>
  </authors>
  <commentList>
    <comment ref="D7" authorId="0" shapeId="0" xr:uid="{2D6925D5-27CC-4839-AFCA-D34EC3E5922E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  <comment ref="E7" authorId="0" shapeId="0" xr:uid="{029C4D4D-DE81-4EFF-834D-EDA956B40977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  <comment ref="M7" authorId="0" shapeId="0" xr:uid="{A4B26EDC-C90B-4DE1-9DCB-1F23A6F0C90C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  <comment ref="N7" authorId="0" shapeId="0" xr:uid="{294D8EDB-3A94-4C34-BDAF-C25FB5023C8D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  <comment ref="D8" authorId="0" shapeId="0" xr:uid="{794CA398-B484-4C67-8F21-9BD5B4C02155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  <comment ref="E8" authorId="0" shapeId="0" xr:uid="{B03290C1-FF9E-4838-9342-DFF0D2402392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  <comment ref="M8" authorId="0" shapeId="0" xr:uid="{8C15B218-09F8-4EC4-96B0-D847C978F6BC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  <comment ref="N8" authorId="0" shapeId="0" xr:uid="{F68DD2B6-1CC6-4171-9231-D1D4716E64A4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  <comment ref="F39" authorId="1" shapeId="0" xr:uid="{00000000-0006-0000-0000-000001000000}">
      <text>
        <r>
          <rPr>
            <b/>
            <sz val="9"/>
            <color indexed="81"/>
            <rFont val="Segoe UI"/>
            <family val="2"/>
          </rPr>
          <t>Gina Spescha:</t>
        </r>
        <r>
          <rPr>
            <sz val="9"/>
            <color indexed="81"/>
            <rFont val="Segoe UI"/>
            <family val="2"/>
          </rPr>
          <t xml:space="preserve">
Aufgrund des angepassten Umrechnungsfaktors Dollar/Euro weicht die Zahl leicht vom Vorjahr ab.</t>
        </r>
      </text>
    </comment>
    <comment ref="C4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  <comment ref="D4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  <comment ref="C48" authorId="0" shapeId="0" xr:uid="{76D75598-15DA-49F2-A1C7-C18A1AE1D2A4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  <comment ref="D48" authorId="0" shapeId="0" xr:uid="{563A1557-6020-4A08-A7A9-EA08337C0114}">
      <text>
        <r>
          <rPr>
            <b/>
            <sz val="9"/>
            <color indexed="81"/>
            <rFont val="Tahoma"/>
            <family val="2"/>
          </rPr>
          <t>Myriam Steinemann:</t>
        </r>
        <r>
          <rPr>
            <sz val="9"/>
            <color indexed="81"/>
            <rFont val="Tahoma"/>
            <family val="2"/>
          </rPr>
          <t xml:space="preserve">
Zahl nicht mit Umsätzen vergleichbar: Volumen</t>
        </r>
      </text>
    </comment>
  </commentList>
</comments>
</file>

<file path=xl/sharedStrings.xml><?xml version="1.0" encoding="utf-8"?>
<sst xmlns="http://schemas.openxmlformats.org/spreadsheetml/2006/main" count="56" uniqueCount="54">
  <si>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</si>
  <si>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</si>
  <si>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</si>
  <si>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</si>
  <si>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</si>
  <si>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</si>
  <si>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</si>
  <si>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</si>
  <si>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</si>
  <si>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</si>
  <si>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Ernährung</t>
  </si>
  <si>
    <t>Wohnen</t>
  </si>
  <si>
    <t>Mobilität</t>
  </si>
  <si>
    <t>CO2-Emissionen pro Kopf des privaten Konsums in Deutschland (2000-2010)</t>
  </si>
  <si>
    <t>Sonstige Konsumgüter und Dienstleistungen</t>
  </si>
  <si>
    <t>Summe</t>
  </si>
  <si>
    <t>VGR</t>
  </si>
  <si>
    <t>Index Umweltspenden</t>
  </si>
  <si>
    <t>Effiziente Autos</t>
  </si>
  <si>
    <t>Annahme: 25'000 EUR/Auto. Anteil effiziente Autos geschätzt</t>
  </si>
  <si>
    <t>Spül- und Waschmittel</t>
  </si>
  <si>
    <t>Papier</t>
  </si>
  <si>
    <t>Beleuchtung</t>
  </si>
  <si>
    <t>Flat screens</t>
  </si>
  <si>
    <t>Elektroherde / Backöfen</t>
  </si>
  <si>
    <t>Wäschetrockner</t>
  </si>
  <si>
    <t>Geschirrspüler</t>
  </si>
  <si>
    <t>Waschmaschinen</t>
  </si>
  <si>
    <t>Gefriergeräte</t>
  </si>
  <si>
    <t>Kühlgeräte</t>
  </si>
  <si>
    <t>Biolebensmittel</t>
  </si>
  <si>
    <t>Gesamtumsatz Produktgruppe</t>
  </si>
  <si>
    <t>Umsatz grüner Produkte</t>
  </si>
  <si>
    <t>Marktanteil grüner Produkte</t>
  </si>
  <si>
    <t>Indikator Marktanteile grüner Produkte</t>
  </si>
  <si>
    <t>Index Finanzen</t>
  </si>
  <si>
    <t>Index Spenden</t>
  </si>
  <si>
    <t>Index Konsumgüter</t>
  </si>
  <si>
    <t>Total Volumen Spenden für Umwelt- und Naturschutz</t>
  </si>
  <si>
    <t>Total Volumen nachhaltige Finanzanlagen</t>
  </si>
  <si>
    <t>TOTAL UMSATZ ALLER KONSUMBEREICHE (ohne Finanzen)</t>
  </si>
  <si>
    <r>
      <t xml:space="preserve">INDEX FÜR ALLE KONSUMBEREICHE (in Mrd. </t>
    </r>
    <r>
      <rPr>
        <b/>
        <sz val="10"/>
        <rFont val="Calibri"/>
        <family val="2"/>
      </rPr>
      <t>€</t>
    </r>
    <r>
      <rPr>
        <b/>
        <sz val="10"/>
        <rFont val="Calibri"/>
        <family val="2"/>
        <scheme val="minor"/>
      </rPr>
      <t>)</t>
    </r>
  </si>
  <si>
    <t>Indizes nachhaltiger Produkte in Deutschland</t>
  </si>
  <si>
    <t>Eigene Berechnungen, basierend auf diversen Quellen (GfK, FNG, Deutscher Spendenrat u.a.)</t>
  </si>
  <si>
    <t>Spenden Berechnungen</t>
  </si>
  <si>
    <t>Gesamtes Spendenvolumen in DE (in Mrd. €)</t>
  </si>
  <si>
    <t>Anteil Spenden Natur- und Umweltschutz (in %)</t>
  </si>
  <si>
    <t>Spenden insgesamt</t>
  </si>
  <si>
    <t>https://www.spendenrat.de/spendeninfos/bilanz-des-helfens/</t>
  </si>
  <si>
    <t>Nachfrage nach grünen Produkten, Umweltspenden und nachhaltige Finanzanlagen</t>
  </si>
  <si>
    <t>Entwicklung der Indices von 2011-2018</t>
  </si>
  <si>
    <t>Index (2011=100)</t>
  </si>
  <si>
    <t>Index nachhaltige Finanzanlagen</t>
  </si>
  <si>
    <t>Nachfrageindex grüne Produkte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</si>
</sst>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###\ ##0.0;[Red]\-###\ ##0.0;\-"/>
    <numFmt numFmtId="166" formatCode="###\ ###\ ##0;[Red]\-###\ ###\ ##0;\-"/>
    <numFmt numFmtId="167" formatCode="0.0"/>
    <numFmt numFmtId="168" formatCode="0.000"/>
  </numFmts>
  <fonts count="5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name val="Calibri"/>
      <family val="2"/>
    </font>
    <font>
      <sz val="9"/>
      <name val="MetaNormalLF-Roman"/>
      <family val="2"/>
    </font>
    <font>
      <sz val="10"/>
      <name val="MetaNormalLF-Roman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ITC Officina Sans Book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</font>
    <font>
      <b/>
      <sz val="16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name val="Cambria"/>
      <family val="1"/>
      <scheme val="major"/>
    </font>
    <font>
      <u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11" applyFill="0" applyBorder="0">
      <alignment horizontal="right" indent="1"/>
    </xf>
    <xf numFmtId="166" fontId="34" fillId="0" borderId="0">
      <alignment horizontal="right" indent="1"/>
    </xf>
    <xf numFmtId="0" fontId="35" fillId="0" borderId="0"/>
    <xf numFmtId="0" fontId="35" fillId="0" borderId="0"/>
    <xf numFmtId="9" fontId="37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0" fontId="32" fillId="0" borderId="0" xfId="42" applyFont="1"/>
    <xf numFmtId="0" fontId="1" fillId="0" borderId="0" xfId="42" applyFill="1"/>
    <xf numFmtId="0" fontId="1" fillId="0" borderId="0" xfId="42"/>
    <xf numFmtId="0" fontId="36" fillId="0" borderId="0" xfId="42" applyFont="1" applyFill="1"/>
    <xf numFmtId="0" fontId="36" fillId="0" borderId="0" xfId="42" applyFont="1" applyAlignment="1">
      <alignment horizontal="right"/>
    </xf>
    <xf numFmtId="0" fontId="36" fillId="0" borderId="0" xfId="42" applyFont="1"/>
    <xf numFmtId="0" fontId="1" fillId="0" borderId="0" xfId="42" applyFont="1" applyAlignment="1">
      <alignment horizontal="right"/>
    </xf>
    <xf numFmtId="0" fontId="1" fillId="0" borderId="0" xfId="42" applyBorder="1"/>
    <xf numFmtId="0" fontId="1" fillId="0" borderId="0" xfId="42" applyFont="1" applyFill="1" applyBorder="1"/>
    <xf numFmtId="0" fontId="1" fillId="0" borderId="0" xfId="42" applyFont="1"/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0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left" vertical="center" wrapText="1"/>
    </xf>
    <xf numFmtId="2" fontId="29" fillId="0" borderId="16" xfId="0" applyNumberFormat="1" applyFont="1" applyFill="1" applyBorder="1" applyAlignment="1">
      <alignment vertical="center" wrapText="1"/>
    </xf>
    <xf numFmtId="2" fontId="29" fillId="0" borderId="0" xfId="0" applyNumberFormat="1" applyFont="1" applyFill="1" applyBorder="1" applyAlignment="1">
      <alignment vertical="center" wrapText="1"/>
    </xf>
    <xf numFmtId="0" fontId="26" fillId="26" borderId="16" xfId="0" applyFont="1" applyFill="1" applyBorder="1" applyAlignment="1">
      <alignment horizontal="left" vertical="center" wrapText="1"/>
    </xf>
    <xf numFmtId="2" fontId="29" fillId="26" borderId="16" xfId="0" applyNumberFormat="1" applyFont="1" applyFill="1" applyBorder="1" applyAlignment="1">
      <alignment vertical="center" wrapText="1"/>
    </xf>
    <xf numFmtId="2" fontId="29" fillId="26" borderId="0" xfId="0" applyNumberFormat="1" applyFont="1" applyFill="1" applyBorder="1" applyAlignment="1">
      <alignment vertical="center" wrapText="1"/>
    </xf>
    <xf numFmtId="0" fontId="26" fillId="24" borderId="16" xfId="0" applyFont="1" applyFill="1" applyBorder="1" applyAlignment="1">
      <alignment horizontal="left" vertical="center"/>
    </xf>
    <xf numFmtId="2" fontId="27" fillId="0" borderId="16" xfId="0" applyNumberFormat="1" applyFont="1" applyFill="1" applyBorder="1" applyAlignment="1">
      <alignment vertical="center"/>
    </xf>
    <xf numFmtId="2" fontId="27" fillId="0" borderId="0" xfId="0" applyNumberFormat="1" applyFont="1" applyFill="1" applyBorder="1" applyAlignment="1">
      <alignment vertical="center"/>
    </xf>
    <xf numFmtId="0" fontId="26" fillId="26" borderId="16" xfId="0" applyFont="1" applyFill="1" applyBorder="1" applyAlignment="1">
      <alignment horizontal="left" vertical="center"/>
    </xf>
    <xf numFmtId="2" fontId="27" fillId="26" borderId="16" xfId="0" applyNumberFormat="1" applyFont="1" applyFill="1" applyBorder="1" applyAlignment="1">
      <alignment vertical="center"/>
    </xf>
    <xf numFmtId="0" fontId="27" fillId="24" borderId="13" xfId="0" applyFont="1" applyFill="1" applyBorder="1" applyAlignment="1" applyProtection="1">
      <alignment vertical="center"/>
      <protection locked="0"/>
    </xf>
    <xf numFmtId="0" fontId="27" fillId="24" borderId="10" xfId="0" applyFont="1" applyFill="1" applyBorder="1" applyAlignment="1" applyProtection="1">
      <alignment vertical="center"/>
      <protection locked="0"/>
    </xf>
    <xf numFmtId="0" fontId="27" fillId="24" borderId="19" xfId="0" applyFont="1" applyFill="1" applyBorder="1" applyAlignment="1" applyProtection="1">
      <alignment vertical="center"/>
      <protection locked="0"/>
    </xf>
    <xf numFmtId="0" fontId="27" fillId="24" borderId="20" xfId="0" applyFont="1" applyFill="1" applyBorder="1" applyAlignment="1" applyProtection="1">
      <alignment vertical="center"/>
      <protection locked="0"/>
    </xf>
    <xf numFmtId="0" fontId="39" fillId="0" borderId="0" xfId="49" applyNumberFormat="1" applyFont="1"/>
    <xf numFmtId="2" fontId="39" fillId="0" borderId="0" xfId="49" applyNumberFormat="1" applyFont="1" applyFill="1"/>
    <xf numFmtId="167" fontId="39" fillId="0" borderId="0" xfId="49" applyNumberFormat="1" applyFont="1"/>
    <xf numFmtId="2" fontId="39" fillId="0" borderId="0" xfId="49" applyNumberFormat="1" applyFont="1"/>
    <xf numFmtId="9" fontId="39" fillId="0" borderId="0" xfId="50" applyFont="1"/>
    <xf numFmtId="3" fontId="39" fillId="27" borderId="0" xfId="49" applyNumberFormat="1" applyFont="1" applyFill="1"/>
    <xf numFmtId="0" fontId="39" fillId="27" borderId="0" xfId="49" applyNumberFormat="1" applyFont="1" applyFill="1"/>
    <xf numFmtId="9" fontId="39" fillId="27" borderId="0" xfId="50" applyFont="1" applyFill="1"/>
    <xf numFmtId="0" fontId="40" fillId="0" borderId="0" xfId="49" applyNumberFormat="1" applyFont="1"/>
    <xf numFmtId="0" fontId="41" fillId="0" borderId="0" xfId="49" applyNumberFormat="1" applyFont="1"/>
    <xf numFmtId="0" fontId="38" fillId="0" borderId="0" xfId="49"/>
    <xf numFmtId="0" fontId="38" fillId="24" borderId="0" xfId="49" applyFill="1"/>
    <xf numFmtId="0" fontId="0" fillId="24" borderId="0" xfId="0" applyFill="1"/>
    <xf numFmtId="0" fontId="42" fillId="24" borderId="0" xfId="0" applyFont="1" applyFill="1"/>
    <xf numFmtId="168" fontId="43" fillId="28" borderId="0" xfId="49" applyNumberFormat="1" applyFont="1" applyFill="1"/>
    <xf numFmtId="0" fontId="39" fillId="28" borderId="0" xfId="49" applyNumberFormat="1" applyFont="1" applyFill="1"/>
    <xf numFmtId="0" fontId="43" fillId="28" borderId="0" xfId="49" applyNumberFormat="1" applyFont="1" applyFill="1"/>
    <xf numFmtId="2" fontId="43" fillId="28" borderId="0" xfId="48" applyNumberFormat="1" applyFont="1" applyFill="1"/>
    <xf numFmtId="2" fontId="38" fillId="0" borderId="0" xfId="49" applyNumberFormat="1"/>
    <xf numFmtId="0" fontId="38" fillId="0" borderId="0" xfId="49" quotePrefix="1"/>
    <xf numFmtId="0" fontId="41" fillId="29" borderId="0" xfId="49" applyNumberFormat="1" applyFont="1" applyFill="1"/>
    <xf numFmtId="0" fontId="39" fillId="0" borderId="0" xfId="49" applyNumberFormat="1" applyFont="1" applyFill="1"/>
    <xf numFmtId="0" fontId="44" fillId="0" borderId="0" xfId="49" applyNumberFormat="1" applyFont="1" applyFill="1"/>
    <xf numFmtId="0" fontId="44" fillId="30" borderId="0" xfId="49" applyNumberFormat="1" applyFont="1" applyFill="1"/>
    <xf numFmtId="167" fontId="44" fillId="30" borderId="0" xfId="49" applyNumberFormat="1" applyFont="1" applyFill="1"/>
    <xf numFmtId="2" fontId="44" fillId="30" borderId="0" xfId="49" applyNumberFormat="1" applyFont="1" applyFill="1"/>
    <xf numFmtId="2" fontId="27" fillId="24" borderId="14" xfId="0" applyNumberFormat="1" applyFont="1" applyFill="1" applyBorder="1" applyAlignment="1">
      <alignment vertical="center"/>
    </xf>
    <xf numFmtId="0" fontId="49" fillId="0" borderId="14" xfId="0" applyFont="1" applyBorder="1"/>
    <xf numFmtId="2" fontId="49" fillId="0" borderId="14" xfId="0" applyNumberFormat="1" applyFont="1" applyBorder="1"/>
    <xf numFmtId="0" fontId="13" fillId="0" borderId="5" xfId="35"/>
    <xf numFmtId="10" fontId="38" fillId="0" borderId="0" xfId="48" applyNumberFormat="1" applyFont="1"/>
    <xf numFmtId="10" fontId="0" fillId="0" borderId="0" xfId="48" applyNumberFormat="1" applyFont="1"/>
    <xf numFmtId="0" fontId="50" fillId="0" borderId="0" xfId="51"/>
    <xf numFmtId="0" fontId="27" fillId="24" borderId="19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/>
      <protection locked="0"/>
    </xf>
    <xf numFmtId="0" fontId="27" fillId="24" borderId="2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5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51" builtinId="8"/>
    <cellStyle name="Neutral" xfId="31" builtinId="28" customBuiltin="1"/>
    <cellStyle name="Notiz" xfId="32" builtinId="10" customBuiltin="1"/>
    <cellStyle name="Ohne_Nachkomma" xfId="45" xr:uid="{00000000-0005-0000-0000-000021000000}"/>
    <cellStyle name="Prozent" xfId="48" builtinId="5"/>
    <cellStyle name="Prozent 2" xfId="43" xr:uid="{00000000-0005-0000-0000-000022000000}"/>
    <cellStyle name="Prozent 3" xfId="50" xr:uid="{6A0D764B-4468-44B7-9AC3-FEB283604074}"/>
    <cellStyle name="Schlecht" xfId="33" builtinId="27" customBuiltin="1"/>
    <cellStyle name="Standard" xfId="0" builtinId="0"/>
    <cellStyle name="Standard 2" xfId="42" xr:uid="{00000000-0005-0000-0000-000025000000}"/>
    <cellStyle name="Standard 2 2" xfId="49" xr:uid="{E717C4D3-E2C7-4332-871F-80A663592FF6}"/>
    <cellStyle name="Standard 3" xfId="46" xr:uid="{00000000-0005-0000-0000-000026000000}"/>
    <cellStyle name="Standard 5" xfId="47" xr:uid="{00000000-0005-0000-0000-000027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[2]Abb._29!$B$28</c:f>
              <c:strCache>
                <c:ptCount val="1"/>
                <c:pt idx="0">
                  <c:v>Food</c:v>
                </c:pt>
              </c:strCache>
            </c:strRef>
          </c:tx>
          <c:cat>
            <c:numRef>
              <c:f>[2]Abb._29!$C$27:$M$27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[2]Abb._29!$C$28:$M$28</c:f>
              <c:numCache>
                <c:formatCode>General</c:formatCode>
                <c:ptCount val="11"/>
                <c:pt idx="0">
                  <c:v>1.1299999999999999</c:v>
                </c:pt>
                <c:pt idx="1">
                  <c:v>1.1299999999999999</c:v>
                </c:pt>
                <c:pt idx="2">
                  <c:v>1.1200000000000001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1.0900000000000001</c:v>
                </c:pt>
                <c:pt idx="6">
                  <c:v>1.06</c:v>
                </c:pt>
                <c:pt idx="7">
                  <c:v>1.02</c:v>
                </c:pt>
                <c:pt idx="8">
                  <c:v>1.03</c:v>
                </c:pt>
                <c:pt idx="9">
                  <c:v>1.08</c:v>
                </c:pt>
                <c:pt idx="10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B-4AA0-B81B-06116042B469}"/>
            </c:ext>
          </c:extLst>
        </c:ser>
        <c:ser>
          <c:idx val="1"/>
          <c:order val="1"/>
          <c:tx>
            <c:strRef>
              <c:f>[2]Abb._29!$B$29</c:f>
              <c:strCache>
                <c:ptCount val="1"/>
                <c:pt idx="0">
                  <c:v>Homes and Living</c:v>
                </c:pt>
              </c:strCache>
            </c:strRef>
          </c:tx>
          <c:cat>
            <c:numRef>
              <c:f>[2]Abb._29!$C$27:$M$27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[2]Abb._29!$C$29:$M$29</c:f>
              <c:numCache>
                <c:formatCode>General</c:formatCode>
                <c:ptCount val="11"/>
                <c:pt idx="0">
                  <c:v>3.32</c:v>
                </c:pt>
                <c:pt idx="1">
                  <c:v>3.49</c:v>
                </c:pt>
                <c:pt idx="2">
                  <c:v>3.36</c:v>
                </c:pt>
                <c:pt idx="3">
                  <c:v>3.39</c:v>
                </c:pt>
                <c:pt idx="4">
                  <c:v>3.28</c:v>
                </c:pt>
                <c:pt idx="5">
                  <c:v>3.2</c:v>
                </c:pt>
                <c:pt idx="6">
                  <c:v>3.17</c:v>
                </c:pt>
                <c:pt idx="7">
                  <c:v>3.08</c:v>
                </c:pt>
                <c:pt idx="8">
                  <c:v>3.24</c:v>
                </c:pt>
                <c:pt idx="9">
                  <c:v>3.21</c:v>
                </c:pt>
                <c:pt idx="10">
                  <c:v>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B-4AA0-B81B-06116042B469}"/>
            </c:ext>
          </c:extLst>
        </c:ser>
        <c:ser>
          <c:idx val="2"/>
          <c:order val="2"/>
          <c:tx>
            <c:strRef>
              <c:f>[2]Abb._29!$B$30</c:f>
              <c:strCache>
                <c:ptCount val="1"/>
                <c:pt idx="0">
                  <c:v>Mobility</c:v>
                </c:pt>
              </c:strCache>
            </c:strRef>
          </c:tx>
          <c:cat>
            <c:numRef>
              <c:f>[2]Abb._29!$C$27:$M$27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[2]Abb._29!$C$30:$M$30</c:f>
              <c:numCache>
                <c:formatCode>General</c:formatCode>
                <c:ptCount val="11"/>
                <c:pt idx="0">
                  <c:v>1.98</c:v>
                </c:pt>
                <c:pt idx="1">
                  <c:v>1.99</c:v>
                </c:pt>
                <c:pt idx="2">
                  <c:v>2</c:v>
                </c:pt>
                <c:pt idx="3">
                  <c:v>1.97</c:v>
                </c:pt>
                <c:pt idx="4">
                  <c:v>2.02</c:v>
                </c:pt>
                <c:pt idx="5">
                  <c:v>1.98</c:v>
                </c:pt>
                <c:pt idx="6">
                  <c:v>1.95</c:v>
                </c:pt>
                <c:pt idx="7">
                  <c:v>1.93</c:v>
                </c:pt>
                <c:pt idx="8">
                  <c:v>1.87</c:v>
                </c:pt>
                <c:pt idx="9">
                  <c:v>1.92</c:v>
                </c:pt>
                <c:pt idx="10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CB-4AA0-B81B-06116042B469}"/>
            </c:ext>
          </c:extLst>
        </c:ser>
        <c:ser>
          <c:idx val="3"/>
          <c:order val="3"/>
          <c:tx>
            <c:strRef>
              <c:f>[2]Abb._29!$B$31</c:f>
              <c:strCache>
                <c:ptCount val="1"/>
                <c:pt idx="0">
                  <c:v>Other consumer goods and services</c:v>
                </c:pt>
              </c:strCache>
            </c:strRef>
          </c:tx>
          <c:cat>
            <c:numRef>
              <c:f>[2]Abb._29!$C$27:$M$27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[2]Abb._29!$C$31:$M$31</c:f>
              <c:numCache>
                <c:formatCode>General</c:formatCode>
                <c:ptCount val="11"/>
                <c:pt idx="0">
                  <c:v>1.61</c:v>
                </c:pt>
                <c:pt idx="1">
                  <c:v>1.62</c:v>
                </c:pt>
                <c:pt idx="2">
                  <c:v>1.59</c:v>
                </c:pt>
                <c:pt idx="3">
                  <c:v>1.54</c:v>
                </c:pt>
                <c:pt idx="4">
                  <c:v>1.53</c:v>
                </c:pt>
                <c:pt idx="5">
                  <c:v>1.51</c:v>
                </c:pt>
                <c:pt idx="6">
                  <c:v>1.49</c:v>
                </c:pt>
                <c:pt idx="7">
                  <c:v>1.47</c:v>
                </c:pt>
                <c:pt idx="8">
                  <c:v>1.39</c:v>
                </c:pt>
                <c:pt idx="9">
                  <c:v>1.35</c:v>
                </c:pt>
                <c:pt idx="1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CB-4AA0-B81B-06116042B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085688"/>
        <c:axId val="316088040"/>
      </c:areaChart>
      <c:catAx>
        <c:axId val="316085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16088040"/>
        <c:crosses val="autoZero"/>
        <c:auto val="1"/>
        <c:lblAlgn val="ctr"/>
        <c:lblOffset val="100"/>
        <c:noMultiLvlLbl val="0"/>
      </c:catAx>
      <c:valAx>
        <c:axId val="31608804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t CO</a:t>
                </a:r>
                <a:r>
                  <a:rPr lang="de-CH" baseline="-25000"/>
                  <a:t>2</a:t>
                </a:r>
                <a:r>
                  <a:rPr lang="de-CH"/>
                  <a:t> per capita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1608568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26818887067349E-2"/>
          <c:y val="7.1385578971642563E-2"/>
          <c:w val="0.86790314971411819"/>
          <c:h val="0.67774406193962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Nachfrageindex grüne Produkte</c:v>
                </c:pt>
              </c:strCache>
            </c:strRef>
          </c:tx>
          <c:dLbls>
            <c:dLbl>
              <c:idx val="0"/>
              <c:layout>
                <c:manualLayout>
                  <c:x val="-6.2171023323854525E-2"/>
                  <c:y val="-2.7319724238576626E-3"/>
                </c:manualLayout>
              </c:layout>
              <c:numFmt formatCode="#,##0" sourceLinked="0"/>
              <c:spPr>
                <a:solidFill>
                  <a:srgbClr val="080808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83-4297-9639-709DA5E6BEC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96-4839-BB79-A7F46F9039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6-4839-BB79-A7F46F90394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6-4839-BB79-A7F46F90394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6-4839-BB79-A7F46F90394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6-4839-BB79-A7F46F903948}"/>
                </c:ext>
              </c:extLst>
            </c:dLbl>
            <c:dLbl>
              <c:idx val="6"/>
              <c:numFmt formatCode="#,##0" sourceLinked="0"/>
              <c:spPr>
                <a:solidFill>
                  <a:srgbClr val="080808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296-4839-BB79-A7F46F90394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96-4839-BB79-A7F46F90394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96-4839-BB79-A7F46F90394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96-4839-BB79-A7F46F90394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96-4839-BB79-A7F46F90394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96-4839-BB79-A7F46F90394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96-4839-BB79-A7F46F90394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96-4839-BB79-A7F46F903948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Daten!$B$10:$B$16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Daten!$C$10:$C$16</c:f>
              <c:numCache>
                <c:formatCode>0.00</c:formatCode>
                <c:ptCount val="7"/>
                <c:pt idx="0">
                  <c:v>100</c:v>
                </c:pt>
                <c:pt idx="1">
                  <c:v>116.34</c:v>
                </c:pt>
                <c:pt idx="2">
                  <c:v>126.59</c:v>
                </c:pt>
                <c:pt idx="3">
                  <c:v>135.34700000000001</c:v>
                </c:pt>
                <c:pt idx="4">
                  <c:v>145.17699999999999</c:v>
                </c:pt>
                <c:pt idx="5">
                  <c:v>153.69</c:v>
                </c:pt>
                <c:pt idx="6">
                  <c:v>158.256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296-4839-BB79-A7F46F903948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Index Umweltspenden</c:v>
                </c:pt>
              </c:strCache>
            </c:strRef>
          </c:tx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83-4297-9639-709DA5E6BEC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96-4839-BB79-A7F46F9039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96-4839-BB79-A7F46F90394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96-4839-BB79-A7F46F90394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96-4839-BB79-A7F46F90394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96-4839-BB79-A7F46F903948}"/>
                </c:ext>
              </c:extLst>
            </c:dLbl>
            <c:dLbl>
              <c:idx val="6"/>
              <c:numFmt formatCode="#,##0" sourceLinked="0"/>
              <c:spPr>
                <a:solidFill>
                  <a:srgbClr val="080808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296-4839-BB79-A7F46F90394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296-4839-BB79-A7F46F90394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296-4839-BB79-A7F46F90394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296-4839-BB79-A7F46F90394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296-4839-BB79-A7F46F90394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296-4839-BB79-A7F46F90394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296-4839-BB79-A7F46F90394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296-4839-BB79-A7F46F903948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Daten!$B$10:$B$16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Daten!$D$10:$D$16</c:f>
              <c:numCache>
                <c:formatCode>0.00</c:formatCode>
                <c:ptCount val="7"/>
                <c:pt idx="0">
                  <c:v>100</c:v>
                </c:pt>
                <c:pt idx="1">
                  <c:v>68.588532220629844</c:v>
                </c:pt>
                <c:pt idx="2">
                  <c:v>71.607036412292175</c:v>
                </c:pt>
                <c:pt idx="3">
                  <c:v>84.923966669626012</c:v>
                </c:pt>
                <c:pt idx="4">
                  <c:v>73.762476695372072</c:v>
                </c:pt>
                <c:pt idx="5">
                  <c:v>83.484469922761832</c:v>
                </c:pt>
                <c:pt idx="6">
                  <c:v>88.930460258475279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296-4839-BB79-A7F46F903948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Index nachhaltige Finanzanlagen</c:v>
                </c:pt>
              </c:strCache>
            </c:strRef>
          </c:tx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296-4839-BB79-A7F46F90394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296-4839-BB79-A7F46F9039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296-4839-BB79-A7F46F90394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296-4839-BB79-A7F46F90394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296-4839-BB79-A7F46F90394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296-4839-BB79-A7F46F903948}"/>
                </c:ext>
              </c:extLst>
            </c:dLbl>
            <c:dLbl>
              <c:idx val="6"/>
              <c:numFmt formatCode="#,##0" sourceLinked="0"/>
              <c:spPr>
                <a:solidFill>
                  <a:srgbClr val="080808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7296-4839-BB79-A7F46F90394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296-4839-BB79-A7F46F90394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296-4839-BB79-A7F46F90394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296-4839-BB79-A7F46F903948}"/>
                </c:ext>
              </c:extLst>
            </c:dLbl>
            <c:dLbl>
              <c:idx val="10"/>
              <c:layout>
                <c:manualLayout>
                  <c:x val="0.24868772984571363"/>
                  <c:y val="3.8891240823154045E-2"/>
                </c:manualLayout>
              </c:layout>
              <c:numFmt formatCode="#,##0" sourceLinked="0"/>
              <c:spPr>
                <a:solidFill>
                  <a:srgbClr val="080808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296-4839-BB79-A7F46F90394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296-4839-BB79-A7F46F90394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296-4839-BB79-A7F46F90394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296-4839-BB79-A7F46F90394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296-4839-BB79-A7F46F9039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Daten!$B$10:$B$16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Daten!$E$10:$E$16</c:f>
              <c:numCache>
                <c:formatCode>0.00</c:formatCode>
                <c:ptCount val="7"/>
                <c:pt idx="0">
                  <c:v>100</c:v>
                </c:pt>
                <c:pt idx="1">
                  <c:v>120.83333333333333</c:v>
                </c:pt>
                <c:pt idx="2">
                  <c:v>143.05555555555554</c:v>
                </c:pt>
                <c:pt idx="3">
                  <c:v>243.9814814814815</c:v>
                </c:pt>
                <c:pt idx="4">
                  <c:v>319.4444444444444</c:v>
                </c:pt>
                <c:pt idx="5">
                  <c:v>364.81481481481478</c:v>
                </c:pt>
                <c:pt idx="6">
                  <c:v>426.38888888888886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7296-4839-BB79-A7F46F9039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6086080"/>
        <c:axId val="316086472"/>
      </c:lineChart>
      <c:catAx>
        <c:axId val="3160860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6086472"/>
        <c:crosses val="autoZero"/>
        <c:auto val="1"/>
        <c:lblAlgn val="ctr"/>
        <c:lblOffset val="100"/>
        <c:noMultiLvlLbl val="0"/>
      </c:catAx>
      <c:valAx>
        <c:axId val="31608647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608608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4962896112531416E-2"/>
          <c:y val="0.85171821705026141"/>
          <c:w val="0.85393669856900345"/>
          <c:h val="6.051512523189498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14</xdr:row>
      <xdr:rowOff>66675</xdr:rowOff>
    </xdr:from>
    <xdr:to>
      <xdr:col>15</xdr:col>
      <xdr:colOff>680357</xdr:colOff>
      <xdr:row>37</xdr:row>
      <xdr:rowOff>217714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18</xdr:row>
      <xdr:rowOff>9525</xdr:rowOff>
    </xdr:from>
    <xdr:to>
      <xdr:col>5</xdr:col>
      <xdr:colOff>9525</xdr:colOff>
      <xdr:row>18</xdr:row>
      <xdr:rowOff>9525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190625" y="4267200"/>
          <a:ext cx="43910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52732</xdr:colOff>
      <xdr:row>2</xdr:row>
      <xdr:rowOff>83102</xdr:rowOff>
    </xdr:from>
    <xdr:to>
      <xdr:col>13</xdr:col>
      <xdr:colOff>1077057</xdr:colOff>
      <xdr:row>21</xdr:row>
      <xdr:rowOff>42528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95250</xdr:colOff>
      <xdr:row>18</xdr:row>
      <xdr:rowOff>1034805</xdr:rowOff>
    </xdr:from>
    <xdr:to>
      <xdr:col>13</xdr:col>
      <xdr:colOff>864577</xdr:colOff>
      <xdr:row>21</xdr:row>
      <xdr:rowOff>26865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46788" y="4925401"/>
          <a:ext cx="4843097" cy="3035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Eigene Berechnungen, basierend auf diversen Quellen (GfK, FNG, Deutscher Spendenrat u.a.)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152030</xdr:colOff>
      <xdr:row>0</xdr:row>
      <xdr:rowOff>210403</xdr:rowOff>
    </xdr:from>
    <xdr:to>
      <xdr:col>12</xdr:col>
      <xdr:colOff>874687</xdr:colOff>
      <xdr:row>1</xdr:row>
      <xdr:rowOff>241421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030" y="210403"/>
          <a:ext cx="5917445" cy="28746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Nachfrage nach grünen Produkten, Umweltspenden und nachhaltige Finanzanlagen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153251</xdr:colOff>
      <xdr:row>1</xdr:row>
      <xdr:rowOff>167782</xdr:rowOff>
    </xdr:from>
    <xdr:to>
      <xdr:col>13</xdr:col>
      <xdr:colOff>89754</xdr:colOff>
      <xdr:row>2</xdr:row>
      <xdr:rowOff>180482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3251" y="424224"/>
          <a:ext cx="6061811" cy="2691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Indices von 2011-2018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13181</xdr:colOff>
      <xdr:row>1</xdr:row>
      <xdr:rowOff>3483</xdr:rowOff>
    </xdr:from>
    <xdr:to>
      <xdr:col>13</xdr:col>
      <xdr:colOff>875681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2989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13181</xdr:colOff>
      <xdr:row>18</xdr:row>
      <xdr:rowOff>1017032</xdr:rowOff>
    </xdr:from>
    <xdr:to>
      <xdr:col>13</xdr:col>
      <xdr:colOff>875681</xdr:colOff>
      <xdr:row>18</xdr:row>
      <xdr:rowOff>1017032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2989" y="490762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13181</xdr:colOff>
      <xdr:row>18</xdr:row>
      <xdr:rowOff>578778</xdr:rowOff>
    </xdr:from>
    <xdr:to>
      <xdr:col>13</xdr:col>
      <xdr:colOff>875681</xdr:colOff>
      <xdr:row>18</xdr:row>
      <xdr:rowOff>578778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32989" y="4469374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212482</xdr:colOff>
      <xdr:row>2</xdr:row>
      <xdr:rowOff>213091</xdr:rowOff>
    </xdr:from>
    <xdr:to>
      <xdr:col>4</xdr:col>
      <xdr:colOff>486006</xdr:colOff>
      <xdr:row>4</xdr:row>
      <xdr:rowOff>538</xdr:rowOff>
    </xdr:to>
    <xdr:sp macro="" textlink="Daten!B5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432290" y="725976"/>
          <a:ext cx="1057504" cy="227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511EC44-5AFF-48B3-864F-6AC5CC95F8ED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Index (2011=100)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akIII11\AppData\Local\Microsoft\Windows\INetCache\Content.Outlook\XX97NUBO\5_Abb_Indizes-Finanzen_Spenden_2020_03_0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harz\AppData\Local\Microsoft\Windows\Temporary%20Internet%20Files\Content.Outlook\WZ9CHQPY\Abb_4_CO2-privater%20Konsum-2000_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Azubis_PraktikantenInnen\2016_Enslin_Hannah\DzU_17-9_Gruene%20Produkte\Marktdaten%20Nachhaltiger%20Konsum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Diagramm"/>
    </sheetNames>
    <sheetDataSet>
      <sheetData sheetId="0">
        <row r="10">
          <cell r="B10">
            <v>2011</v>
          </cell>
          <cell r="C10">
            <v>100</v>
          </cell>
        </row>
        <row r="11">
          <cell r="B11">
            <v>2012</v>
          </cell>
          <cell r="C11">
            <v>116.34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Abb._29"/>
      <sheetName val="C1"/>
      <sheetName val="C2.1"/>
      <sheetName val="C2.2"/>
      <sheetName val="C2.3"/>
      <sheetName val="C3.1"/>
      <sheetName val="C3.2"/>
      <sheetName val="C3.3"/>
      <sheetName val="C4.1"/>
      <sheetName val="C4.2"/>
      <sheetName val="C5"/>
      <sheetName val="C6"/>
      <sheetName val="C7"/>
      <sheetName val="C8.1"/>
      <sheetName val="C9"/>
      <sheetName val="C10"/>
      <sheetName val="C11"/>
      <sheetName val="Fußnoten-C"/>
    </sheetNames>
    <sheetDataSet>
      <sheetData sheetId="0"/>
      <sheetData sheetId="1">
        <row r="27">
          <cell r="C27">
            <v>2000</v>
          </cell>
          <cell r="D27">
            <v>2001</v>
          </cell>
          <cell r="E27">
            <v>2002</v>
          </cell>
          <cell r="F27">
            <v>2003</v>
          </cell>
          <cell r="G27">
            <v>2004</v>
          </cell>
          <cell r="H27">
            <v>2005</v>
          </cell>
          <cell r="I27">
            <v>2006</v>
          </cell>
          <cell r="J27">
            <v>2007</v>
          </cell>
          <cell r="K27">
            <v>2008</v>
          </cell>
          <cell r="L27">
            <v>2009</v>
          </cell>
          <cell r="M27">
            <v>2010</v>
          </cell>
        </row>
        <row r="28">
          <cell r="B28" t="str">
            <v>Food</v>
          </cell>
          <cell r="C28">
            <v>1.1299999999999999</v>
          </cell>
          <cell r="D28">
            <v>1.1299999999999999</v>
          </cell>
          <cell r="E28">
            <v>1.1200000000000001</v>
          </cell>
          <cell r="F28">
            <v>1.1000000000000001</v>
          </cell>
          <cell r="G28">
            <v>1.1000000000000001</v>
          </cell>
          <cell r="H28">
            <v>1.0900000000000001</v>
          </cell>
          <cell r="I28">
            <v>1.06</v>
          </cell>
          <cell r="J28">
            <v>1.02</v>
          </cell>
          <cell r="K28">
            <v>1.03</v>
          </cell>
          <cell r="L28">
            <v>1.08</v>
          </cell>
          <cell r="M28">
            <v>1.1399999999999999</v>
          </cell>
        </row>
        <row r="29">
          <cell r="B29" t="str">
            <v>Homes and Living</v>
          </cell>
          <cell r="C29">
            <v>3.32</v>
          </cell>
          <cell r="D29">
            <v>3.49</v>
          </cell>
          <cell r="E29">
            <v>3.36</v>
          </cell>
          <cell r="F29">
            <v>3.39</v>
          </cell>
          <cell r="G29">
            <v>3.28</v>
          </cell>
          <cell r="H29">
            <v>3.2</v>
          </cell>
          <cell r="I29">
            <v>3.17</v>
          </cell>
          <cell r="J29">
            <v>3.08</v>
          </cell>
          <cell r="K29">
            <v>3.24</v>
          </cell>
          <cell r="L29">
            <v>3.21</v>
          </cell>
          <cell r="M29">
            <v>3.48</v>
          </cell>
        </row>
        <row r="30">
          <cell r="B30" t="str">
            <v>Mobility</v>
          </cell>
          <cell r="C30">
            <v>1.98</v>
          </cell>
          <cell r="D30">
            <v>1.99</v>
          </cell>
          <cell r="E30">
            <v>2</v>
          </cell>
          <cell r="F30">
            <v>1.97</v>
          </cell>
          <cell r="G30">
            <v>2.02</v>
          </cell>
          <cell r="H30">
            <v>1.98</v>
          </cell>
          <cell r="I30">
            <v>1.95</v>
          </cell>
          <cell r="J30">
            <v>1.93</v>
          </cell>
          <cell r="K30">
            <v>1.87</v>
          </cell>
          <cell r="L30">
            <v>1.92</v>
          </cell>
          <cell r="M30">
            <v>1.89</v>
          </cell>
        </row>
        <row r="31">
          <cell r="B31" t="str">
            <v>Other consumer goods and services</v>
          </cell>
          <cell r="C31">
            <v>1.61</v>
          </cell>
          <cell r="D31">
            <v>1.62</v>
          </cell>
          <cell r="E31">
            <v>1.59</v>
          </cell>
          <cell r="F31">
            <v>1.54</v>
          </cell>
          <cell r="G31">
            <v>1.53</v>
          </cell>
          <cell r="H31">
            <v>1.51</v>
          </cell>
          <cell r="I31">
            <v>1.49</v>
          </cell>
          <cell r="J31">
            <v>1.47</v>
          </cell>
          <cell r="K31">
            <v>1.39</v>
          </cell>
          <cell r="L31">
            <v>1.35</v>
          </cell>
          <cell r="M31">
            <v>1.4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1.1"/>
      <sheetName val="1.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3.1"/>
      <sheetName val="3.2"/>
      <sheetName val="3.3"/>
      <sheetName val="4.1"/>
      <sheetName val="4.2"/>
      <sheetName val="4.3"/>
      <sheetName val="4.4"/>
      <sheetName val="4.4a"/>
      <sheetName val="4.5"/>
      <sheetName val="4.6"/>
      <sheetName val="5.1"/>
      <sheetName val="5.2"/>
      <sheetName val="Index2011-2014"/>
      <sheetName val="Index2012-2014"/>
      <sheetName val="diverses"/>
    </sheetNames>
    <sheetDataSet>
      <sheetData sheetId="0"/>
      <sheetData sheetId="1">
        <row r="20">
          <cell r="I20">
            <v>6.64</v>
          </cell>
          <cell r="M20">
            <v>7.55</v>
          </cell>
        </row>
        <row r="21">
          <cell r="M21">
            <v>3.7</v>
          </cell>
        </row>
      </sheetData>
      <sheetData sheetId="2">
        <row r="21">
          <cell r="I21">
            <v>1.3139259012829798</v>
          </cell>
        </row>
      </sheetData>
      <sheetData sheetId="3">
        <row r="1">
          <cell r="E1" t="str">
            <v>Wohnen - Energetische Aspekte: Gebäudehülle</v>
          </cell>
        </row>
      </sheetData>
      <sheetData sheetId="4">
        <row r="20">
          <cell r="I20">
            <v>0.96899999999999997</v>
          </cell>
        </row>
      </sheetData>
      <sheetData sheetId="5">
        <row r="20">
          <cell r="I20">
            <v>0.51500000000000001</v>
          </cell>
          <cell r="M20">
            <v>0.90600000000000003</v>
          </cell>
        </row>
        <row r="21">
          <cell r="M21">
            <v>60.7</v>
          </cell>
        </row>
      </sheetData>
      <sheetData sheetId="6">
        <row r="20">
          <cell r="I20">
            <v>0.155</v>
          </cell>
          <cell r="M20">
            <v>0.26800000000000002</v>
          </cell>
        </row>
        <row r="21">
          <cell r="M21">
            <v>78.400000000000006</v>
          </cell>
        </row>
      </sheetData>
      <sheetData sheetId="7">
        <row r="20">
          <cell r="I20">
            <v>0.54800000000000004</v>
          </cell>
          <cell r="M20">
            <v>1.0680000000000001</v>
          </cell>
        </row>
        <row r="21">
          <cell r="M21">
            <v>78.099999999999994</v>
          </cell>
        </row>
      </sheetData>
      <sheetData sheetId="8">
        <row r="20">
          <cell r="I20">
            <v>0.39500000000000002</v>
          </cell>
          <cell r="M20">
            <v>0.65010000000000001</v>
          </cell>
        </row>
        <row r="21">
          <cell r="M21">
            <v>58.3</v>
          </cell>
        </row>
      </sheetData>
      <sheetData sheetId="9">
        <row r="20">
          <cell r="I20">
            <v>0.217</v>
          </cell>
          <cell r="M20">
            <v>0.1111</v>
          </cell>
        </row>
        <row r="21">
          <cell r="M21">
            <v>21.3</v>
          </cell>
        </row>
      </sheetData>
      <sheetData sheetId="10">
        <row r="20">
          <cell r="I20">
            <v>0.121</v>
          </cell>
          <cell r="M20">
            <v>0.4168</v>
          </cell>
        </row>
        <row r="21">
          <cell r="M21">
            <v>48.5</v>
          </cell>
        </row>
      </sheetData>
      <sheetData sheetId="11">
        <row r="20">
          <cell r="I20">
            <v>0.99</v>
          </cell>
          <cell r="M20">
            <v>3.5836999999999999</v>
          </cell>
        </row>
        <row r="21">
          <cell r="M21">
            <v>80.2</v>
          </cell>
        </row>
      </sheetData>
      <sheetData sheetId="12">
        <row r="20">
          <cell r="I20">
            <v>0.126</v>
          </cell>
          <cell r="M20">
            <v>0.19869999999999999</v>
          </cell>
        </row>
        <row r="21">
          <cell r="M21">
            <v>52.1</v>
          </cell>
        </row>
      </sheetData>
      <sheetData sheetId="13">
        <row r="20">
          <cell r="I20">
            <v>3.5180899999999999</v>
          </cell>
        </row>
      </sheetData>
      <sheetData sheetId="14">
        <row r="20">
          <cell r="I20">
            <v>0.39311879465539112</v>
          </cell>
        </row>
      </sheetData>
      <sheetData sheetId="15">
        <row r="20">
          <cell r="I20">
            <v>6.9252630527583237E-2</v>
          </cell>
        </row>
      </sheetData>
      <sheetData sheetId="16">
        <row r="20">
          <cell r="I20">
            <v>12.15977532</v>
          </cell>
        </row>
      </sheetData>
      <sheetData sheetId="17">
        <row r="20">
          <cell r="I20">
            <v>0.61745000000000005</v>
          </cell>
        </row>
      </sheetData>
      <sheetData sheetId="18">
        <row r="20">
          <cell r="I20">
            <v>0.16985</v>
          </cell>
        </row>
      </sheetData>
      <sheetData sheetId="19">
        <row r="20">
          <cell r="I20">
            <v>0.15830000000000002</v>
          </cell>
        </row>
      </sheetData>
      <sheetData sheetId="20">
        <row r="20">
          <cell r="I20">
            <v>0.36</v>
          </cell>
          <cell r="M20">
            <v>1.2515376999999999E-2</v>
          </cell>
        </row>
        <row r="21">
          <cell r="M21">
            <v>15</v>
          </cell>
        </row>
      </sheetData>
      <sheetData sheetId="21"/>
      <sheetData sheetId="22">
        <row r="20">
          <cell r="I20">
            <v>5.833E-2</v>
          </cell>
        </row>
      </sheetData>
      <sheetData sheetId="23">
        <row r="20">
          <cell r="I20">
            <v>9.1000000000000004E-3</v>
          </cell>
          <cell r="M20">
            <v>0.27962599999999999</v>
          </cell>
        </row>
        <row r="21">
          <cell r="M21">
            <v>1</v>
          </cell>
        </row>
      </sheetData>
      <sheetData sheetId="24">
        <row r="20">
          <cell r="I20">
            <v>21.6</v>
          </cell>
        </row>
      </sheetData>
      <sheetData sheetId="25">
        <row r="20">
          <cell r="I20">
            <v>2.7322000000000002E-4</v>
          </cell>
        </row>
      </sheetData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pendenrat.de/spendeninfos/bilanz-des-helfens/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Q136"/>
  <sheetViews>
    <sheetView zoomScale="70" zoomScaleNormal="70" workbookViewId="0">
      <selection activeCell="R20" sqref="R20"/>
    </sheetView>
  </sheetViews>
  <sheetFormatPr baseColWidth="10" defaultColWidth="11.42578125" defaultRowHeight="12.75"/>
  <cols>
    <col min="1" max="1" width="11.42578125" style="49" customWidth="1"/>
    <col min="2" max="2" width="19.42578125" style="49" customWidth="1"/>
    <col min="3" max="13" width="13.28515625" style="49" customWidth="1"/>
    <col min="14" max="16384" width="11.42578125" style="49"/>
  </cols>
  <sheetData>
    <row r="1" spans="1:17" ht="20.100000000000001" customHeight="1">
      <c r="A1" s="48"/>
      <c r="B1" s="48"/>
      <c r="C1" s="48"/>
      <c r="D1" s="48"/>
      <c r="E1" s="48"/>
      <c r="F1" s="48"/>
      <c r="G1" s="48"/>
      <c r="H1" s="48"/>
    </row>
    <row r="2" spans="1:17" ht="20.100000000000001" customHeight="1">
      <c r="A2" s="48"/>
      <c r="B2" s="48"/>
      <c r="C2" s="48"/>
      <c r="D2" s="48"/>
      <c r="E2" s="48"/>
      <c r="F2" s="48"/>
      <c r="G2" s="48"/>
      <c r="H2" s="48"/>
    </row>
    <row r="3" spans="1:17" ht="20.100000000000001" customHeight="1">
      <c r="A3" s="48"/>
      <c r="B3" s="50" t="s">
        <v>13</v>
      </c>
      <c r="C3" s="48"/>
      <c r="D3" s="48"/>
      <c r="E3" s="48"/>
      <c r="F3" s="48"/>
      <c r="G3" s="48"/>
      <c r="H3" s="48"/>
    </row>
    <row r="4" spans="1:17" ht="20.100000000000001" customHeight="1">
      <c r="A4" s="48"/>
      <c r="B4" s="50"/>
      <c r="C4" s="48"/>
      <c r="D4" s="48"/>
      <c r="E4" s="48"/>
      <c r="F4" s="48"/>
      <c r="G4" s="48"/>
      <c r="H4" s="48"/>
    </row>
    <row r="5" spans="1:17" s="48" customFormat="1" ht="20.100000000000001" customHeight="1">
      <c r="C5" s="51">
        <v>2000</v>
      </c>
      <c r="D5" s="51">
        <v>2001</v>
      </c>
      <c r="E5" s="51">
        <v>2002</v>
      </c>
      <c r="F5" s="51">
        <v>2003</v>
      </c>
      <c r="G5" s="51">
        <v>2004</v>
      </c>
      <c r="H5" s="51">
        <v>2005</v>
      </c>
      <c r="I5" s="51">
        <v>2006</v>
      </c>
      <c r="J5" s="51">
        <v>2007</v>
      </c>
      <c r="K5" s="51">
        <v>2008</v>
      </c>
      <c r="L5" s="51">
        <v>2009</v>
      </c>
      <c r="M5" s="51">
        <v>2010</v>
      </c>
      <c r="N5" s="51">
        <v>2011</v>
      </c>
      <c r="O5" s="51">
        <v>2012</v>
      </c>
      <c r="P5" s="51">
        <v>2013</v>
      </c>
      <c r="Q5" s="51">
        <v>2014</v>
      </c>
    </row>
    <row r="6" spans="1:17" ht="20.100000000000001" customHeight="1">
      <c r="A6" s="48"/>
      <c r="B6" s="52" t="s">
        <v>10</v>
      </c>
      <c r="C6" s="53">
        <v>1.1299999999999999</v>
      </c>
      <c r="D6" s="53">
        <v>1.1299999999999999</v>
      </c>
      <c r="E6" s="53">
        <v>1.1200000000000001</v>
      </c>
      <c r="F6" s="53">
        <v>1.1000000000000001</v>
      </c>
      <c r="G6" s="53">
        <v>1.1000000000000001</v>
      </c>
      <c r="H6" s="53">
        <v>0.89</v>
      </c>
      <c r="I6" s="53">
        <v>0.85</v>
      </c>
      <c r="J6" s="53">
        <v>0.81</v>
      </c>
      <c r="K6" s="53">
        <v>0.85</v>
      </c>
      <c r="L6" s="53">
        <v>0.92</v>
      </c>
      <c r="M6" s="53">
        <v>0.93</v>
      </c>
      <c r="N6" s="53">
        <v>0.96</v>
      </c>
      <c r="O6" s="53">
        <v>0.97</v>
      </c>
      <c r="P6" s="53">
        <v>0.95</v>
      </c>
      <c r="Q6" s="53">
        <v>0.96</v>
      </c>
    </row>
    <row r="7" spans="1:17" ht="20.100000000000001" customHeight="1">
      <c r="A7" s="48"/>
      <c r="B7" s="52" t="s">
        <v>11</v>
      </c>
      <c r="C7" s="53">
        <v>3.32</v>
      </c>
      <c r="D7" s="53">
        <v>3.49</v>
      </c>
      <c r="E7" s="53">
        <v>3.36</v>
      </c>
      <c r="F7" s="53">
        <v>3.39</v>
      </c>
      <c r="G7" s="53">
        <v>3.28</v>
      </c>
      <c r="H7" s="53">
        <v>3.07</v>
      </c>
      <c r="I7" s="53">
        <v>3.04</v>
      </c>
      <c r="J7" s="53">
        <v>2.95</v>
      </c>
      <c r="K7" s="53">
        <v>3.14</v>
      </c>
      <c r="L7" s="53">
        <v>3.09</v>
      </c>
      <c r="M7" s="53">
        <v>3.35</v>
      </c>
      <c r="N7" s="53">
        <v>3.1</v>
      </c>
      <c r="O7" s="53">
        <v>3.1</v>
      </c>
      <c r="P7" s="53">
        <v>3.2</v>
      </c>
      <c r="Q7" s="53">
        <v>2.81</v>
      </c>
    </row>
    <row r="8" spans="1:17" ht="20.100000000000001" customHeight="1">
      <c r="A8" s="48"/>
      <c r="B8" s="50" t="s">
        <v>12</v>
      </c>
      <c r="C8" s="53">
        <v>1.98</v>
      </c>
      <c r="D8" s="53">
        <v>1.99</v>
      </c>
      <c r="E8" s="53">
        <v>2</v>
      </c>
      <c r="F8" s="53">
        <v>1.97</v>
      </c>
      <c r="G8" s="53">
        <v>2.02</v>
      </c>
      <c r="H8" s="53">
        <v>2.0299999999999998</v>
      </c>
      <c r="I8" s="53">
        <v>2.0099999999999998</v>
      </c>
      <c r="J8" s="53">
        <v>1.99</v>
      </c>
      <c r="K8" s="53">
        <v>1.94</v>
      </c>
      <c r="L8" s="53">
        <v>2.0299999999999998</v>
      </c>
      <c r="M8" s="53">
        <v>2.02</v>
      </c>
      <c r="N8" s="53">
        <v>2.0499999999999998</v>
      </c>
      <c r="O8" s="53">
        <v>2.02</v>
      </c>
      <c r="P8" s="53">
        <v>2.0299999999999998</v>
      </c>
      <c r="Q8" s="53">
        <v>2</v>
      </c>
    </row>
    <row r="9" spans="1:17" ht="20.100000000000001" customHeight="1">
      <c r="A9" s="48"/>
      <c r="B9" s="50" t="s">
        <v>14</v>
      </c>
      <c r="C9" s="53">
        <v>1.61</v>
      </c>
      <c r="D9" s="53">
        <v>1.62</v>
      </c>
      <c r="E9" s="53">
        <v>1.59</v>
      </c>
      <c r="F9" s="53">
        <v>1.54</v>
      </c>
      <c r="G9" s="53">
        <v>1.53</v>
      </c>
      <c r="H9" s="53">
        <v>1.91</v>
      </c>
      <c r="I9" s="53">
        <v>1.91</v>
      </c>
      <c r="J9" s="53">
        <v>1.9</v>
      </c>
      <c r="K9" s="53">
        <v>1.98</v>
      </c>
      <c r="L9" s="53">
        <v>1.97</v>
      </c>
      <c r="M9" s="53">
        <v>2.13</v>
      </c>
      <c r="N9" s="53">
        <v>2.14</v>
      </c>
      <c r="O9" s="53">
        <v>2.1</v>
      </c>
      <c r="P9" s="53">
        <v>2.0699999999999998</v>
      </c>
      <c r="Q9" s="53">
        <v>1.94</v>
      </c>
    </row>
    <row r="10" spans="1:17" ht="20.100000000000001" customHeight="1">
      <c r="A10" s="48"/>
      <c r="B10" s="48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20.100000000000001" customHeight="1">
      <c r="A11" s="48"/>
      <c r="B11" s="48" t="s">
        <v>15</v>
      </c>
      <c r="C11" s="53">
        <v>8.0299999999999994</v>
      </c>
      <c r="D11" s="53">
        <v>8.23</v>
      </c>
      <c r="E11" s="53">
        <v>8.08</v>
      </c>
      <c r="F11" s="53">
        <v>7.99</v>
      </c>
      <c r="G11" s="53">
        <v>7.93</v>
      </c>
      <c r="H11" s="53">
        <v>7.91</v>
      </c>
      <c r="I11" s="53">
        <v>7.81</v>
      </c>
      <c r="J11" s="53">
        <v>7.65</v>
      </c>
      <c r="K11" s="53">
        <v>7.91</v>
      </c>
      <c r="L11" s="53">
        <v>8.01</v>
      </c>
      <c r="M11" s="53">
        <v>8.43</v>
      </c>
      <c r="N11" s="53">
        <v>8.25</v>
      </c>
      <c r="O11" s="53">
        <v>8.19</v>
      </c>
      <c r="P11" s="53">
        <v>8.25</v>
      </c>
      <c r="Q11" s="53">
        <v>7.74</v>
      </c>
    </row>
    <row r="12" spans="1:17" ht="20.100000000000001" customHeight="1">
      <c r="A12" s="48"/>
      <c r="B12" s="48"/>
      <c r="C12" s="48"/>
      <c r="D12" s="48"/>
      <c r="E12" s="48"/>
      <c r="F12" s="48"/>
      <c r="G12" s="48"/>
      <c r="H12" s="48"/>
    </row>
    <row r="13" spans="1:17" ht="20.100000000000001" customHeight="1">
      <c r="A13" s="48"/>
      <c r="B13" s="48"/>
      <c r="C13" s="48"/>
      <c r="D13" s="48"/>
      <c r="E13" s="48"/>
      <c r="F13" s="48"/>
      <c r="G13" s="48"/>
      <c r="H13" s="48"/>
    </row>
    <row r="14" spans="1:17" ht="20.100000000000001" customHeight="1">
      <c r="A14" s="48"/>
      <c r="B14" s="48"/>
      <c r="C14" s="48"/>
      <c r="D14" s="48"/>
      <c r="E14" s="48"/>
      <c r="F14" s="48"/>
      <c r="G14" s="48"/>
      <c r="H14" s="48"/>
    </row>
    <row r="15" spans="1:17" ht="20.100000000000001" customHeight="1">
      <c r="A15" s="48"/>
      <c r="B15" s="48"/>
      <c r="C15" s="48"/>
      <c r="D15" s="48"/>
      <c r="E15" s="48"/>
      <c r="F15" s="48"/>
      <c r="G15" s="48"/>
      <c r="H15" s="48"/>
    </row>
    <row r="16" spans="1:17" ht="20.100000000000001" customHeight="1">
      <c r="A16" s="48"/>
      <c r="B16" s="48"/>
      <c r="C16" s="48"/>
      <c r="D16" s="48"/>
      <c r="E16" s="48"/>
      <c r="F16" s="48"/>
      <c r="G16" s="48"/>
      <c r="H16" s="48"/>
    </row>
    <row r="17" spans="1:8" ht="20.100000000000001" customHeight="1">
      <c r="A17" s="48"/>
      <c r="B17" s="48"/>
      <c r="C17" s="48"/>
      <c r="D17" s="48"/>
      <c r="E17" s="48"/>
      <c r="F17" s="48"/>
      <c r="G17" s="48"/>
      <c r="H17" s="48"/>
    </row>
    <row r="18" spans="1:8" ht="20.100000000000001" customHeight="1">
      <c r="A18" s="48"/>
      <c r="B18" s="48"/>
      <c r="C18" s="48"/>
      <c r="D18" s="48"/>
      <c r="E18" s="48"/>
      <c r="F18" s="48"/>
      <c r="G18" s="48"/>
      <c r="H18" s="48"/>
    </row>
    <row r="19" spans="1:8" ht="20.100000000000001" customHeight="1">
      <c r="A19" s="48"/>
      <c r="B19" s="48"/>
      <c r="C19" s="48"/>
      <c r="D19" s="48"/>
      <c r="E19" s="48"/>
      <c r="F19" s="48"/>
      <c r="G19" s="48"/>
      <c r="H19" s="48"/>
    </row>
    <row r="20" spans="1:8" s="48" customFormat="1" ht="20.100000000000001" customHeight="1"/>
    <row r="21" spans="1:8" ht="20.100000000000001" customHeight="1">
      <c r="A21" s="48"/>
      <c r="B21" s="48"/>
      <c r="C21" s="48"/>
      <c r="D21" s="48"/>
      <c r="E21" s="48"/>
      <c r="F21" s="48"/>
      <c r="G21" s="48"/>
      <c r="H21" s="48"/>
    </row>
    <row r="22" spans="1:8" ht="20.100000000000001" customHeight="1">
      <c r="A22" s="48"/>
      <c r="B22" s="48"/>
      <c r="C22" s="48"/>
      <c r="D22" s="48"/>
      <c r="E22" s="48"/>
      <c r="F22" s="48"/>
      <c r="G22" s="48"/>
      <c r="H22" s="48"/>
    </row>
    <row r="23" spans="1:8" ht="20.100000000000001" customHeight="1">
      <c r="A23" s="48"/>
      <c r="B23" s="48"/>
      <c r="C23" s="48"/>
      <c r="D23" s="48"/>
      <c r="E23" s="48"/>
      <c r="F23" s="48"/>
      <c r="G23" s="48"/>
      <c r="H23" s="48"/>
    </row>
    <row r="24" spans="1:8" ht="20.100000000000001" customHeight="1">
      <c r="A24" s="48"/>
      <c r="B24" s="48"/>
      <c r="C24" s="48"/>
      <c r="D24" s="48"/>
      <c r="E24" s="48"/>
      <c r="F24" s="48"/>
      <c r="G24" s="48"/>
      <c r="H24" s="48"/>
    </row>
    <row r="25" spans="1:8" s="48" customFormat="1" ht="20.100000000000001" customHeight="1"/>
    <row r="26" spans="1:8" s="48" customFormat="1" ht="20.100000000000001" customHeight="1"/>
    <row r="27" spans="1:8" s="48" customFormat="1" ht="20.100000000000001" customHeight="1"/>
    <row r="28" spans="1:8" s="48" customFormat="1" ht="20.100000000000001" customHeight="1">
      <c r="H28" s="50"/>
    </row>
    <row r="29" spans="1:8" s="48" customFormat="1" ht="20.100000000000001" customHeight="1"/>
    <row r="30" spans="1:8" s="48" customFormat="1" ht="20.100000000000001" customHeight="1"/>
    <row r="31" spans="1:8" s="48" customFormat="1" ht="20.100000000000001" customHeight="1"/>
    <row r="32" spans="1:8" s="48" customFormat="1" ht="20.100000000000001" customHeight="1"/>
    <row r="33" spans="8:8" s="48" customFormat="1" ht="20.100000000000001" customHeight="1"/>
    <row r="34" spans="8:8" s="48" customFormat="1" ht="20.100000000000001" customHeight="1"/>
    <row r="35" spans="8:8" s="48" customFormat="1" ht="20.100000000000001" customHeight="1"/>
    <row r="36" spans="8:8" s="48" customFormat="1" ht="20.100000000000001" customHeight="1"/>
    <row r="37" spans="8:8" s="48" customFormat="1" ht="20.100000000000001" customHeight="1"/>
    <row r="38" spans="8:8" s="50" customFormat="1" ht="20.100000000000001" customHeight="1"/>
    <row r="39" spans="8:8" s="48" customFormat="1" ht="20.100000000000001" customHeight="1"/>
    <row r="40" spans="8:8" s="48" customFormat="1" ht="20.100000000000001" customHeight="1"/>
    <row r="41" spans="8:8" s="48" customFormat="1" ht="20.100000000000001" customHeight="1"/>
    <row r="42" spans="8:8" s="48" customFormat="1" ht="20.100000000000001" customHeight="1"/>
    <row r="43" spans="8:8" s="48" customFormat="1" ht="20.100000000000001" customHeight="1"/>
    <row r="44" spans="8:8" s="48" customFormat="1" ht="20.100000000000001" customHeight="1"/>
    <row r="45" spans="8:8" s="50" customFormat="1" ht="20.100000000000001" customHeight="1"/>
    <row r="46" spans="8:8" s="48" customFormat="1" ht="20.100000000000001" customHeight="1">
      <c r="H46" s="50"/>
    </row>
    <row r="47" spans="8:8" s="50" customFormat="1" ht="20.100000000000001" customHeight="1"/>
    <row r="48" spans="8:8" s="50" customFormat="1" ht="20.100000000000001" customHeight="1"/>
    <row r="49" spans="8:8" s="54" customFormat="1" ht="20.100000000000001" customHeight="1"/>
    <row r="50" spans="8:8" s="48" customFormat="1" ht="20.100000000000001" customHeight="1"/>
    <row r="51" spans="8:8" s="48" customFormat="1" ht="20.100000000000001" customHeight="1"/>
    <row r="52" spans="8:8" s="48" customFormat="1" ht="20.100000000000001" customHeight="1"/>
    <row r="53" spans="8:8" s="48" customFormat="1" ht="20.100000000000001" customHeight="1"/>
    <row r="54" spans="8:8" s="48" customFormat="1" ht="20.100000000000001" customHeight="1"/>
    <row r="55" spans="8:8" s="48" customFormat="1" ht="20.100000000000001" customHeight="1"/>
    <row r="56" spans="8:8" s="48" customFormat="1" ht="20.100000000000001" customHeight="1"/>
    <row r="57" spans="8:8" s="48" customFormat="1" ht="20.100000000000001" customHeight="1">
      <c r="H57" s="50"/>
    </row>
    <row r="58" spans="8:8" s="48" customFormat="1" ht="20.100000000000001" customHeight="1"/>
    <row r="59" spans="8:8" s="48" customFormat="1" ht="20.100000000000001" customHeight="1"/>
    <row r="60" spans="8:8" s="48" customFormat="1" ht="20.100000000000001" customHeight="1"/>
    <row r="61" spans="8:8" s="48" customFormat="1" ht="20.100000000000001" customHeight="1"/>
    <row r="62" spans="8:8" s="48" customFormat="1" ht="20.100000000000001" customHeight="1"/>
    <row r="63" spans="8:8" s="48" customFormat="1" ht="20.100000000000001" customHeight="1"/>
    <row r="64" spans="8:8" s="48" customFormat="1" ht="20.100000000000001" customHeight="1"/>
    <row r="65" spans="8:8" s="48" customFormat="1" ht="20.100000000000001" customHeight="1"/>
    <row r="66" spans="8:8" s="48" customFormat="1" ht="20.100000000000001" customHeight="1">
      <c r="H66" s="50"/>
    </row>
    <row r="67" spans="8:8" s="48" customFormat="1" ht="20.100000000000001" customHeight="1"/>
    <row r="68" spans="8:8" s="48" customFormat="1" ht="20.100000000000001" customHeight="1"/>
    <row r="69" spans="8:8" s="48" customFormat="1" ht="20.100000000000001" customHeight="1"/>
    <row r="70" spans="8:8" s="48" customFormat="1" ht="20.100000000000001" customHeight="1"/>
    <row r="71" spans="8:8" s="48" customFormat="1" ht="20.100000000000001" customHeight="1"/>
    <row r="72" spans="8:8" s="48" customFormat="1" ht="20.100000000000001" customHeight="1"/>
    <row r="73" spans="8:8" s="48" customFormat="1" ht="20.100000000000001" customHeight="1"/>
    <row r="74" spans="8:8" s="48" customFormat="1" ht="20.100000000000001" customHeight="1"/>
    <row r="75" spans="8:8" s="48" customFormat="1" ht="20.100000000000001" customHeight="1">
      <c r="H75" s="50"/>
    </row>
    <row r="76" spans="8:8" s="48" customFormat="1" ht="20.100000000000001" customHeight="1"/>
    <row r="77" spans="8:8" s="48" customFormat="1" ht="20.100000000000001" customHeight="1"/>
    <row r="78" spans="8:8" s="48" customFormat="1" ht="20.100000000000001" customHeight="1"/>
    <row r="79" spans="8:8" s="48" customFormat="1" ht="20.100000000000001" customHeight="1"/>
    <row r="80" spans="8:8" s="48" customFormat="1" ht="20.100000000000001" customHeight="1"/>
    <row r="81" spans="1:8" s="48" customFormat="1" ht="20.100000000000001" customHeight="1"/>
    <row r="82" spans="1:8" s="48" customFormat="1" ht="20.100000000000001" customHeight="1"/>
    <row r="83" spans="1:8" s="48" customFormat="1" ht="20.100000000000001" customHeight="1"/>
    <row r="84" spans="1:8" s="48" customFormat="1" ht="20.100000000000001" customHeight="1"/>
    <row r="85" spans="1:8" ht="20.100000000000001" customHeight="1">
      <c r="A85" s="48"/>
      <c r="B85" s="48"/>
      <c r="C85" s="48"/>
      <c r="D85" s="48"/>
      <c r="E85" s="48"/>
      <c r="F85" s="48"/>
      <c r="G85" s="48"/>
      <c r="H85" s="48"/>
    </row>
    <row r="86" spans="1:8" ht="20.100000000000001" customHeight="1">
      <c r="A86" s="48"/>
      <c r="B86" s="48"/>
      <c r="C86" s="48"/>
      <c r="D86" s="48"/>
      <c r="E86" s="48"/>
      <c r="F86" s="48"/>
      <c r="G86" s="48"/>
      <c r="H86" s="48"/>
    </row>
    <row r="87" spans="1:8" ht="20.100000000000001" customHeight="1">
      <c r="A87" s="48"/>
      <c r="B87" s="48"/>
      <c r="C87" s="48"/>
      <c r="D87" s="48"/>
      <c r="E87" s="48"/>
      <c r="F87" s="48"/>
      <c r="G87" s="48"/>
      <c r="H87" s="48"/>
    </row>
    <row r="88" spans="1:8" ht="20.100000000000001" customHeight="1">
      <c r="A88" s="48"/>
      <c r="B88" s="48"/>
      <c r="C88" s="48"/>
      <c r="D88" s="48"/>
      <c r="E88" s="48"/>
      <c r="F88" s="48"/>
      <c r="G88" s="48"/>
      <c r="H88" s="48"/>
    </row>
    <row r="89" spans="1:8" ht="20.100000000000001" customHeight="1">
      <c r="A89" s="48"/>
      <c r="B89" s="48"/>
      <c r="C89" s="48"/>
      <c r="D89" s="48"/>
      <c r="E89" s="48"/>
      <c r="F89" s="48"/>
      <c r="G89" s="48"/>
      <c r="H89" s="48"/>
    </row>
    <row r="90" spans="1:8" ht="20.100000000000001" customHeight="1">
      <c r="A90" s="48"/>
      <c r="B90" s="48"/>
      <c r="C90" s="48"/>
      <c r="D90" s="48"/>
      <c r="E90" s="48"/>
      <c r="F90" s="48"/>
      <c r="G90" s="48"/>
      <c r="H90" s="48"/>
    </row>
    <row r="91" spans="1:8" ht="20.100000000000001" customHeight="1">
      <c r="A91" s="48"/>
      <c r="B91" s="48"/>
      <c r="C91" s="48"/>
      <c r="D91" s="48"/>
      <c r="E91" s="48"/>
      <c r="F91" s="48"/>
      <c r="G91" s="48"/>
      <c r="H91" s="48"/>
    </row>
    <row r="92" spans="1:8" ht="20.100000000000001" customHeight="1">
      <c r="A92" s="48"/>
      <c r="B92" s="48"/>
      <c r="C92" s="48"/>
      <c r="D92" s="48"/>
      <c r="E92" s="48"/>
      <c r="F92" s="48"/>
      <c r="G92" s="48"/>
      <c r="H92" s="48"/>
    </row>
    <row r="93" spans="1:8" ht="20.100000000000001" customHeight="1">
      <c r="A93" s="48"/>
      <c r="B93" s="48"/>
      <c r="C93" s="48"/>
      <c r="D93" s="48"/>
      <c r="E93" s="48"/>
      <c r="F93" s="48"/>
      <c r="G93" s="48"/>
      <c r="H93" s="48"/>
    </row>
    <row r="94" spans="1:8" ht="20.100000000000001" customHeight="1">
      <c r="A94" s="48"/>
      <c r="B94" s="48"/>
      <c r="C94" s="48"/>
      <c r="D94" s="48"/>
      <c r="E94" s="48"/>
      <c r="F94" s="48"/>
      <c r="G94" s="48"/>
      <c r="H94" s="48"/>
    </row>
    <row r="95" spans="1:8" ht="20.100000000000001" customHeight="1">
      <c r="A95" s="48"/>
      <c r="B95" s="48"/>
      <c r="C95" s="48"/>
      <c r="D95" s="48"/>
      <c r="E95" s="48"/>
      <c r="F95" s="48"/>
      <c r="G95" s="48"/>
      <c r="H95" s="48"/>
    </row>
    <row r="96" spans="1:8" ht="20.100000000000001" customHeight="1">
      <c r="A96" s="48"/>
      <c r="B96" s="48"/>
      <c r="C96" s="48"/>
      <c r="D96" s="48"/>
      <c r="E96" s="48"/>
      <c r="F96" s="48"/>
      <c r="G96" s="48"/>
      <c r="H96" s="48"/>
    </row>
    <row r="97" spans="1:8" ht="20.100000000000001" customHeight="1">
      <c r="A97" s="48"/>
      <c r="B97" s="48"/>
      <c r="C97" s="48"/>
      <c r="D97" s="48"/>
      <c r="E97" s="48"/>
      <c r="F97" s="48"/>
      <c r="G97" s="48"/>
      <c r="H97" s="48"/>
    </row>
    <row r="98" spans="1:8" ht="20.100000000000001" customHeight="1">
      <c r="A98" s="48"/>
      <c r="B98" s="48"/>
      <c r="C98" s="48"/>
      <c r="D98" s="48"/>
      <c r="E98" s="48"/>
      <c r="F98" s="48"/>
      <c r="G98" s="48"/>
      <c r="H98" s="48"/>
    </row>
    <row r="99" spans="1:8" ht="20.100000000000001" customHeight="1">
      <c r="A99" s="48"/>
      <c r="B99" s="48"/>
      <c r="C99" s="48"/>
      <c r="D99" s="48"/>
      <c r="E99" s="48"/>
      <c r="F99" s="48"/>
      <c r="G99" s="48"/>
      <c r="H99" s="48"/>
    </row>
    <row r="100" spans="1:8" ht="20.100000000000001" customHeight="1">
      <c r="A100" s="48"/>
      <c r="B100" s="48"/>
      <c r="C100" s="48"/>
      <c r="D100" s="48"/>
      <c r="E100" s="48"/>
      <c r="F100" s="48"/>
      <c r="G100" s="48"/>
      <c r="H100" s="48"/>
    </row>
    <row r="101" spans="1:8" ht="20.100000000000001" customHeight="1">
      <c r="A101" s="48"/>
      <c r="B101" s="48"/>
      <c r="C101" s="48"/>
      <c r="D101" s="48"/>
      <c r="E101" s="48"/>
      <c r="F101" s="48"/>
      <c r="G101" s="48"/>
      <c r="H101" s="48"/>
    </row>
    <row r="102" spans="1:8" ht="20.100000000000001" customHeight="1">
      <c r="A102" s="48"/>
      <c r="B102" s="48"/>
      <c r="C102" s="48"/>
      <c r="D102" s="48"/>
      <c r="E102" s="48"/>
      <c r="F102" s="48"/>
      <c r="G102" s="48"/>
      <c r="H102" s="48"/>
    </row>
    <row r="103" spans="1:8" ht="20.100000000000001" customHeight="1">
      <c r="A103" s="48"/>
      <c r="B103" s="48"/>
      <c r="C103" s="48"/>
      <c r="D103" s="48"/>
      <c r="E103" s="48"/>
      <c r="F103" s="48"/>
      <c r="G103" s="48"/>
      <c r="H103" s="48"/>
    </row>
    <row r="104" spans="1:8" ht="20.100000000000001" customHeight="1">
      <c r="A104" s="48"/>
      <c r="B104" s="48"/>
      <c r="C104" s="48"/>
      <c r="D104" s="48"/>
      <c r="E104" s="48"/>
      <c r="F104" s="48"/>
      <c r="G104" s="48"/>
      <c r="H104" s="48"/>
    </row>
    <row r="105" spans="1:8" ht="20.100000000000001" customHeight="1">
      <c r="A105" s="48"/>
      <c r="B105" s="48"/>
      <c r="C105" s="48"/>
      <c r="D105" s="48"/>
      <c r="E105" s="48"/>
      <c r="F105" s="48"/>
      <c r="G105" s="48"/>
      <c r="H105" s="48"/>
    </row>
    <row r="106" spans="1:8" ht="20.100000000000001" customHeight="1">
      <c r="A106" s="48"/>
      <c r="B106" s="48"/>
      <c r="C106" s="48"/>
      <c r="D106" s="48"/>
      <c r="E106" s="48"/>
      <c r="F106" s="48"/>
      <c r="G106" s="48"/>
      <c r="H106" s="48"/>
    </row>
    <row r="107" spans="1:8" ht="20.100000000000001" customHeight="1">
      <c r="A107" s="48"/>
      <c r="B107" s="48"/>
      <c r="C107" s="48"/>
      <c r="D107" s="48"/>
      <c r="E107" s="48"/>
      <c r="F107" s="48"/>
      <c r="G107" s="48"/>
      <c r="H107" s="48"/>
    </row>
    <row r="108" spans="1:8" ht="20.100000000000001" customHeight="1">
      <c r="A108" s="48"/>
      <c r="B108" s="48"/>
      <c r="C108" s="48"/>
      <c r="D108" s="48"/>
      <c r="E108" s="48"/>
      <c r="F108" s="48"/>
      <c r="G108" s="48"/>
      <c r="H108" s="48"/>
    </row>
    <row r="109" spans="1:8" ht="20.100000000000001" customHeight="1">
      <c r="A109" s="48"/>
      <c r="B109" s="48"/>
      <c r="C109" s="48"/>
      <c r="D109" s="48"/>
      <c r="E109" s="48"/>
      <c r="F109" s="48"/>
      <c r="G109" s="48"/>
      <c r="H109" s="48"/>
    </row>
    <row r="110" spans="1:8" ht="20.100000000000001" customHeight="1">
      <c r="A110" s="48"/>
      <c r="B110" s="48"/>
      <c r="C110" s="48"/>
      <c r="D110" s="48"/>
      <c r="E110" s="48"/>
      <c r="F110" s="48"/>
      <c r="G110" s="48"/>
      <c r="H110" s="48"/>
    </row>
    <row r="111" spans="1:8" ht="20.100000000000001" customHeight="1">
      <c r="A111" s="48"/>
      <c r="B111" s="48"/>
      <c r="C111" s="48"/>
      <c r="D111" s="48"/>
      <c r="E111" s="48"/>
      <c r="F111" s="48"/>
      <c r="G111" s="48"/>
      <c r="H111" s="48"/>
    </row>
    <row r="112" spans="1:8" ht="20.100000000000001" customHeight="1">
      <c r="A112" s="48"/>
      <c r="B112" s="48"/>
      <c r="C112" s="48"/>
      <c r="D112" s="48"/>
      <c r="E112" s="48"/>
      <c r="F112" s="48"/>
      <c r="G112" s="48"/>
      <c r="H112" s="48"/>
    </row>
    <row r="113" spans="1:8" s="56" customFormat="1" ht="20.100000000000001" customHeight="1">
      <c r="A113" s="55"/>
      <c r="B113" s="55"/>
      <c r="C113" s="55"/>
      <c r="D113" s="55"/>
      <c r="E113" s="55"/>
      <c r="F113" s="55"/>
      <c r="G113" s="55"/>
      <c r="H113" s="56" t="s">
        <v>16</v>
      </c>
    </row>
    <row r="114" spans="1:8" ht="20.100000000000001" customHeight="1">
      <c r="A114" s="48"/>
      <c r="B114" s="48"/>
      <c r="C114" s="48"/>
      <c r="D114" s="48"/>
      <c r="E114" s="48"/>
      <c r="F114" s="48"/>
      <c r="G114" s="48"/>
      <c r="H114" s="48"/>
    </row>
    <row r="115" spans="1:8">
      <c r="A115" s="48"/>
      <c r="B115" s="48"/>
      <c r="C115" s="48"/>
      <c r="D115" s="48"/>
      <c r="E115" s="48"/>
      <c r="F115" s="48"/>
      <c r="G115" s="48"/>
      <c r="H115" s="48"/>
    </row>
    <row r="116" spans="1:8">
      <c r="A116" s="48"/>
      <c r="B116" s="48"/>
      <c r="C116" s="48"/>
      <c r="D116" s="48"/>
      <c r="E116" s="48"/>
      <c r="F116" s="48"/>
      <c r="G116" s="48"/>
      <c r="H116" s="48"/>
    </row>
    <row r="117" spans="1:8">
      <c r="A117" s="48"/>
      <c r="B117" s="48"/>
      <c r="C117" s="48"/>
      <c r="D117" s="48"/>
      <c r="E117" s="48"/>
      <c r="F117" s="48"/>
      <c r="G117" s="48"/>
      <c r="H117" s="48"/>
    </row>
    <row r="118" spans="1:8">
      <c r="A118" s="48"/>
      <c r="B118" s="48"/>
      <c r="C118" s="48"/>
      <c r="D118" s="48"/>
      <c r="E118" s="48"/>
      <c r="F118" s="48"/>
      <c r="G118" s="48"/>
      <c r="H118" s="48"/>
    </row>
    <row r="119" spans="1:8">
      <c r="A119" s="48"/>
      <c r="B119" s="48"/>
      <c r="C119" s="48"/>
      <c r="D119" s="48"/>
      <c r="E119" s="48"/>
      <c r="F119" s="48"/>
      <c r="G119" s="48"/>
      <c r="H119" s="48"/>
    </row>
    <row r="120" spans="1:8">
      <c r="A120" s="48"/>
      <c r="B120" s="48"/>
      <c r="C120" s="48"/>
      <c r="D120" s="48"/>
      <c r="E120" s="48"/>
      <c r="F120" s="48"/>
      <c r="G120" s="48"/>
      <c r="H120" s="48"/>
    </row>
    <row r="121" spans="1:8">
      <c r="A121" s="48"/>
      <c r="B121" s="48"/>
      <c r="C121" s="48"/>
      <c r="D121" s="48"/>
      <c r="E121" s="48"/>
      <c r="F121" s="48"/>
      <c r="G121" s="48"/>
      <c r="H121" s="48"/>
    </row>
    <row r="122" spans="1:8">
      <c r="A122" s="48"/>
      <c r="B122" s="48"/>
      <c r="C122" s="48"/>
      <c r="D122" s="48"/>
      <c r="E122" s="48"/>
      <c r="F122" s="48"/>
      <c r="G122" s="48"/>
      <c r="H122" s="48"/>
    </row>
    <row r="123" spans="1:8">
      <c r="A123" s="48"/>
      <c r="B123" s="48"/>
      <c r="C123" s="48"/>
      <c r="D123" s="48"/>
      <c r="E123" s="48"/>
      <c r="F123" s="48"/>
      <c r="G123" s="48"/>
      <c r="H123" s="48"/>
    </row>
    <row r="124" spans="1:8">
      <c r="A124" s="48"/>
      <c r="B124" s="48"/>
      <c r="C124" s="48"/>
      <c r="D124" s="48"/>
      <c r="E124" s="48"/>
      <c r="F124" s="48"/>
      <c r="G124" s="48"/>
      <c r="H124" s="48"/>
    </row>
    <row r="125" spans="1:8">
      <c r="A125" s="48"/>
      <c r="B125" s="48"/>
      <c r="C125" s="48"/>
      <c r="D125" s="48"/>
      <c r="E125" s="48"/>
      <c r="F125" s="48"/>
      <c r="G125" s="48"/>
      <c r="H125" s="48"/>
    </row>
    <row r="126" spans="1:8">
      <c r="A126" s="48"/>
      <c r="B126" s="48"/>
      <c r="C126" s="48"/>
      <c r="D126" s="48"/>
      <c r="E126" s="48"/>
      <c r="F126" s="48"/>
      <c r="G126" s="48"/>
      <c r="H126" s="48"/>
    </row>
    <row r="127" spans="1:8">
      <c r="A127" s="48"/>
      <c r="B127" s="48"/>
      <c r="C127" s="48"/>
      <c r="D127" s="48"/>
      <c r="E127" s="48"/>
      <c r="F127" s="48"/>
      <c r="G127" s="48"/>
      <c r="H127" s="48"/>
    </row>
    <row r="128" spans="1:8">
      <c r="A128" s="48"/>
      <c r="B128" s="48"/>
      <c r="C128" s="48"/>
      <c r="D128" s="48"/>
      <c r="E128" s="48"/>
      <c r="F128" s="48"/>
      <c r="G128" s="48"/>
      <c r="H128" s="48"/>
    </row>
    <row r="129" spans="1:8">
      <c r="A129" s="48"/>
      <c r="B129" s="48"/>
      <c r="C129" s="48"/>
      <c r="D129" s="48"/>
      <c r="E129" s="48"/>
      <c r="F129" s="48"/>
      <c r="G129" s="48"/>
      <c r="H129" s="48"/>
    </row>
    <row r="130" spans="1:8">
      <c r="A130" s="48"/>
      <c r="B130" s="48"/>
      <c r="C130" s="48"/>
      <c r="D130" s="48"/>
      <c r="E130" s="48"/>
      <c r="F130" s="48"/>
      <c r="G130" s="48"/>
      <c r="H130" s="48"/>
    </row>
    <row r="131" spans="1:8">
      <c r="A131" s="48"/>
      <c r="B131" s="48"/>
      <c r="C131" s="48"/>
      <c r="D131" s="48"/>
      <c r="E131" s="48"/>
      <c r="F131" s="48"/>
      <c r="G131" s="48"/>
      <c r="H131" s="48"/>
    </row>
    <row r="132" spans="1:8">
      <c r="A132" s="48"/>
      <c r="B132" s="48"/>
      <c r="C132" s="48"/>
      <c r="D132" s="48"/>
      <c r="E132" s="48"/>
      <c r="F132" s="48"/>
      <c r="G132" s="48"/>
      <c r="H132" s="48"/>
    </row>
    <row r="133" spans="1:8">
      <c r="A133" s="48"/>
      <c r="B133" s="48"/>
      <c r="C133" s="48"/>
      <c r="D133" s="48"/>
      <c r="E133" s="48"/>
      <c r="F133" s="48"/>
      <c r="G133" s="48"/>
      <c r="H133" s="48"/>
    </row>
    <row r="134" spans="1:8">
      <c r="A134" s="48"/>
      <c r="B134" s="48"/>
      <c r="C134" s="48"/>
      <c r="D134" s="48"/>
      <c r="E134" s="48"/>
      <c r="F134" s="48"/>
      <c r="G134" s="48"/>
      <c r="H134" s="48"/>
    </row>
    <row r="135" spans="1:8">
      <c r="A135" s="48"/>
      <c r="B135" s="48"/>
      <c r="C135" s="48"/>
      <c r="D135" s="48"/>
      <c r="E135" s="48"/>
      <c r="F135" s="48"/>
      <c r="G135" s="48"/>
      <c r="H135" s="48"/>
    </row>
    <row r="136" spans="1:8">
      <c r="A136" s="48"/>
      <c r="B136" s="48"/>
      <c r="C136" s="48"/>
      <c r="D136" s="48"/>
      <c r="E136" s="48"/>
      <c r="F136" s="48"/>
      <c r="G136" s="48"/>
      <c r="H136" s="48"/>
    </row>
  </sheetData>
  <sheetProtection selectLockedCells="1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8A20C-2445-4FF1-9936-58CB18D31619}">
  <sheetPr>
    <pageSetUpPr fitToPage="1"/>
  </sheetPr>
  <dimension ref="A1:AN75"/>
  <sheetViews>
    <sheetView topLeftCell="D1" zoomScale="80" zoomScaleNormal="80" workbookViewId="0">
      <selection activeCell="L8" sqref="L8"/>
    </sheetView>
  </sheetViews>
  <sheetFormatPr baseColWidth="10" defaultColWidth="10.7109375" defaultRowHeight="12.75"/>
  <cols>
    <col min="1" max="1" width="5" style="74" customWidth="1"/>
    <col min="2" max="2" width="40.42578125" style="74" customWidth="1"/>
    <col min="3" max="4" width="12.85546875" style="74" customWidth="1"/>
    <col min="5" max="5" width="17.28515625" style="74" customWidth="1"/>
    <col min="6" max="9" width="12.85546875" style="74" customWidth="1"/>
    <col min="10" max="10" width="23.5703125" style="78" customWidth="1"/>
    <col min="11" max="11" width="22.85546875" style="78" customWidth="1"/>
    <col min="12" max="17" width="18.7109375" style="77" customWidth="1"/>
    <col min="18" max="18" width="13.42578125" style="76" customWidth="1"/>
    <col min="19" max="23" width="14.7109375" style="76" customWidth="1"/>
    <col min="24" max="24" width="13.85546875" style="75" customWidth="1"/>
    <col min="25" max="25" width="7.42578125" style="74" customWidth="1"/>
    <col min="26" max="26" width="50.42578125" style="74" customWidth="1"/>
    <col min="27" max="27" width="10.85546875" style="74" customWidth="1"/>
    <col min="28" max="31" width="0" style="74" hidden="1" customWidth="1"/>
    <col min="32" max="32" width="13.7109375" style="74" customWidth="1"/>
    <col min="33" max="35" width="10.7109375" style="74"/>
    <col min="36" max="36" width="14.28515625" style="74" customWidth="1"/>
    <col min="37" max="16384" width="10.7109375" style="74"/>
  </cols>
  <sheetData>
    <row r="1" spans="1:40" ht="21">
      <c r="A1" s="97" t="s">
        <v>42</v>
      </c>
      <c r="B1" s="97"/>
      <c r="C1" s="97"/>
      <c r="D1" s="97"/>
      <c r="E1" s="97"/>
      <c r="F1" s="97"/>
      <c r="G1" s="97"/>
      <c r="H1" s="97"/>
      <c r="I1" s="97"/>
      <c r="J1" s="99"/>
      <c r="K1" s="99"/>
      <c r="L1" s="99"/>
      <c r="M1" s="99"/>
      <c r="N1" s="99"/>
      <c r="O1" s="99"/>
      <c r="P1" s="99"/>
      <c r="Q1" s="99"/>
      <c r="R1" s="98"/>
      <c r="S1" s="98"/>
      <c r="T1" s="98"/>
      <c r="U1" s="98"/>
      <c r="V1" s="98"/>
      <c r="W1" s="98"/>
      <c r="X1" s="96"/>
      <c r="Y1" s="97"/>
      <c r="Z1" s="97"/>
      <c r="AA1" s="97"/>
      <c r="AB1" s="95"/>
      <c r="AC1" s="95"/>
      <c r="AF1" s="96"/>
    </row>
    <row r="2" spans="1:40">
      <c r="J2"/>
      <c r="K2"/>
      <c r="L2"/>
      <c r="M2"/>
      <c r="N2"/>
      <c r="O2"/>
      <c r="P2"/>
      <c r="Q2"/>
      <c r="R2"/>
      <c r="S2"/>
      <c r="T2"/>
      <c r="U2"/>
      <c r="V2"/>
      <c r="W2"/>
      <c r="X2" s="95"/>
    </row>
    <row r="3" spans="1:40" ht="51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/>
      <c r="L3"/>
      <c r="M3"/>
      <c r="N3"/>
      <c r="O3"/>
      <c r="P3"/>
      <c r="Q3"/>
      <c r="R3"/>
      <c r="S3"/>
      <c r="T3"/>
      <c r="U3"/>
      <c r="V3"/>
      <c r="W3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</row>
    <row r="4" spans="1:40" ht="64.5" customHeight="1">
      <c r="A4" s="84"/>
      <c r="B4" s="94" t="s">
        <v>41</v>
      </c>
      <c r="C4" s="94"/>
      <c r="D4" s="94">
        <v>2011</v>
      </c>
      <c r="E4" s="94">
        <v>2012</v>
      </c>
      <c r="F4" s="94">
        <v>2013</v>
      </c>
      <c r="G4" s="94">
        <v>2014</v>
      </c>
      <c r="H4" s="94">
        <v>2015</v>
      </c>
      <c r="I4" s="94">
        <v>2016</v>
      </c>
      <c r="J4" s="94">
        <v>2017</v>
      </c>
      <c r="K4" s="94">
        <v>2018</v>
      </c>
      <c r="L4" s="94">
        <v>2019</v>
      </c>
      <c r="M4" s="84"/>
      <c r="N4" s="84"/>
      <c r="O4" s="84"/>
      <c r="P4" s="84"/>
      <c r="Q4" s="84"/>
      <c r="R4" s="84"/>
      <c r="S4" s="84"/>
      <c r="T4"/>
      <c r="U4"/>
      <c r="V4"/>
      <c r="W4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</row>
    <row r="5" spans="1:40">
      <c r="A5" s="84"/>
      <c r="B5"/>
      <c r="C5"/>
      <c r="D5"/>
      <c r="E5"/>
      <c r="F5"/>
      <c r="G5"/>
      <c r="H5"/>
      <c r="I5"/>
      <c r="J5"/>
      <c r="K5" s="84"/>
      <c r="L5" s="84"/>
      <c r="M5" s="84"/>
      <c r="N5" s="84"/>
      <c r="O5" s="84"/>
      <c r="P5" s="84"/>
      <c r="Q5" s="84"/>
      <c r="R5" s="84"/>
      <c r="S5" s="84"/>
      <c r="T5"/>
      <c r="U5"/>
      <c r="V5"/>
      <c r="W5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</row>
    <row r="6" spans="1:40">
      <c r="A6" s="84"/>
      <c r="B6" s="84" t="s">
        <v>40</v>
      </c>
      <c r="C6" s="84"/>
      <c r="D6" s="92">
        <v>28.355892646465954</v>
      </c>
      <c r="E6" s="92">
        <v>32.989378555135154</v>
      </c>
      <c r="F6" s="92">
        <v>35.898075086435391</v>
      </c>
      <c r="G6" s="92">
        <v>38.378906739597596</v>
      </c>
      <c r="H6" s="92">
        <v>41.1661</v>
      </c>
      <c r="I6" s="92">
        <v>43.580600000000004</v>
      </c>
      <c r="J6" s="92">
        <v>44.8748</v>
      </c>
      <c r="K6" s="84"/>
      <c r="L6" s="84"/>
      <c r="M6" s="84"/>
      <c r="N6" s="84"/>
      <c r="O6" s="84"/>
      <c r="P6" s="84"/>
      <c r="Q6" s="84"/>
      <c r="R6" s="84"/>
      <c r="S6" s="84"/>
      <c r="T6"/>
      <c r="U6"/>
      <c r="V6"/>
      <c r="W6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</row>
    <row r="7" spans="1:40">
      <c r="A7" s="93"/>
      <c r="B7" s="84" t="s">
        <v>39</v>
      </c>
      <c r="C7" s="84"/>
      <c r="D7" s="92">
        <v>21.6</v>
      </c>
      <c r="E7" s="92">
        <v>26.1</v>
      </c>
      <c r="F7" s="92">
        <v>30.9</v>
      </c>
      <c r="G7" s="92">
        <v>52.7</v>
      </c>
      <c r="H7" s="92">
        <v>69</v>
      </c>
      <c r="I7" s="92">
        <v>78.8</v>
      </c>
      <c r="J7" s="92">
        <v>92.1</v>
      </c>
      <c r="K7" s="84">
        <v>133.5</v>
      </c>
      <c r="L7" s="84"/>
      <c r="M7" s="84"/>
      <c r="N7" s="84"/>
      <c r="O7" s="84"/>
      <c r="P7" s="84"/>
      <c r="Q7" s="84"/>
      <c r="R7" s="84"/>
      <c r="S7" s="84"/>
      <c r="T7"/>
      <c r="U7"/>
      <c r="V7"/>
      <c r="W7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</row>
    <row r="8" spans="1:40">
      <c r="A8" s="84"/>
      <c r="B8" s="84" t="s">
        <v>38</v>
      </c>
      <c r="C8" s="84"/>
      <c r="D8" s="92">
        <v>0.15769399999999997</v>
      </c>
      <c r="E8" s="92">
        <v>0.10815999999999999</v>
      </c>
      <c r="F8" s="92">
        <v>0.11292000000000001</v>
      </c>
      <c r="G8" s="92">
        <v>0.13392000000000001</v>
      </c>
      <c r="H8" s="92">
        <v>0.11631900000000001</v>
      </c>
      <c r="I8" s="92">
        <v>0.13165000000000002</v>
      </c>
      <c r="J8" s="92">
        <v>0.140238</v>
      </c>
      <c r="K8" s="84">
        <v>0.12998700000000002</v>
      </c>
      <c r="L8" s="84">
        <v>0.13552</v>
      </c>
      <c r="M8" s="84"/>
      <c r="N8" s="84"/>
      <c r="O8" s="84"/>
      <c r="P8" s="84"/>
      <c r="Q8" s="84"/>
      <c r="R8" s="84"/>
      <c r="S8" s="84"/>
      <c r="T8"/>
      <c r="U8"/>
      <c r="V8"/>
      <c r="W8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</row>
    <row r="9" spans="1:40">
      <c r="A9" s="84"/>
      <c r="B9"/>
      <c r="C9"/>
      <c r="D9"/>
      <c r="E9"/>
      <c r="F9"/>
      <c r="G9"/>
      <c r="H9"/>
      <c r="I9"/>
      <c r="J9"/>
      <c r="K9" s="84"/>
      <c r="L9" s="84"/>
      <c r="M9" s="84"/>
      <c r="N9" s="84"/>
      <c r="O9" s="84"/>
      <c r="P9" s="84"/>
      <c r="Q9" s="84"/>
      <c r="R9" s="84"/>
      <c r="S9" s="84"/>
      <c r="T9"/>
      <c r="U9"/>
      <c r="V9"/>
      <c r="W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</row>
    <row r="10" spans="1:40">
      <c r="A10" s="84"/>
      <c r="B10" s="90" t="s">
        <v>37</v>
      </c>
      <c r="C10" s="89"/>
      <c r="D10" s="88">
        <v>100</v>
      </c>
      <c r="E10" s="88">
        <f t="shared" ref="E10:L10" si="0">E6/$D$6*100</f>
        <v>116.34046921547603</v>
      </c>
      <c r="F10" s="88">
        <f t="shared" si="0"/>
        <v>126.59828958306285</v>
      </c>
      <c r="G10" s="88">
        <f t="shared" si="0"/>
        <v>135.34720002680228</v>
      </c>
      <c r="H10" s="88">
        <f t="shared" si="0"/>
        <v>145.17652649221259</v>
      </c>
      <c r="I10" s="88">
        <f t="shared" si="0"/>
        <v>153.69151147294789</v>
      </c>
      <c r="J10" s="88">
        <f t="shared" si="0"/>
        <v>158.2556421675296</v>
      </c>
      <c r="K10" s="88">
        <f t="shared" si="0"/>
        <v>0</v>
      </c>
      <c r="L10" s="88">
        <f t="shared" si="0"/>
        <v>0</v>
      </c>
      <c r="M10" s="84"/>
      <c r="N10" s="84"/>
      <c r="O10" s="84"/>
      <c r="P10" s="84"/>
      <c r="Q10" s="84"/>
      <c r="R10" s="84"/>
      <c r="S10" s="84"/>
      <c r="T10"/>
      <c r="U10"/>
      <c r="V10"/>
      <c r="W10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83"/>
    </row>
    <row r="11" spans="1:40">
      <c r="A11" s="84"/>
      <c r="B11" s="90" t="s">
        <v>36</v>
      </c>
      <c r="C11" s="89"/>
      <c r="D11" s="88">
        <v>100</v>
      </c>
      <c r="E11" s="91">
        <f>E8/$D$8*100</f>
        <v>68.588532220629844</v>
      </c>
      <c r="F11" s="91">
        <f t="shared" ref="F11:L11" si="1">F8/$D$8*100</f>
        <v>71.607036412292175</v>
      </c>
      <c r="G11" s="91">
        <f t="shared" si="1"/>
        <v>84.923966669626012</v>
      </c>
      <c r="H11" s="91">
        <f t="shared" si="1"/>
        <v>73.762476695372072</v>
      </c>
      <c r="I11" s="91">
        <f t="shared" si="1"/>
        <v>83.484469922761832</v>
      </c>
      <c r="J11" s="91">
        <f t="shared" si="1"/>
        <v>88.930460258475279</v>
      </c>
      <c r="K11" s="91">
        <f t="shared" si="1"/>
        <v>82.429895874288206</v>
      </c>
      <c r="L11" s="91">
        <f t="shared" si="1"/>
        <v>85.938589927327627</v>
      </c>
      <c r="M11" s="84"/>
      <c r="N11" s="84"/>
      <c r="O11" s="84"/>
      <c r="P11" s="84"/>
      <c r="Q11" s="84"/>
      <c r="R11" s="84"/>
      <c r="S11" s="84"/>
      <c r="T11"/>
      <c r="U11"/>
      <c r="V11"/>
      <c r="W11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</row>
    <row r="12" spans="1:40">
      <c r="A12" s="84"/>
      <c r="B12" s="90" t="s">
        <v>35</v>
      </c>
      <c r="C12" s="89"/>
      <c r="D12" s="88">
        <v>100</v>
      </c>
      <c r="E12" s="88">
        <f t="shared" ref="E12:L12" si="2">E7/$D$7*100</f>
        <v>120.83333333333333</v>
      </c>
      <c r="F12" s="88">
        <f t="shared" si="2"/>
        <v>143.05555555555554</v>
      </c>
      <c r="G12" s="88">
        <f t="shared" si="2"/>
        <v>243.9814814814815</v>
      </c>
      <c r="H12" s="88">
        <f t="shared" si="2"/>
        <v>319.4444444444444</v>
      </c>
      <c r="I12" s="88">
        <f t="shared" si="2"/>
        <v>364.81481481481478</v>
      </c>
      <c r="J12" s="88">
        <f t="shared" si="2"/>
        <v>426.38888888888886</v>
      </c>
      <c r="K12" s="88">
        <f t="shared" si="2"/>
        <v>618.05555555555554</v>
      </c>
      <c r="L12" s="88">
        <f t="shared" si="2"/>
        <v>0</v>
      </c>
      <c r="M12" s="84"/>
      <c r="N12" s="84"/>
      <c r="O12" s="84"/>
      <c r="P12" s="84"/>
      <c r="Q12" s="84"/>
      <c r="R12" s="84"/>
      <c r="S12" s="84"/>
      <c r="T12"/>
      <c r="U12"/>
      <c r="V12"/>
      <c r="W12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</row>
    <row r="13" spans="1:40">
      <c r="A13" s="84"/>
      <c r="B13" s="84"/>
      <c r="C13" s="84"/>
      <c r="D13" s="84"/>
      <c r="E13" s="84"/>
      <c r="F13" s="84"/>
      <c r="G13" s="84"/>
      <c r="H13" s="84"/>
      <c r="I13" s="84"/>
      <c r="J13" s="84"/>
      <c r="K13"/>
      <c r="L13"/>
      <c r="M13"/>
      <c r="N13"/>
      <c r="O13"/>
      <c r="P13"/>
      <c r="Q13"/>
      <c r="R13"/>
      <c r="S13"/>
      <c r="T13"/>
      <c r="U13"/>
      <c r="V13"/>
      <c r="W13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</row>
    <row r="14" spans="1:40">
      <c r="A14" s="84"/>
      <c r="B14" s="84"/>
      <c r="C14" s="84"/>
      <c r="D14" s="84"/>
      <c r="E14" s="84"/>
      <c r="F14" s="84"/>
      <c r="G14" s="84"/>
      <c r="H14" s="84"/>
      <c r="I14" s="84"/>
      <c r="J14" s="84"/>
      <c r="K14"/>
      <c r="L14"/>
      <c r="M14"/>
      <c r="N14"/>
      <c r="O14"/>
      <c r="P14"/>
      <c r="Q14"/>
      <c r="R14"/>
      <c r="S14"/>
      <c r="T14"/>
      <c r="U14"/>
      <c r="V14"/>
      <c r="W14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</row>
    <row r="15" spans="1:40">
      <c r="A15" s="84"/>
      <c r="B15" s="84"/>
      <c r="C15" s="84"/>
      <c r="D15" s="84"/>
      <c r="E15" s="84"/>
      <c r="F15" s="84"/>
      <c r="G15" s="84"/>
      <c r="H15" s="84"/>
      <c r="I15" s="84"/>
      <c r="J15" s="84"/>
      <c r="K15"/>
      <c r="L15"/>
      <c r="M15"/>
      <c r="N15"/>
      <c r="O15"/>
      <c r="P15"/>
      <c r="Q15"/>
      <c r="R15"/>
      <c r="S15"/>
      <c r="T15"/>
      <c r="U15"/>
      <c r="V15"/>
      <c r="W15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</row>
    <row r="16" spans="1:40" ht="15">
      <c r="A16" s="84"/>
      <c r="B16" s="87"/>
      <c r="C16" s="86"/>
      <c r="D16" s="86"/>
      <c r="E16" s="86"/>
      <c r="F16" s="86"/>
      <c r="G16" s="86"/>
      <c r="H16" s="85"/>
      <c r="I16" s="84"/>
      <c r="J16" s="84"/>
      <c r="K16"/>
      <c r="L16"/>
      <c r="M16"/>
      <c r="N16"/>
      <c r="O16"/>
      <c r="P16"/>
      <c r="Q16"/>
      <c r="R16"/>
      <c r="S16"/>
      <c r="T16"/>
      <c r="U16"/>
      <c r="V16"/>
      <c r="W1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</row>
    <row r="17" spans="1:39">
      <c r="A17" s="84"/>
      <c r="B17" s="84"/>
      <c r="C17" s="84"/>
      <c r="D17" s="84"/>
      <c r="E17" s="84"/>
      <c r="F17" s="84"/>
      <c r="G17" s="84"/>
      <c r="H17" s="84"/>
      <c r="I17" s="84"/>
      <c r="J17" s="84"/>
      <c r="K17"/>
      <c r="L17"/>
      <c r="M17"/>
      <c r="N17"/>
      <c r="O17"/>
      <c r="P17"/>
      <c r="Q17"/>
      <c r="R17"/>
      <c r="S17"/>
      <c r="T17"/>
      <c r="U17"/>
      <c r="V17"/>
      <c r="W17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</row>
    <row r="18" spans="1:39" ht="15">
      <c r="A18" s="84"/>
      <c r="B18" s="87"/>
      <c r="C18" s="86"/>
      <c r="D18" s="86"/>
      <c r="E18" s="86"/>
      <c r="F18" s="86"/>
      <c r="G18" s="86"/>
      <c r="H18" s="85"/>
      <c r="I18" s="84"/>
      <c r="J18" s="84"/>
      <c r="K18"/>
      <c r="L18"/>
      <c r="M18"/>
      <c r="N18"/>
      <c r="O18"/>
      <c r="P18"/>
      <c r="Q18"/>
      <c r="R18"/>
      <c r="S18"/>
      <c r="T18"/>
      <c r="U18"/>
      <c r="V18"/>
      <c r="W18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</row>
    <row r="19" spans="1:39">
      <c r="A19" s="84"/>
      <c r="B19" s="84"/>
      <c r="C19" s="84"/>
      <c r="D19" s="84"/>
      <c r="E19" s="84"/>
      <c r="F19" s="84"/>
      <c r="G19" s="84"/>
      <c r="H19" s="84"/>
      <c r="I19" s="84"/>
      <c r="J19" s="84"/>
      <c r="K19"/>
      <c r="L19"/>
      <c r="M19"/>
      <c r="N19"/>
      <c r="O19"/>
      <c r="P19"/>
      <c r="Q19"/>
      <c r="R19"/>
      <c r="S19"/>
      <c r="T19"/>
      <c r="U19"/>
      <c r="V19"/>
      <c r="W1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</row>
    <row r="20" spans="1:39" ht="20.25" thickBot="1">
      <c r="A20" s="84"/>
      <c r="B20" s="103" t="s">
        <v>44</v>
      </c>
      <c r="C20" s="84"/>
      <c r="D20" s="94">
        <v>2011</v>
      </c>
      <c r="E20" s="94">
        <v>2012</v>
      </c>
      <c r="F20" s="94">
        <v>2013</v>
      </c>
      <c r="G20" s="94">
        <v>2014</v>
      </c>
      <c r="H20" s="94">
        <v>2015</v>
      </c>
      <c r="I20" s="94">
        <v>2016</v>
      </c>
      <c r="J20" s="94">
        <v>2017</v>
      </c>
      <c r="K20" s="94">
        <v>2018</v>
      </c>
      <c r="L20" s="94">
        <v>2019</v>
      </c>
      <c r="M20"/>
      <c r="N20"/>
      <c r="O20"/>
      <c r="P20"/>
      <c r="Q20"/>
      <c r="R20"/>
      <c r="S20"/>
      <c r="T20"/>
      <c r="U20"/>
      <c r="V20"/>
      <c r="W20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</row>
    <row r="21" spans="1:39" ht="13.5" thickTop="1">
      <c r="A21" s="84"/>
      <c r="B21" s="84" t="s">
        <v>45</v>
      </c>
      <c r="C21" s="84"/>
      <c r="D21" s="84">
        <v>4.2619999999999996</v>
      </c>
      <c r="E21" s="84">
        <v>4.16</v>
      </c>
      <c r="F21" s="84">
        <v>4.7050000000000001</v>
      </c>
      <c r="G21" s="84">
        <v>4.96</v>
      </c>
      <c r="H21" s="84">
        <v>5.5389999999999997</v>
      </c>
      <c r="I21" s="84">
        <v>5.266</v>
      </c>
      <c r="J21" s="84">
        <v>5.194</v>
      </c>
      <c r="K21">
        <v>3.9390000000000001</v>
      </c>
      <c r="L21">
        <v>3.8719999999999999</v>
      </c>
      <c r="M21"/>
      <c r="N21"/>
      <c r="O21"/>
      <c r="P21"/>
      <c r="Q21"/>
      <c r="R21"/>
      <c r="S21"/>
      <c r="T21"/>
      <c r="U21"/>
      <c r="V21"/>
      <c r="W21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</row>
    <row r="22" spans="1:39">
      <c r="A22" s="84"/>
      <c r="B22" s="84" t="s">
        <v>46</v>
      </c>
      <c r="C22" s="84"/>
      <c r="D22" s="104">
        <v>3.6999999999999998E-2</v>
      </c>
      <c r="E22" s="104">
        <v>2.5999999999999999E-2</v>
      </c>
      <c r="F22" s="104">
        <v>2.4E-2</v>
      </c>
      <c r="G22" s="104">
        <v>2.7E-2</v>
      </c>
      <c r="H22" s="104">
        <v>2.1000000000000001E-2</v>
      </c>
      <c r="I22" s="104">
        <v>2.5000000000000001E-2</v>
      </c>
      <c r="J22" s="104">
        <v>2.7E-2</v>
      </c>
      <c r="K22" s="105">
        <v>3.3000000000000002E-2</v>
      </c>
      <c r="L22" s="105">
        <v>3.5000000000000003E-2</v>
      </c>
      <c r="M22"/>
      <c r="N22"/>
      <c r="O22"/>
      <c r="P22"/>
      <c r="Q22"/>
      <c r="R22"/>
      <c r="S22"/>
      <c r="T22"/>
      <c r="U22"/>
      <c r="V22"/>
      <c r="W22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</row>
    <row r="23" spans="1:39">
      <c r="A23" s="84"/>
      <c r="B23" s="84" t="s">
        <v>47</v>
      </c>
      <c r="C23" s="84"/>
      <c r="D23">
        <f t="shared" ref="D23:K23" si="3">D22*D21</f>
        <v>0.15769399999999997</v>
      </c>
      <c r="E23">
        <f t="shared" si="3"/>
        <v>0.10815999999999999</v>
      </c>
      <c r="F23">
        <f t="shared" si="3"/>
        <v>0.11292000000000001</v>
      </c>
      <c r="G23">
        <f t="shared" si="3"/>
        <v>0.13392000000000001</v>
      </c>
      <c r="H23">
        <f t="shared" si="3"/>
        <v>0.11631900000000001</v>
      </c>
      <c r="I23">
        <f t="shared" si="3"/>
        <v>0.13165000000000002</v>
      </c>
      <c r="J23">
        <f t="shared" si="3"/>
        <v>0.140238</v>
      </c>
      <c r="K23">
        <f t="shared" si="3"/>
        <v>0.12998700000000002</v>
      </c>
      <c r="L23">
        <f>L22*L21</f>
        <v>0.13552</v>
      </c>
      <c r="M23"/>
      <c r="N23"/>
      <c r="O23"/>
      <c r="P23"/>
      <c r="Q23"/>
      <c r="R23"/>
      <c r="S23"/>
      <c r="T23"/>
      <c r="U23"/>
      <c r="V23"/>
      <c r="W23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</row>
    <row r="24" spans="1:39">
      <c r="A24" s="84"/>
      <c r="C24" s="84"/>
      <c r="D24" s="84"/>
      <c r="E24" s="84"/>
      <c r="F24" s="84"/>
      <c r="G24" s="84"/>
      <c r="H24" s="84"/>
      <c r="I24" s="84"/>
      <c r="J24" s="84"/>
      <c r="K24"/>
      <c r="L24"/>
      <c r="M24"/>
      <c r="N24"/>
      <c r="O24"/>
      <c r="P24"/>
      <c r="Q24"/>
      <c r="R24"/>
      <c r="S24"/>
      <c r="T24"/>
      <c r="U24"/>
      <c r="V24"/>
      <c r="W24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</row>
    <row r="25" spans="1:39">
      <c r="A25" s="84"/>
      <c r="B25" s="84"/>
      <c r="C25" s="84"/>
      <c r="D25" s="84"/>
      <c r="E25" s="84"/>
      <c r="F25" s="84"/>
      <c r="G25" s="84"/>
      <c r="H25" s="84"/>
      <c r="I25" s="84"/>
      <c r="J25" s="84"/>
      <c r="K25"/>
      <c r="L25"/>
      <c r="M25"/>
      <c r="N25"/>
      <c r="O25"/>
      <c r="P25"/>
      <c r="Q25"/>
      <c r="R25"/>
      <c r="S25"/>
      <c r="T25"/>
      <c r="U25"/>
      <c r="V25"/>
      <c r="W25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</row>
    <row r="26" spans="1:39">
      <c r="A26" s="84"/>
      <c r="B26" s="84"/>
      <c r="C26" s="84"/>
      <c r="D26" s="84"/>
      <c r="E26" s="84"/>
      <c r="F26" s="84"/>
      <c r="G26" s="84"/>
      <c r="H26" s="84"/>
      <c r="I26" s="84"/>
      <c r="J26" s="84"/>
      <c r="K26"/>
      <c r="L26"/>
      <c r="M26"/>
      <c r="N26"/>
      <c r="O26"/>
      <c r="P26"/>
      <c r="Q26"/>
      <c r="R26"/>
      <c r="S26"/>
      <c r="T26"/>
      <c r="U26"/>
      <c r="V26"/>
      <c r="W26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</row>
    <row r="27" spans="1:39">
      <c r="A27" s="84"/>
      <c r="B27" s="84"/>
      <c r="C27" s="84"/>
      <c r="D27" s="84"/>
      <c r="E27" s="84"/>
      <c r="F27" s="84"/>
      <c r="G27" s="84"/>
      <c r="H27" s="84"/>
      <c r="I27" s="84"/>
      <c r="J27" s="84"/>
      <c r="K27"/>
      <c r="L27"/>
      <c r="M27"/>
      <c r="N27"/>
      <c r="O27"/>
      <c r="P27"/>
      <c r="Q27"/>
      <c r="R27"/>
      <c r="S27"/>
      <c r="T27"/>
      <c r="U27"/>
      <c r="V27"/>
      <c r="W27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</row>
    <row r="28" spans="1:39">
      <c r="A28" s="84"/>
      <c r="B28" s="84" t="s">
        <v>0</v>
      </c>
      <c r="C28" s="84"/>
      <c r="D28" s="84"/>
      <c r="E28" s="84"/>
      <c r="F28" s="84"/>
      <c r="G28" s="84"/>
      <c r="H28" s="84"/>
      <c r="I28" s="84"/>
      <c r="J28" s="84"/>
      <c r="K28"/>
      <c r="L28"/>
      <c r="M28"/>
      <c r="N28"/>
      <c r="O28"/>
      <c r="P28"/>
      <c r="Q28"/>
      <c r="R28"/>
      <c r="S28"/>
      <c r="T28"/>
      <c r="U28"/>
      <c r="V28"/>
      <c r="W28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</row>
    <row r="29" spans="1:39">
      <c r="A29" s="84"/>
      <c r="B29" s="106" t="s">
        <v>48</v>
      </c>
      <c r="C29" s="84"/>
      <c r="D29" s="84"/>
      <c r="E29" s="84"/>
      <c r="F29" s="84"/>
      <c r="G29" s="84"/>
      <c r="H29" s="84"/>
      <c r="I29" s="84"/>
      <c r="J29" s="84"/>
      <c r="K29"/>
      <c r="L29"/>
      <c r="M29"/>
      <c r="N29"/>
      <c r="O29"/>
      <c r="P29"/>
      <c r="Q29"/>
      <c r="R29"/>
      <c r="S29"/>
      <c r="T29"/>
      <c r="U29"/>
      <c r="V29"/>
      <c r="W2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</row>
    <row r="30" spans="1:39">
      <c r="A30" s="84"/>
      <c r="B30" s="84"/>
      <c r="C30" s="84"/>
      <c r="D30" s="84"/>
      <c r="E30" s="84"/>
      <c r="F30" s="84"/>
      <c r="G30" s="84"/>
      <c r="H30" s="84"/>
      <c r="I30" s="84"/>
      <c r="J30" s="84"/>
      <c r="K30"/>
      <c r="L30"/>
      <c r="M30"/>
      <c r="N30"/>
      <c r="O30"/>
      <c r="P30"/>
      <c r="Q30"/>
      <c r="R30"/>
      <c r="S30"/>
      <c r="T30"/>
      <c r="U30"/>
      <c r="V30"/>
      <c r="W30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</row>
    <row r="31" spans="1:39">
      <c r="A31" s="84"/>
      <c r="B31" s="84"/>
      <c r="C31" s="84"/>
      <c r="D31" s="84"/>
      <c r="E31" s="84"/>
      <c r="F31" s="84"/>
      <c r="G31" s="84"/>
      <c r="H31" s="84"/>
      <c r="I31" s="84"/>
      <c r="J31" s="84"/>
      <c r="K31"/>
      <c r="L31"/>
      <c r="M31"/>
      <c r="N31"/>
      <c r="O31"/>
      <c r="P31"/>
      <c r="Q31"/>
      <c r="R31"/>
      <c r="S31"/>
      <c r="T31"/>
      <c r="U31"/>
      <c r="V31"/>
      <c r="W31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</row>
    <row r="32" spans="1:39">
      <c r="A32" s="84"/>
      <c r="B32" s="84"/>
      <c r="C32" s="84"/>
      <c r="D32" s="84"/>
      <c r="E32" s="84"/>
      <c r="F32" s="84"/>
      <c r="G32" s="84"/>
      <c r="H32" s="84"/>
      <c r="I32" s="84"/>
      <c r="J32" s="84"/>
      <c r="K32"/>
      <c r="L32"/>
      <c r="M32"/>
      <c r="N32"/>
      <c r="O32"/>
      <c r="P32"/>
      <c r="Q32"/>
      <c r="R32"/>
      <c r="S32"/>
      <c r="T32"/>
      <c r="U32"/>
      <c r="V32"/>
      <c r="W32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</row>
    <row r="33" spans="1:39">
      <c r="A33" s="84"/>
      <c r="B33" s="84"/>
      <c r="C33" s="84"/>
      <c r="D33" s="84"/>
      <c r="E33" s="84"/>
      <c r="F33" s="84"/>
      <c r="G33" s="84"/>
      <c r="H33" s="84"/>
      <c r="I33" s="84"/>
      <c r="J33" s="84"/>
      <c r="K33"/>
      <c r="L33"/>
      <c r="M33"/>
      <c r="N33"/>
      <c r="O33"/>
      <c r="P33"/>
      <c r="Q33"/>
      <c r="R33"/>
      <c r="S33"/>
      <c r="T33"/>
      <c r="U33"/>
      <c r="V33"/>
      <c r="W33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</row>
    <row r="34" spans="1:39">
      <c r="A34" s="84"/>
      <c r="B34" s="84"/>
      <c r="C34" s="84"/>
      <c r="D34" s="84"/>
      <c r="E34" s="84"/>
      <c r="F34" s="84"/>
      <c r="G34" s="84"/>
      <c r="H34" s="84"/>
      <c r="I34" s="84"/>
      <c r="J34" s="84"/>
      <c r="K34"/>
      <c r="L34"/>
      <c r="M34"/>
      <c r="N34"/>
      <c r="O34"/>
      <c r="P34"/>
      <c r="Q34"/>
      <c r="R34"/>
      <c r="S34"/>
      <c r="T34"/>
      <c r="U34"/>
      <c r="V34"/>
      <c r="W34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</row>
    <row r="35" spans="1:39">
      <c r="A35" s="84"/>
      <c r="B35" s="84"/>
      <c r="C35" s="84"/>
      <c r="D35" s="84"/>
      <c r="E35" s="84"/>
      <c r="F35" s="84"/>
      <c r="G35" s="84"/>
      <c r="H35" s="84"/>
      <c r="I35" s="84"/>
      <c r="J35" s="84"/>
      <c r="K35"/>
      <c r="L35"/>
      <c r="M35"/>
      <c r="N35"/>
      <c r="O35"/>
      <c r="P35"/>
      <c r="Q35"/>
      <c r="R35"/>
      <c r="S35"/>
      <c r="T35"/>
      <c r="U35"/>
      <c r="V35"/>
      <c r="W35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</row>
    <row r="36" spans="1:39">
      <c r="A36" s="84"/>
      <c r="B36" s="84"/>
      <c r="C36" s="84"/>
      <c r="D36" s="84"/>
      <c r="E36" s="84"/>
      <c r="F36" s="84"/>
      <c r="G36" s="84"/>
      <c r="H36" s="84"/>
      <c r="I36" s="84"/>
      <c r="J36" s="84"/>
      <c r="K36"/>
      <c r="L36"/>
      <c r="M36"/>
      <c r="N36"/>
      <c r="O36"/>
      <c r="P36"/>
      <c r="Q36"/>
      <c r="R36"/>
      <c r="S36"/>
      <c r="T36"/>
      <c r="U36"/>
      <c r="V36"/>
      <c r="W36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</row>
    <row r="37" spans="1:39">
      <c r="A37" s="84"/>
      <c r="B37" s="84"/>
      <c r="C37" s="84"/>
      <c r="D37" s="84"/>
      <c r="E37" s="84"/>
      <c r="F37" s="84"/>
      <c r="G37" s="84"/>
      <c r="H37" s="84"/>
      <c r="I37" s="84"/>
      <c r="J37" s="84"/>
      <c r="K37"/>
      <c r="L37"/>
      <c r="M37"/>
      <c r="N37"/>
      <c r="O37"/>
      <c r="P37"/>
      <c r="Q37"/>
      <c r="R37"/>
      <c r="S37"/>
      <c r="T37"/>
      <c r="U37"/>
      <c r="V37"/>
      <c r="W37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</row>
    <row r="38" spans="1:39">
      <c r="A38" s="84"/>
      <c r="B38" s="84"/>
      <c r="C38" s="84"/>
      <c r="D38" s="84"/>
      <c r="E38" s="84"/>
      <c r="F38" s="84"/>
      <c r="G38" s="84"/>
      <c r="H38" s="84"/>
      <c r="I38" s="84"/>
      <c r="J38" s="84"/>
      <c r="K38"/>
      <c r="L38"/>
      <c r="M38"/>
      <c r="N38"/>
      <c r="O38"/>
      <c r="P38"/>
      <c r="Q38"/>
      <c r="R38"/>
      <c r="S38"/>
      <c r="T38"/>
      <c r="U38"/>
      <c r="V38"/>
      <c r="W38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</row>
    <row r="39" spans="1:39">
      <c r="A39" s="84"/>
      <c r="B39" s="84"/>
      <c r="C39" s="84"/>
      <c r="D39" s="84"/>
      <c r="E39" s="84"/>
      <c r="F39" s="84"/>
      <c r="G39" s="84"/>
      <c r="H39" s="84"/>
      <c r="I39" s="84"/>
      <c r="J39" s="84"/>
      <c r="K39"/>
      <c r="L39"/>
      <c r="M39"/>
      <c r="N39"/>
      <c r="O39"/>
      <c r="P39"/>
      <c r="Q39"/>
      <c r="R39"/>
      <c r="S39"/>
      <c r="T39"/>
      <c r="U39"/>
      <c r="V39"/>
      <c r="W3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</row>
    <row r="40" spans="1:39">
      <c r="A40" s="84"/>
      <c r="B40" s="84"/>
      <c r="C40" s="84"/>
      <c r="D40" s="84"/>
      <c r="E40" s="84"/>
      <c r="F40" s="84"/>
      <c r="G40" s="84"/>
      <c r="H40" s="84"/>
      <c r="I40" s="84"/>
      <c r="J40" s="84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39">
      <c r="A41" s="84"/>
      <c r="B41" s="84"/>
      <c r="C41" s="84"/>
      <c r="D41" s="84"/>
      <c r="E41" s="84"/>
      <c r="F41" s="84"/>
      <c r="G41" s="84"/>
      <c r="H41" s="84"/>
      <c r="I41" s="84"/>
      <c r="J41" s="84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39">
      <c r="A42" s="84"/>
      <c r="B42" s="84"/>
      <c r="C42" s="84"/>
      <c r="D42" s="84"/>
      <c r="E42" s="84"/>
      <c r="F42" s="84"/>
      <c r="G42" s="84"/>
      <c r="H42" s="84"/>
      <c r="I42" s="84"/>
      <c r="J42" s="84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39">
      <c r="A43" s="84"/>
      <c r="B43" s="84"/>
      <c r="C43" s="84"/>
      <c r="D43" s="84"/>
      <c r="E43" s="84"/>
      <c r="F43" s="84"/>
      <c r="G43" s="84"/>
      <c r="H43" s="84"/>
      <c r="I43" s="84"/>
      <c r="J43" s="84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39">
      <c r="A44" s="84"/>
      <c r="B44" s="84"/>
      <c r="C44" s="84"/>
      <c r="D44" s="84"/>
      <c r="E44" s="84"/>
      <c r="F44" s="84"/>
      <c r="G44" s="84"/>
      <c r="H44" s="84"/>
      <c r="I44" s="84"/>
      <c r="J44" s="8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39">
      <c r="A45" s="84"/>
      <c r="B45" s="84"/>
      <c r="C45" s="84"/>
      <c r="D45" s="84"/>
      <c r="E45" s="84"/>
      <c r="F45" s="84"/>
      <c r="G45" s="84"/>
      <c r="H45" s="84"/>
      <c r="I45" s="84"/>
      <c r="J45" s="84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39">
      <c r="A46" s="84"/>
      <c r="B46" s="84"/>
      <c r="C46" s="84"/>
      <c r="D46" s="84"/>
      <c r="E46" s="84"/>
      <c r="F46" s="84"/>
      <c r="G46" s="84"/>
      <c r="H46" s="84"/>
      <c r="I46" s="84"/>
      <c r="J46" s="84"/>
    </row>
    <row r="47" spans="1:39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39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24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9" spans="1:24" s="78" customFormat="1">
      <c r="A59" s="74"/>
      <c r="B59" s="74"/>
      <c r="C59" s="74"/>
      <c r="D59" s="74"/>
      <c r="E59" s="74"/>
      <c r="F59" s="74"/>
      <c r="G59" s="74"/>
      <c r="H59" s="74"/>
      <c r="I59" s="74"/>
      <c r="L59" s="77"/>
      <c r="M59" s="77"/>
      <c r="N59" s="77"/>
      <c r="O59" s="77"/>
      <c r="P59" s="77"/>
      <c r="Q59" s="77"/>
      <c r="R59" s="76"/>
      <c r="S59" s="76"/>
      <c r="T59" s="76"/>
      <c r="U59" s="76"/>
      <c r="V59" s="76"/>
      <c r="W59" s="76"/>
      <c r="X59" s="75"/>
    </row>
    <row r="60" spans="1:24" s="78" customFormat="1">
      <c r="A60" s="74"/>
      <c r="B60" s="74"/>
      <c r="C60" s="74">
        <v>2013</v>
      </c>
      <c r="D60" s="74"/>
      <c r="E60" s="74"/>
      <c r="F60" s="74"/>
      <c r="G60" s="74"/>
      <c r="H60" s="74"/>
      <c r="I60" s="74"/>
      <c r="L60" s="77"/>
      <c r="M60" s="77"/>
      <c r="N60" s="77"/>
      <c r="O60" s="77"/>
      <c r="P60" s="77"/>
      <c r="Q60" s="77"/>
      <c r="R60" s="76"/>
      <c r="S60" s="76"/>
      <c r="T60" s="76"/>
      <c r="U60" s="76"/>
      <c r="V60" s="76"/>
      <c r="W60" s="76"/>
      <c r="X60" s="75"/>
    </row>
    <row r="61" spans="1:24" s="78" customFormat="1">
      <c r="A61" s="83" t="s">
        <v>34</v>
      </c>
      <c r="B61" s="74"/>
      <c r="C61" s="74" t="s">
        <v>33</v>
      </c>
      <c r="D61" s="74" t="s">
        <v>32</v>
      </c>
      <c r="E61" s="74" t="s">
        <v>31</v>
      </c>
      <c r="F61" s="74"/>
      <c r="G61" s="74"/>
      <c r="H61" s="74"/>
      <c r="I61" s="74"/>
      <c r="L61" s="77"/>
      <c r="M61" s="77"/>
      <c r="N61" s="77"/>
      <c r="O61" s="77"/>
      <c r="P61" s="77"/>
      <c r="Q61" s="77"/>
      <c r="R61" s="76"/>
      <c r="S61" s="76"/>
      <c r="T61" s="76"/>
      <c r="U61" s="76"/>
      <c r="V61" s="76"/>
      <c r="W61" s="76"/>
      <c r="X61" s="75"/>
    </row>
    <row r="62" spans="1:24" s="78" customFormat="1">
      <c r="A62" s="74">
        <v>1.1000000000000001</v>
      </c>
      <c r="B62" s="74" t="s">
        <v>30</v>
      </c>
      <c r="C62" s="74">
        <f>'[3]1.1'!M21</f>
        <v>3.7</v>
      </c>
      <c r="D62" s="74">
        <f>'[3]1.1'!M20</f>
        <v>7.55</v>
      </c>
      <c r="E62" s="74">
        <f t="shared" ref="E62:E72" si="4">D62/C62*100</f>
        <v>204.05405405405403</v>
      </c>
      <c r="L62" s="77"/>
      <c r="M62" s="77"/>
      <c r="N62" s="77"/>
      <c r="O62" s="77"/>
      <c r="P62" s="77"/>
      <c r="Q62" s="77"/>
      <c r="R62" s="76"/>
      <c r="S62" s="76"/>
      <c r="T62" s="76"/>
      <c r="U62" s="76"/>
      <c r="V62" s="76"/>
      <c r="W62" s="76"/>
      <c r="X62" s="75"/>
    </row>
    <row r="63" spans="1:24" s="78" customFormat="1">
      <c r="A63" s="74">
        <v>2.2999999999999998</v>
      </c>
      <c r="B63" s="74" t="s">
        <v>29</v>
      </c>
      <c r="C63" s="74">
        <f>'[3]2.3'!M21</f>
        <v>60.7</v>
      </c>
      <c r="D63" s="74">
        <f>'[3]2.3'!M20</f>
        <v>0.90600000000000003</v>
      </c>
      <c r="E63" s="74">
        <f t="shared" si="4"/>
        <v>1.4925864909390445</v>
      </c>
      <c r="F63" s="74"/>
      <c r="G63" s="74"/>
      <c r="H63" s="74"/>
      <c r="I63" s="74"/>
      <c r="L63" s="77"/>
      <c r="M63" s="77"/>
      <c r="N63" s="77"/>
      <c r="O63" s="77"/>
      <c r="P63" s="77"/>
      <c r="Q63" s="77"/>
      <c r="R63" s="76"/>
      <c r="S63" s="76"/>
      <c r="T63" s="76"/>
      <c r="U63" s="76"/>
      <c r="V63" s="76"/>
      <c r="W63" s="76"/>
      <c r="X63" s="75"/>
    </row>
    <row r="64" spans="1:24" s="78" customFormat="1">
      <c r="A64" s="74">
        <v>2.4</v>
      </c>
      <c r="B64" s="74" t="s">
        <v>28</v>
      </c>
      <c r="C64" s="74">
        <f>'[3]2.4'!M21</f>
        <v>78.400000000000006</v>
      </c>
      <c r="D64" s="74">
        <f>'[3]2.4'!M20</f>
        <v>0.26800000000000002</v>
      </c>
      <c r="E64" s="74">
        <f t="shared" si="4"/>
        <v>0.34183673469387754</v>
      </c>
      <c r="F64" s="74"/>
      <c r="G64" s="74"/>
      <c r="H64" s="74"/>
      <c r="I64" s="74"/>
      <c r="L64" s="77"/>
      <c r="M64" s="77"/>
      <c r="N64" s="77"/>
      <c r="O64" s="77"/>
      <c r="P64" s="77"/>
      <c r="Q64" s="77"/>
      <c r="R64" s="76"/>
      <c r="S64" s="76"/>
      <c r="T64" s="76"/>
      <c r="U64" s="76"/>
      <c r="V64" s="76"/>
      <c r="W64" s="76"/>
      <c r="X64" s="75"/>
    </row>
    <row r="65" spans="1:24" s="78" customFormat="1">
      <c r="A65" s="74">
        <v>2.5</v>
      </c>
      <c r="B65" s="74" t="s">
        <v>27</v>
      </c>
      <c r="C65" s="74">
        <f>'[3]2.5'!M21</f>
        <v>78.099999999999994</v>
      </c>
      <c r="D65" s="74">
        <f>'[3]2.5'!M20</f>
        <v>1.0680000000000001</v>
      </c>
      <c r="E65" s="74">
        <f t="shared" si="4"/>
        <v>1.3674775928297058</v>
      </c>
      <c r="F65" s="74"/>
      <c r="G65" s="74"/>
      <c r="H65" s="74"/>
      <c r="I65" s="74"/>
      <c r="L65" s="77"/>
      <c r="M65" s="77"/>
      <c r="N65" s="77"/>
      <c r="O65" s="77"/>
      <c r="P65" s="77"/>
      <c r="Q65" s="77"/>
      <c r="R65" s="76"/>
      <c r="S65" s="76"/>
      <c r="T65" s="76"/>
      <c r="U65" s="76"/>
      <c r="V65" s="76"/>
      <c r="W65" s="76"/>
      <c r="X65" s="75"/>
    </row>
    <row r="66" spans="1:24" s="78" customFormat="1">
      <c r="A66" s="74">
        <v>2.6</v>
      </c>
      <c r="B66" s="74" t="s">
        <v>26</v>
      </c>
      <c r="C66" s="77">
        <f>'[3]2.6'!M21</f>
        <v>58.3</v>
      </c>
      <c r="D66" s="74">
        <f>'[3]2.6'!M20</f>
        <v>0.65010000000000001</v>
      </c>
      <c r="E66" s="74">
        <f t="shared" si="4"/>
        <v>1.1150943396226416</v>
      </c>
      <c r="F66" s="74"/>
      <c r="G66" s="74"/>
      <c r="H66" s="74"/>
      <c r="I66" s="74"/>
      <c r="L66" s="77"/>
      <c r="M66" s="77"/>
      <c r="N66" s="77"/>
      <c r="O66" s="77"/>
      <c r="P66" s="77"/>
      <c r="Q66" s="77"/>
      <c r="R66" s="76"/>
      <c r="S66" s="76"/>
      <c r="T66" s="76"/>
      <c r="U66" s="76"/>
      <c r="V66" s="76"/>
      <c r="W66" s="76"/>
      <c r="X66" s="75"/>
    </row>
    <row r="67" spans="1:24" s="78" customFormat="1">
      <c r="A67" s="74">
        <v>2.7</v>
      </c>
      <c r="B67" s="74" t="s">
        <v>25</v>
      </c>
      <c r="C67" s="74">
        <f>'[3]2.7'!M21</f>
        <v>21.3</v>
      </c>
      <c r="D67" s="74">
        <f>'[3]2.7'!M20</f>
        <v>0.1111</v>
      </c>
      <c r="E67" s="74">
        <f t="shared" si="4"/>
        <v>0.52159624413145533</v>
      </c>
      <c r="F67" s="74"/>
      <c r="G67" s="74"/>
      <c r="H67" s="74"/>
      <c r="I67" s="74"/>
      <c r="L67" s="77"/>
      <c r="M67" s="77"/>
      <c r="N67" s="77"/>
      <c r="O67" s="77"/>
      <c r="P67" s="77"/>
      <c r="Q67" s="77"/>
      <c r="R67" s="76"/>
      <c r="S67" s="76"/>
      <c r="T67" s="76"/>
      <c r="U67" s="76"/>
      <c r="V67" s="76"/>
      <c r="W67" s="76"/>
      <c r="X67" s="75"/>
    </row>
    <row r="68" spans="1:24" s="78" customFormat="1">
      <c r="A68" s="74">
        <v>2.8</v>
      </c>
      <c r="B68" s="74" t="s">
        <v>24</v>
      </c>
      <c r="C68" s="74">
        <f>'[3]2.8'!M21</f>
        <v>48.5</v>
      </c>
      <c r="D68" s="74">
        <f>'[3]2.8'!M20</f>
        <v>0.4168</v>
      </c>
      <c r="E68" s="74">
        <f t="shared" si="4"/>
        <v>0.85938144329896904</v>
      </c>
      <c r="F68" s="74"/>
      <c r="G68" s="74"/>
      <c r="H68" s="74"/>
      <c r="I68" s="74"/>
      <c r="L68" s="77"/>
      <c r="M68" s="77"/>
      <c r="N68" s="77"/>
      <c r="O68" s="77"/>
      <c r="P68" s="77"/>
      <c r="Q68" s="77"/>
      <c r="R68" s="76"/>
      <c r="S68" s="76"/>
      <c r="T68" s="76"/>
      <c r="U68" s="76"/>
      <c r="V68" s="76"/>
      <c r="W68" s="76"/>
      <c r="X68" s="75"/>
    </row>
    <row r="69" spans="1:24" s="78" customFormat="1">
      <c r="A69" s="74">
        <v>2.9</v>
      </c>
      <c r="B69" s="74" t="s">
        <v>23</v>
      </c>
      <c r="C69" s="74">
        <f>'[3]2.9'!M21</f>
        <v>80.2</v>
      </c>
      <c r="D69" s="74">
        <f>'[3]2.9'!M20</f>
        <v>3.5836999999999999</v>
      </c>
      <c r="E69" s="74">
        <f t="shared" si="4"/>
        <v>4.4684538653366577</v>
      </c>
      <c r="F69" s="74"/>
      <c r="G69" s="74"/>
      <c r="H69" s="74"/>
      <c r="I69" s="74"/>
      <c r="L69" s="77"/>
      <c r="M69" s="77"/>
      <c r="N69" s="77"/>
      <c r="O69" s="77"/>
      <c r="P69" s="77"/>
      <c r="Q69" s="77"/>
      <c r="R69" s="76"/>
      <c r="S69" s="76"/>
      <c r="T69" s="76"/>
      <c r="U69" s="76"/>
      <c r="V69" s="76"/>
      <c r="W69" s="76"/>
      <c r="X69" s="75"/>
    </row>
    <row r="70" spans="1:24" s="78" customFormat="1">
      <c r="A70" s="77">
        <v>2.1</v>
      </c>
      <c r="B70" s="74" t="s">
        <v>22</v>
      </c>
      <c r="C70" s="77">
        <f>'[3]2.10'!M21</f>
        <v>52.1</v>
      </c>
      <c r="D70" s="74">
        <f>'[3]2.10'!M20</f>
        <v>0.19869999999999999</v>
      </c>
      <c r="E70" s="74">
        <f t="shared" si="4"/>
        <v>0.38138195777351247</v>
      </c>
      <c r="F70" s="74"/>
      <c r="G70" s="74"/>
      <c r="H70" s="74"/>
      <c r="I70" s="74"/>
      <c r="L70" s="77"/>
      <c r="M70" s="77"/>
      <c r="N70" s="77"/>
      <c r="O70" s="77"/>
      <c r="P70" s="77"/>
      <c r="Q70" s="77"/>
      <c r="R70" s="76"/>
      <c r="S70" s="76"/>
      <c r="T70" s="76"/>
      <c r="U70" s="76"/>
      <c r="V70" s="76"/>
      <c r="W70" s="76"/>
      <c r="X70" s="75"/>
    </row>
    <row r="71" spans="1:24" s="78" customFormat="1">
      <c r="A71" s="74">
        <v>4.3</v>
      </c>
      <c r="B71" s="74" t="s">
        <v>21</v>
      </c>
      <c r="C71" s="77">
        <f>'[3]4.4'!M21</f>
        <v>15</v>
      </c>
      <c r="D71" s="74">
        <f>'[3]4.4'!M20</f>
        <v>1.2515376999999999E-2</v>
      </c>
      <c r="E71" s="74">
        <f t="shared" si="4"/>
        <v>8.3435846666666674E-2</v>
      </c>
      <c r="F71" s="74"/>
      <c r="G71" s="74"/>
      <c r="H71" s="74"/>
      <c r="I71" s="74"/>
      <c r="L71" s="77"/>
      <c r="M71" s="77"/>
      <c r="N71" s="77"/>
      <c r="O71" s="77"/>
      <c r="P71" s="77"/>
      <c r="Q71" s="77"/>
      <c r="R71" s="76"/>
      <c r="S71" s="76"/>
      <c r="T71" s="76"/>
      <c r="U71" s="76"/>
      <c r="V71" s="76"/>
      <c r="W71" s="76"/>
      <c r="X71" s="75"/>
    </row>
    <row r="72" spans="1:24" s="78" customFormat="1">
      <c r="A72" s="74">
        <v>4.5999999999999996</v>
      </c>
      <c r="B72" s="74" t="s">
        <v>20</v>
      </c>
      <c r="C72" s="77">
        <f>'[3]4.6'!M21</f>
        <v>1</v>
      </c>
      <c r="D72" s="74">
        <f>'[3]4.6'!M20</f>
        <v>0.27962599999999999</v>
      </c>
      <c r="E72" s="74">
        <f t="shared" si="4"/>
        <v>27.962599999999998</v>
      </c>
      <c r="F72" s="74"/>
      <c r="G72" s="74"/>
      <c r="H72" s="74"/>
      <c r="I72" s="74"/>
      <c r="J72" s="78" t="s">
        <v>19</v>
      </c>
      <c r="L72" s="77"/>
      <c r="M72" s="77"/>
      <c r="N72" s="77"/>
      <c r="O72" s="77"/>
      <c r="P72" s="77"/>
      <c r="Q72" s="77"/>
      <c r="R72" s="76"/>
      <c r="S72" s="76"/>
      <c r="T72" s="76"/>
      <c r="U72" s="76"/>
      <c r="V72" s="76"/>
      <c r="W72" s="76"/>
      <c r="X72" s="75"/>
    </row>
    <row r="73" spans="1:24">
      <c r="B73" s="82" t="s">
        <v>18</v>
      </c>
      <c r="C73" s="81">
        <v>0.1</v>
      </c>
      <c r="D73" s="80">
        <f>E73*C73</f>
        <v>7.5918999999999999</v>
      </c>
      <c r="E73" s="79">
        <v>75.918999999999997</v>
      </c>
    </row>
    <row r="74" spans="1:24" s="78" customFormat="1">
      <c r="A74" s="74"/>
      <c r="B74" s="74"/>
      <c r="C74" s="74"/>
      <c r="D74" s="74"/>
      <c r="E74" s="74"/>
      <c r="F74" s="74"/>
      <c r="G74" s="74"/>
      <c r="H74" s="74"/>
      <c r="I74" s="74"/>
      <c r="L74" s="77"/>
      <c r="M74" s="77"/>
      <c r="N74" s="77"/>
      <c r="O74" s="77"/>
      <c r="P74" s="77"/>
      <c r="Q74" s="77"/>
      <c r="R74" s="76"/>
      <c r="S74" s="76"/>
      <c r="T74" s="76"/>
      <c r="U74" s="76"/>
      <c r="V74" s="76"/>
      <c r="W74" s="76"/>
      <c r="X74" s="75"/>
    </row>
    <row r="75" spans="1:24">
      <c r="C75" s="78">
        <f>D75/E75</f>
        <v>7.1057104421890949E-2</v>
      </c>
      <c r="D75" s="74">
        <f>SUM(D62:D74)</f>
        <v>22.636441377000001</v>
      </c>
      <c r="E75" s="74">
        <f>SUM(E62:E74)</f>
        <v>318.56689856934656</v>
      </c>
    </row>
  </sheetData>
  <hyperlinks>
    <hyperlink ref="B29" r:id="rId1" xr:uid="{63FA4A78-D366-4DC7-BB02-B3011AF686F4}"/>
  </hyperlinks>
  <pageMargins left="0.7" right="0.7" top="0.78740157499999996" bottom="0.78740157499999996" header="0.3" footer="0.3"/>
  <pageSetup paperSize="8" scale="72" fitToHeight="0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24"/>
  <sheetViews>
    <sheetView showGridLines="0" workbookViewId="0">
      <selection activeCell="B4" sqref="B4:G4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7" width="16.28515625" style="7" customWidth="1"/>
    <col min="8" max="11" width="11.42578125" style="6"/>
    <col min="12" max="16384" width="11.42578125" style="7"/>
  </cols>
  <sheetData>
    <row r="1" spans="1:22" ht="15.95" customHeight="1">
      <c r="A1" s="13" t="s">
        <v>1</v>
      </c>
      <c r="B1" s="70" t="s">
        <v>49</v>
      </c>
      <c r="C1" s="71"/>
      <c r="D1" s="72"/>
      <c r="E1" s="73"/>
      <c r="F1" s="73"/>
      <c r="G1" s="70"/>
    </row>
    <row r="2" spans="1:22">
      <c r="A2" s="13" t="s">
        <v>2</v>
      </c>
      <c r="B2" s="111" t="s">
        <v>50</v>
      </c>
      <c r="C2" s="112"/>
      <c r="D2" s="112"/>
      <c r="E2" s="112"/>
      <c r="F2" s="112"/>
      <c r="G2" s="112"/>
    </row>
    <row r="3" spans="1:22">
      <c r="A3" s="13" t="s">
        <v>0</v>
      </c>
      <c r="B3" s="111" t="s">
        <v>43</v>
      </c>
      <c r="C3" s="112"/>
      <c r="D3" s="112"/>
      <c r="E3" s="112"/>
      <c r="F3" s="112"/>
      <c r="G3" s="112"/>
      <c r="V3" s="7" t="str">
        <f>"Quelle: "&amp;Daten!B3</f>
        <v>Quelle: Eigene Berechnungen, basierend auf diversen Quellen (GfK, FNG, Deutscher Spendenrat u.a.)</v>
      </c>
    </row>
    <row r="4" spans="1:22">
      <c r="A4" s="13" t="s">
        <v>3</v>
      </c>
      <c r="B4" s="109"/>
      <c r="C4" s="110"/>
      <c r="D4" s="110"/>
      <c r="E4" s="110"/>
      <c r="F4" s="110"/>
      <c r="G4" s="111"/>
    </row>
    <row r="5" spans="1:22">
      <c r="A5" s="13" t="s">
        <v>8</v>
      </c>
      <c r="B5" s="109" t="s">
        <v>51</v>
      </c>
      <c r="C5" s="110"/>
      <c r="D5" s="110"/>
      <c r="E5" s="110"/>
      <c r="F5" s="110"/>
      <c r="G5" s="111"/>
    </row>
    <row r="6" spans="1:22">
      <c r="A6" s="14" t="s">
        <v>9</v>
      </c>
      <c r="B6" s="107"/>
      <c r="C6" s="108"/>
      <c r="D6" s="108"/>
      <c r="E6" s="108"/>
      <c r="F6" s="108"/>
      <c r="G6" s="108"/>
    </row>
    <row r="8" spans="1:22">
      <c r="A8" s="8"/>
      <c r="B8" s="8"/>
      <c r="C8" s="6"/>
      <c r="D8" s="9"/>
      <c r="E8" s="9"/>
      <c r="F8" s="9"/>
      <c r="G8" s="9"/>
    </row>
    <row r="9" spans="1:22" ht="46.5" customHeight="1">
      <c r="A9" s="6"/>
      <c r="B9" s="34"/>
      <c r="C9" s="35" t="s">
        <v>53</v>
      </c>
      <c r="D9" s="35" t="s">
        <v>17</v>
      </c>
      <c r="E9" s="58" t="s">
        <v>52</v>
      </c>
      <c r="F9"/>
      <c r="G9"/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8.75" customHeight="1">
      <c r="A10" s="6"/>
      <c r="B10" s="59">
        <v>2011</v>
      </c>
      <c r="C10" s="60">
        <v>100</v>
      </c>
      <c r="D10" s="60">
        <v>100</v>
      </c>
      <c r="E10" s="61">
        <f>100</f>
        <v>100</v>
      </c>
      <c r="F10"/>
      <c r="G10"/>
    </row>
    <row r="11" spans="1:22" ht="18.75" customHeight="1">
      <c r="A11" s="12"/>
      <c r="B11" s="62">
        <v>2012</v>
      </c>
      <c r="C11" s="63">
        <v>116.34</v>
      </c>
      <c r="D11" s="63">
        <v>68.588532220629844</v>
      </c>
      <c r="E11" s="64">
        <f>'Vorberechnung(2)'!E12</f>
        <v>120.83333333333333</v>
      </c>
      <c r="F11"/>
      <c r="G11"/>
    </row>
    <row r="12" spans="1:22" ht="18.75" customHeight="1">
      <c r="B12" s="65">
        <v>2013</v>
      </c>
      <c r="C12" s="66">
        <v>126.59</v>
      </c>
      <c r="D12" s="66">
        <v>71.607036412292175</v>
      </c>
      <c r="E12" s="67">
        <f>'Vorberechnung(2)'!F12</f>
        <v>143.05555555555554</v>
      </c>
      <c r="F12"/>
      <c r="G12"/>
    </row>
    <row r="13" spans="1:22" ht="18.75" customHeight="1">
      <c r="B13" s="68">
        <v>2014</v>
      </c>
      <c r="C13" s="69">
        <v>135.34700000000001</v>
      </c>
      <c r="D13" s="69">
        <v>84.923966669626012</v>
      </c>
      <c r="E13" s="64">
        <f>'Vorberechnung(2)'!G12</f>
        <v>243.9814814814815</v>
      </c>
      <c r="F13"/>
      <c r="G13"/>
    </row>
    <row r="14" spans="1:22" ht="18.75" customHeight="1">
      <c r="B14" s="65">
        <v>2015</v>
      </c>
      <c r="C14" s="66">
        <v>145.17699999999999</v>
      </c>
      <c r="D14" s="66">
        <v>73.762476695372072</v>
      </c>
      <c r="E14" s="67">
        <f>'Vorberechnung(2)'!H12</f>
        <v>319.4444444444444</v>
      </c>
      <c r="F14"/>
      <c r="G14"/>
    </row>
    <row r="15" spans="1:22" ht="18.75" customHeight="1">
      <c r="B15" s="68">
        <v>2016</v>
      </c>
      <c r="C15" s="69">
        <v>153.69</v>
      </c>
      <c r="D15" s="69">
        <v>83.484469922761832</v>
      </c>
      <c r="E15" s="64">
        <f>'Vorberechnung(2)'!I12</f>
        <v>364.81481481481478</v>
      </c>
      <c r="F15"/>
      <c r="G15"/>
    </row>
    <row r="16" spans="1:22" ht="18.75" customHeight="1">
      <c r="B16" s="65">
        <v>2017</v>
      </c>
      <c r="C16" s="100">
        <v>158.256</v>
      </c>
      <c r="D16" s="100">
        <v>88.930460258475279</v>
      </c>
      <c r="E16" s="67">
        <f>'Vorberechnung(2)'!J12</f>
        <v>426.38888888888886</v>
      </c>
      <c r="F16"/>
      <c r="G16"/>
    </row>
    <row r="17" spans="2:7" ht="18.75" customHeight="1">
      <c r="B17" s="68">
        <v>2018</v>
      </c>
      <c r="C17" s="69">
        <v>153.69</v>
      </c>
      <c r="D17" s="69">
        <v>82.429895874288206</v>
      </c>
      <c r="E17" s="64">
        <v>364.81481481481478</v>
      </c>
      <c r="F17"/>
      <c r="G17"/>
    </row>
    <row r="18" spans="2:7" ht="18.75" customHeight="1">
      <c r="B18" s="65">
        <v>2019</v>
      </c>
      <c r="C18" s="101"/>
      <c r="D18" s="102">
        <v>85.938589927327627</v>
      </c>
      <c r="E18" s="67"/>
      <c r="F18"/>
      <c r="G18"/>
    </row>
    <row r="19" spans="2:7" ht="18.75" customHeight="1">
      <c r="B19"/>
      <c r="C19"/>
      <c r="D19"/>
      <c r="E19"/>
      <c r="F19"/>
      <c r="G19"/>
    </row>
    <row r="20" spans="2:7" ht="18.75" customHeight="1">
      <c r="B20"/>
      <c r="C20"/>
      <c r="D20"/>
      <c r="E20"/>
      <c r="F20"/>
      <c r="G20"/>
    </row>
    <row r="21" spans="2:7" ht="18.75" customHeight="1">
      <c r="B21"/>
      <c r="C21"/>
      <c r="D21"/>
      <c r="E21"/>
      <c r="F21"/>
      <c r="G21"/>
    </row>
    <row r="22" spans="2:7" ht="17.25" customHeight="1">
      <c r="B22"/>
      <c r="C22"/>
      <c r="D22"/>
      <c r="E22"/>
      <c r="F22"/>
      <c r="G22"/>
    </row>
    <row r="23" spans="2:7" ht="18.75" customHeight="1">
      <c r="B23"/>
      <c r="C23"/>
      <c r="D23"/>
      <c r="E23"/>
      <c r="F23"/>
      <c r="G23"/>
    </row>
    <row r="24" spans="2:7" ht="16.5" customHeight="1">
      <c r="B24"/>
      <c r="C24"/>
      <c r="D24"/>
      <c r="E24"/>
      <c r="F24"/>
      <c r="G24"/>
    </row>
  </sheetData>
  <sheetProtection selectLockedCells="1"/>
  <mergeCells count="5">
    <mergeCell ref="B6:G6"/>
    <mergeCell ref="B5:G5"/>
    <mergeCell ref="B4:G4"/>
    <mergeCell ref="B3:G3"/>
    <mergeCell ref="B2:G2"/>
  </mergeCells>
  <phoneticPr fontId="19" type="noConversion"/>
  <conditionalFormatting sqref="H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30" zoomScaleNormal="130" workbookViewId="0">
      <selection sqref="A1:N21"/>
    </sheetView>
  </sheetViews>
  <sheetFormatPr baseColWidth="10" defaultRowHeight="12.75"/>
  <cols>
    <col min="1" max="1" width="3.28515625" style="3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1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>
      <c r="A4" s="4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1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>
      <c r="A5" s="4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1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>
      <c r="A6" s="40"/>
      <c r="C6" s="3"/>
      <c r="N6" s="41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>
      <c r="A7" s="40"/>
      <c r="C7" s="3"/>
      <c r="N7" s="41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>
      <c r="A8" s="40"/>
      <c r="C8" s="3"/>
      <c r="N8" s="41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>
      <c r="A9" s="40"/>
      <c r="C9" s="3"/>
      <c r="N9" s="41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>
      <c r="A10" s="40"/>
      <c r="C10" s="3"/>
      <c r="N10" s="41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>
      <c r="A11" s="40"/>
      <c r="C11" s="3"/>
      <c r="N11" s="41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>
      <c r="A12" s="40"/>
      <c r="C12" s="3"/>
      <c r="N12" s="41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>
      <c r="A13" s="40"/>
      <c r="C13" s="3"/>
      <c r="N13" s="41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>
      <c r="A14" s="40"/>
      <c r="C14" s="3"/>
      <c r="N14" s="41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>
      <c r="A15" s="40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2"/>
      <c r="O15" s="15"/>
      <c r="P15" s="15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>
      <c r="A16" s="40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2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>
      <c r="A17" s="40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2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>
      <c r="A18" s="40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2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>
      <c r="A19" s="40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3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>
      <c r="A20" s="40"/>
      <c r="B20" s="17"/>
      <c r="C20" s="18"/>
      <c r="D20" s="17"/>
      <c r="E20" s="57"/>
      <c r="F20" s="17"/>
      <c r="G20" s="57"/>
      <c r="H20" s="17"/>
      <c r="I20" s="57"/>
      <c r="J20" s="17"/>
      <c r="K20" s="57"/>
      <c r="L20" s="17"/>
      <c r="M20" s="57"/>
      <c r="N20" s="43"/>
      <c r="O20" s="15"/>
      <c r="P20" s="15"/>
    </row>
    <row r="21" spans="1:25" ht="6.75" customHeight="1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15"/>
      <c r="P21" s="15"/>
    </row>
    <row r="22" spans="1:25" ht="6.75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25" ht="6" customHeight="1"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25" ht="4.5" customHeight="1"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25" ht="6" customHeight="1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6.75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4.5" customHeight="1">
      <c r="B27" s="15"/>
      <c r="C27" s="15"/>
      <c r="D27" s="15"/>
      <c r="E27" s="15"/>
      <c r="F27" s="15"/>
      <c r="G27" s="15"/>
      <c r="H27" s="32"/>
      <c r="I27" s="32"/>
      <c r="J27" s="32"/>
      <c r="K27" s="32"/>
      <c r="L27" s="32"/>
      <c r="M27" s="15"/>
      <c r="N27" s="15"/>
      <c r="O27" s="15"/>
      <c r="P27" s="15"/>
    </row>
    <row r="28" spans="1:25" ht="18" customHeight="1">
      <c r="B28" s="33"/>
      <c r="C28" s="33"/>
      <c r="D28" s="33"/>
      <c r="E28" s="33"/>
      <c r="F28" s="33"/>
      <c r="G28" s="32"/>
      <c r="H28" s="32"/>
      <c r="I28" s="32"/>
      <c r="J28" s="32"/>
      <c r="K28" s="32"/>
      <c r="L28" s="32"/>
      <c r="M28" s="15"/>
      <c r="N28" s="15"/>
      <c r="O28" s="15"/>
      <c r="P28" s="15"/>
    </row>
    <row r="29" spans="1:25">
      <c r="B29" s="33"/>
      <c r="C29" s="33"/>
      <c r="D29" s="33"/>
      <c r="E29" s="33"/>
      <c r="F29" s="33"/>
      <c r="G29" s="32"/>
      <c r="H29" s="32"/>
      <c r="I29" s="32"/>
      <c r="J29" s="32"/>
      <c r="K29" s="32"/>
      <c r="L29" s="32"/>
      <c r="M29" s="15"/>
      <c r="N29" s="15"/>
      <c r="O29" s="15"/>
      <c r="P29" s="15"/>
    </row>
    <row r="30" spans="1:25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Vorberechnung</vt:lpstr>
      <vt:lpstr>Vorberechnung(2)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Hintzsche</dc:creator>
  <cp:lastModifiedBy>Wilke, Sibylle</cp:lastModifiedBy>
  <cp:lastPrinted>2013-06-13T23:31:37Z</cp:lastPrinted>
  <dcterms:created xsi:type="dcterms:W3CDTF">2010-08-25T11:28:54Z</dcterms:created>
  <dcterms:modified xsi:type="dcterms:W3CDTF">2020-03-13T07:46:38Z</dcterms:modified>
</cp:coreProperties>
</file>