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9_VERKEHR\9-4_Emissionen-Verkehr\"/>
    </mc:Choice>
  </mc:AlternateContent>
  <xr:revisionPtr revIDLastSave="0" documentId="13_ncr:1_{6A010019-FDB9-4516-9BD5-CC702FD6EA62}" xr6:coauthVersionLast="47" xr6:coauthVersionMax="47" xr10:uidLastSave="{00000000-0000-0000-0000-000000000000}"/>
  <bookViews>
    <workbookView xWindow="900" yWindow="-120" windowWidth="28020" windowHeight="18240" tabRatio="802" activeTab="2" xr2:uid="{00000000-000D-0000-FFFF-FFFF00000000}"/>
  </bookViews>
  <sheets>
    <sheet name="Tabelle1" sheetId="19" r:id="rId1"/>
    <sheet name="Daten" sheetId="1" r:id="rId2"/>
    <sheet name="Diagramm" sheetId="20" r:id="rId3"/>
  </sheets>
  <definedNames>
    <definedName name="Beschriftung">OFFSET(Daten!$B$15,0,0,COUNTA(Daten!$B$15:$B$29),-1)</definedName>
    <definedName name="Daten01">OFFSET(Daten!$C$15,0,0,COUNTA(Daten!$C$15:$C$29),-1)</definedName>
    <definedName name="Daten02">OFFSET(Daten!$D$15,0,0,COUNTA(Daten!$D$15:$D$29),-1)</definedName>
    <definedName name="Daten03" localSheetId="2">OFFSET(Daten!#REF!,0,0,COUNTA(Daten!#REF!),-1)</definedName>
    <definedName name="Daten03">OFFSET(Daten!#REF!,0,0,COUNTA(Daten!#REF!),-1)</definedName>
    <definedName name="Daten04">OFFSET(Daten!$F$15,0,0,COUNTA(Daten!$F$15:$F$29),-1)</definedName>
    <definedName name="Daten05">OFFSET(Daten!$H$15,0,0,COUNTA(Daten!$H$15:$H$29),-1)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2">Diagramm!$A$1:$P$21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E43" i="1" s="1"/>
  <c r="C42" i="1"/>
  <c r="C10" i="1"/>
  <c r="F43" i="1" l="1"/>
  <c r="G35" i="19"/>
  <c r="D42" i="1"/>
  <c r="E42" i="1" s="1"/>
  <c r="D35" i="19"/>
  <c r="F42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F36" i="1" s="1"/>
  <c r="D37" i="1"/>
  <c r="D38" i="1"/>
  <c r="D39" i="1"/>
  <c r="D40" i="1"/>
  <c r="D41" i="1"/>
  <c r="D10" i="1"/>
  <c r="E10" i="1" s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E18" i="1" l="1"/>
  <c r="E17" i="1"/>
  <c r="E40" i="1"/>
  <c r="E15" i="1"/>
  <c r="E38" i="1"/>
  <c r="E14" i="1"/>
  <c r="E37" i="1"/>
  <c r="E13" i="1"/>
  <c r="E36" i="1"/>
  <c r="E12" i="1"/>
  <c r="E41" i="1"/>
  <c r="E16" i="1"/>
  <c r="E39" i="1"/>
  <c r="E11" i="1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" i="19"/>
  <c r="F40" i="1" l="1"/>
  <c r="F32" i="1"/>
  <c r="E32" i="1"/>
  <c r="F28" i="1"/>
  <c r="E28" i="1"/>
  <c r="F24" i="1"/>
  <c r="E24" i="1"/>
  <c r="F20" i="1"/>
  <c r="E20" i="1"/>
  <c r="F16" i="1"/>
  <c r="F12" i="1"/>
  <c r="F39" i="1"/>
  <c r="F35" i="1"/>
  <c r="E35" i="1"/>
  <c r="F31" i="1"/>
  <c r="E31" i="1"/>
  <c r="F27" i="1"/>
  <c r="E27" i="1"/>
  <c r="F23" i="1"/>
  <c r="E23" i="1"/>
  <c r="F19" i="1"/>
  <c r="E19" i="1"/>
  <c r="F15" i="1"/>
  <c r="F11" i="1"/>
  <c r="F10" i="1"/>
  <c r="F38" i="1"/>
  <c r="F34" i="1"/>
  <c r="E34" i="1"/>
  <c r="F30" i="1"/>
  <c r="E30" i="1"/>
  <c r="F26" i="1"/>
  <c r="E26" i="1"/>
  <c r="F22" i="1"/>
  <c r="E22" i="1"/>
  <c r="F18" i="1"/>
  <c r="F14" i="1"/>
  <c r="F41" i="1"/>
  <c r="F37" i="1"/>
  <c r="F33" i="1"/>
  <c r="E33" i="1"/>
  <c r="F29" i="1"/>
  <c r="E29" i="1"/>
  <c r="F25" i="1"/>
  <c r="E25" i="1"/>
  <c r="F21" i="1"/>
  <c r="E21" i="1"/>
  <c r="F17" i="1"/>
  <c r="F13" i="1"/>
  <c r="W3" i="1" l="1"/>
</calcChain>
</file>

<file path=xl/sharedStrings.xml><?xml version="1.0" encoding="utf-8"?>
<sst xmlns="http://schemas.openxmlformats.org/spreadsheetml/2006/main" count="22" uniqueCount="20">
  <si>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</si>
  <si>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</si>
  <si>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</si>
  <si>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</si>
  <si>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</si>
  <si>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</si>
  <si>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</si>
  <si>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</si>
  <si>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</si>
  <si>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</si>
  <si>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
</t>
  </si>
  <si>
    <t>Gesamtemissionen</t>
  </si>
  <si>
    <t>Verkehr</t>
  </si>
  <si>
    <t xml:space="preserve">Anteil Verkehr </t>
  </si>
  <si>
    <t>Gesamt</t>
  </si>
  <si>
    <t xml:space="preserve">Anteil des Verkehrs an den Stickoxidemissionen (NOx) in Deutschland </t>
  </si>
  <si>
    <t>Tausend Tonnen Stickoxide (NOx)</t>
  </si>
  <si>
    <t>THG-Inventar 03/2024</t>
  </si>
  <si>
    <t>Anteil Verkehrsemissionen an den Gesamtemissionen</t>
  </si>
  <si>
    <r>
      <t xml:space="preserve">Quelle: Umweltbundesamt, Nationale Trendtabellen, </t>
    </r>
    <r>
      <rPr>
        <sz val="10"/>
        <color rgb="FFFF0000"/>
        <rFont val="Cambria"/>
        <family val="1"/>
      </rPr>
      <t>Stand 04/2025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</si>
</sst>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10"/>
      <color rgb="FFFF0000"/>
      <name val="Meta Offc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rgb="FFFF0000"/>
      <name val="Cambria"/>
      <family val="1"/>
    </font>
    <font>
      <sz val="10"/>
      <color rgb="FFFF0000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4" fontId="37" fillId="0" borderId="15" applyFill="0" applyBorder="0" applyProtection="0">
      <alignment horizontal="right" vertical="center"/>
    </xf>
    <xf numFmtId="4" fontId="38" fillId="0" borderId="10" applyFill="0" applyBorder="0" applyProtection="0">
      <alignment horizontal="right" vertical="center"/>
    </xf>
  </cellStyleXfs>
  <cellXfs count="7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1" xfId="0" applyBorder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0" fillId="0" borderId="18" xfId="0" applyBorder="1"/>
    <xf numFmtId="0" fontId="0" fillId="0" borderId="12" xfId="0" applyBorder="1"/>
    <xf numFmtId="0" fontId="28" fillId="24" borderId="17" xfId="0" applyFont="1" applyFill="1" applyBorder="1" applyAlignment="1" applyProtection="1">
      <alignment horizontal="left" vertical="top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25" xfId="0" applyFont="1" applyFill="1" applyBorder="1" applyAlignment="1">
      <alignment horizontal="left" vertical="center" wrapText="1"/>
    </xf>
    <xf numFmtId="0" fontId="31" fillId="27" borderId="26" xfId="0" applyFont="1" applyFill="1" applyBorder="1" applyAlignment="1">
      <alignment horizontal="center" vertical="center" wrapText="1"/>
    </xf>
    <xf numFmtId="0" fontId="1" fillId="0" borderId="0" xfId="0" applyFont="1"/>
    <xf numFmtId="0" fontId="34" fillId="28" borderId="24" xfId="0" applyFont="1" applyFill="1" applyBorder="1" applyAlignment="1">
      <alignment horizontal="left" vertical="center" wrapText="1"/>
    </xf>
    <xf numFmtId="165" fontId="35" fillId="28" borderId="27" xfId="0" applyNumberFormat="1" applyFont="1" applyFill="1" applyBorder="1" applyAlignment="1">
      <alignment horizontal="center" vertical="center" wrapText="1"/>
    </xf>
    <xf numFmtId="0" fontId="34" fillId="29" borderId="24" xfId="0" applyFont="1" applyFill="1" applyBorder="1" applyAlignment="1">
      <alignment horizontal="left" vertical="center" wrapText="1"/>
    </xf>
    <xf numFmtId="166" fontId="35" fillId="29" borderId="24" xfId="0" applyNumberFormat="1" applyFont="1" applyFill="1" applyBorder="1" applyAlignment="1">
      <alignment horizontal="center" vertical="center" wrapText="1"/>
    </xf>
    <xf numFmtId="0" fontId="36" fillId="24" borderId="0" xfId="0" applyFont="1" applyFill="1" applyBorder="1" applyProtection="1"/>
    <xf numFmtId="0" fontId="34" fillId="24" borderId="24" xfId="0" applyFont="1" applyFill="1" applyBorder="1" applyAlignment="1">
      <alignment horizontal="left" vertical="center" wrapText="1"/>
    </xf>
    <xf numFmtId="166" fontId="0" fillId="24" borderId="0" xfId="0" applyNumberFormat="1" applyFill="1" applyProtection="1"/>
    <xf numFmtId="166" fontId="23" fillId="24" borderId="0" xfId="0" applyNumberFormat="1" applyFont="1" applyFill="1" applyBorder="1" applyAlignment="1" applyProtection="1">
      <alignment vertical="center"/>
    </xf>
    <xf numFmtId="166" fontId="0" fillId="24" borderId="0" xfId="0" applyNumberFormat="1" applyFill="1"/>
    <xf numFmtId="166" fontId="35" fillId="24" borderId="24" xfId="0" applyNumberFormat="1" applyFont="1" applyFill="1" applyBorder="1" applyAlignment="1">
      <alignment horizontal="center" vertical="center" wrapText="1"/>
    </xf>
    <xf numFmtId="165" fontId="35" fillId="29" borderId="24" xfId="0" applyNumberFormat="1" applyFont="1" applyFill="1" applyBorder="1" applyAlignment="1">
      <alignment horizontal="center" vertical="center" wrapText="1"/>
    </xf>
    <xf numFmtId="165" fontId="35" fillId="24" borderId="24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39" fillId="29" borderId="24" xfId="0" applyFont="1" applyFill="1" applyBorder="1" applyAlignment="1">
      <alignment horizontal="left" vertical="center" wrapText="1"/>
    </xf>
    <xf numFmtId="0" fontId="33" fillId="28" borderId="13" xfId="0" applyFont="1" applyFill="1" applyBorder="1" applyAlignment="1" applyProtection="1">
      <alignment horizontal="left" vertical="center" wrapText="1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33" fillId="0" borderId="13" xfId="0" applyFont="1" applyFill="1" applyBorder="1" applyAlignment="1" applyProtection="1">
      <alignment horizontal="left" vertical="center"/>
      <protection locked="0"/>
    </xf>
    <xf numFmtId="0" fontId="33" fillId="0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43" xr:uid="{D093E336-F5FA-4E17-A6A5-B52040B395F2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 GHG Numbers (0.00)" xfId="44" xr:uid="{9DD1E865-7133-4C4F-A0BC-E08823DCEECA}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FFFFFF"/>
      <color rgb="FF125D86"/>
      <color rgb="FF83033C"/>
      <color rgb="FFC60159"/>
      <color rgb="FFD78400"/>
      <color rgb="FF0B90D5"/>
      <color rgb="FF005F85"/>
      <color rgb="FF61B931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93368543565431E-2"/>
          <c:y val="0.12688948961768362"/>
          <c:w val="0.88161494335742452"/>
          <c:h val="0.64290506073293152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Daten!$D$9</c:f>
              <c:strCache>
                <c:ptCount val="1"/>
                <c:pt idx="0">
                  <c:v>Anteil Verkehrsemissionen an den Gesamtemissionen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3.5854866839400545E-3"/>
                  <c:y val="-0.1243860276293688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50 %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28E-4113-A51E-F2A0145D24BB}"/>
                </c:ext>
              </c:extLst>
            </c:dLbl>
            <c:dLbl>
              <c:idx val="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A28E-4113-A51E-F2A0145D24BB}"/>
                </c:ext>
              </c:extLst>
            </c:dLbl>
            <c:dLbl>
              <c:idx val="10"/>
              <c:layout>
                <c:manualLayout>
                  <c:x val="-5.3782300259100817E-3"/>
                  <c:y val="-7.774126726835550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56 %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28E-4113-A51E-F2A0145D24BB}"/>
                </c:ext>
              </c:extLst>
            </c:dLbl>
            <c:dLbl>
              <c:idx val="1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28E-4113-A51E-F2A0145D24BB}"/>
                </c:ext>
              </c:extLst>
            </c:dLbl>
            <c:dLbl>
              <c:idx val="20"/>
              <c:layout>
                <c:manualLayout>
                  <c:x val="0"/>
                  <c:y val="-5.182751151223700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49 %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28E-4113-A51E-F2A0145D24BB}"/>
                </c:ext>
              </c:extLst>
            </c:dLbl>
            <c:dLbl>
              <c:idx val="2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28E-4113-A51E-F2A0145D24BB}"/>
                </c:ext>
              </c:extLst>
            </c:dLbl>
            <c:dLbl>
              <c:idx val="32"/>
              <c:layout>
                <c:manualLayout>
                  <c:x val="2.6888326911689041E-2"/>
                  <c:y val="-6.3545834292346344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37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 %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494869154439192E-2"/>
                      <c:h val="3.51390528052966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35-86E9-4A8D-BDED-BDC449EC77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Daten!$B$10:$B$43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</c:numCache>
            </c:numRef>
          </c:cat>
          <c:val>
            <c:numRef>
              <c:f>Daten!$D$10:$D$43</c:f>
              <c:numCache>
                <c:formatCode>#,##0.0</c:formatCode>
                <c:ptCount val="34"/>
                <c:pt idx="0">
                  <c:v>1422.4054083176397</c:v>
                </c:pt>
                <c:pt idx="1">
                  <c:v>1357.3224837299865</c:v>
                </c:pt>
                <c:pt idx="2">
                  <c:v>1352.7215695887799</c:v>
                </c:pt>
                <c:pt idx="3">
                  <c:v>1330.9249450672742</c:v>
                </c:pt>
                <c:pt idx="4">
                  <c:v>1268.1102867566926</c:v>
                </c:pt>
                <c:pt idx="5">
                  <c:v>1232.2193232591014</c:v>
                </c:pt>
                <c:pt idx="6">
                  <c:v>1161.7870446630745</c:v>
                </c:pt>
                <c:pt idx="7">
                  <c:v>1116.9200214485768</c:v>
                </c:pt>
                <c:pt idx="8">
                  <c:v>1110.5987620800479</c:v>
                </c:pt>
                <c:pt idx="9">
                  <c:v>1107.598645475038</c:v>
                </c:pt>
                <c:pt idx="10">
                  <c:v>1045.5854784566186</c:v>
                </c:pt>
                <c:pt idx="11">
                  <c:v>991.75055206520005</c:v>
                </c:pt>
                <c:pt idx="12">
                  <c:v>950.42908159046817</c:v>
                </c:pt>
                <c:pt idx="13">
                  <c:v>865.0713022236306</c:v>
                </c:pt>
                <c:pt idx="14">
                  <c:v>837.80628856087878</c:v>
                </c:pt>
                <c:pt idx="15">
                  <c:v>820.03425192320947</c:v>
                </c:pt>
                <c:pt idx="16">
                  <c:v>880.97981449022336</c:v>
                </c:pt>
                <c:pt idx="17">
                  <c:v>814.29779888773385</c:v>
                </c:pt>
                <c:pt idx="18">
                  <c:v>789.80485446950229</c:v>
                </c:pt>
                <c:pt idx="19">
                  <c:v>719.49594451924941</c:v>
                </c:pt>
                <c:pt idx="20">
                  <c:v>709.52098295131407</c:v>
                </c:pt>
                <c:pt idx="21">
                  <c:v>698.3559982707643</c:v>
                </c:pt>
                <c:pt idx="22">
                  <c:v>685.56426231933381</c:v>
                </c:pt>
                <c:pt idx="23">
                  <c:v>685.02052288111918</c:v>
                </c:pt>
                <c:pt idx="24">
                  <c:v>663.30225553064554</c:v>
                </c:pt>
                <c:pt idx="25">
                  <c:v>651.10033436960271</c:v>
                </c:pt>
                <c:pt idx="26">
                  <c:v>619.78630122444656</c:v>
                </c:pt>
                <c:pt idx="27">
                  <c:v>580.77676221916806</c:v>
                </c:pt>
                <c:pt idx="28">
                  <c:v>537.26076036160873</c:v>
                </c:pt>
                <c:pt idx="29">
                  <c:v>485.67335965279864</c:v>
                </c:pt>
                <c:pt idx="30">
                  <c:v>382.64289514453276</c:v>
                </c:pt>
                <c:pt idx="31">
                  <c:v>352.69029042544372</c:v>
                </c:pt>
                <c:pt idx="32">
                  <c:v>334.17586536473112</c:v>
                </c:pt>
                <c:pt idx="33">
                  <c:v>310.35331155010698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E-4113-A51E-F2A0145D24BB}"/>
            </c:ext>
          </c:extLst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Gesamtemissionen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549203393790192E-2"/>
                  <c:y val="-0.1761045789402375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2.846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28E-4113-A51E-F2A0145D24BB}"/>
                </c:ext>
              </c:extLst>
            </c:dLbl>
            <c:dLbl>
              <c:idx val="32"/>
              <c:layout>
                <c:manualLayout>
                  <c:x val="2.6890162003298929E-2"/>
                  <c:y val="-7.11542762185994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845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86E9-4A8D-BDED-BDC449EC77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Daten!$B$10:$B$43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</c:numCache>
            </c:numRef>
          </c:cat>
          <c:val>
            <c:numRef>
              <c:f>Daten!$E$10:$E$43</c:f>
              <c:numCache>
                <c:formatCode>#,##0.0</c:formatCode>
                <c:ptCount val="34"/>
                <c:pt idx="0">
                  <c:v>1423.6296611785551</c:v>
                </c:pt>
                <c:pt idx="1">
                  <c:v>1261.2470800846174</c:v>
                </c:pt>
                <c:pt idx="2">
                  <c:v>1110.6392252233663</c:v>
                </c:pt>
                <c:pt idx="3">
                  <c:v>1029.4032211408721</c:v>
                </c:pt>
                <c:pt idx="4">
                  <c:v>962.81293567553189</c:v>
                </c:pt>
                <c:pt idx="5">
                  <c:v>938.66684674928433</c:v>
                </c:pt>
                <c:pt idx="6">
                  <c:v>925.20994352889829</c:v>
                </c:pt>
                <c:pt idx="7">
                  <c:v>894.59153035158647</c:v>
                </c:pt>
                <c:pt idx="8">
                  <c:v>871.64679819916068</c:v>
                </c:pt>
                <c:pt idx="9">
                  <c:v>838.70505218350195</c:v>
                </c:pt>
                <c:pt idx="10">
                  <c:v>823.49444365120121</c:v>
                </c:pt>
                <c:pt idx="11">
                  <c:v>822.74438683417657</c:v>
                </c:pt>
                <c:pt idx="12">
                  <c:v>805.22755286849554</c:v>
                </c:pt>
                <c:pt idx="13">
                  <c:v>817.79181047232521</c:v>
                </c:pt>
                <c:pt idx="14">
                  <c:v>782.90243532352474</c:v>
                </c:pt>
                <c:pt idx="15">
                  <c:v>782.29839510334295</c:v>
                </c:pt>
                <c:pt idx="16">
                  <c:v>791.9972586902893</c:v>
                </c:pt>
                <c:pt idx="17">
                  <c:v>781.18574746613979</c:v>
                </c:pt>
                <c:pt idx="18">
                  <c:v>780.72439683143398</c:v>
                </c:pt>
                <c:pt idx="19">
                  <c:v>730.29084280815687</c:v>
                </c:pt>
                <c:pt idx="20">
                  <c:v>751.45038777925595</c:v>
                </c:pt>
                <c:pt idx="21">
                  <c:v>740.60526626941987</c:v>
                </c:pt>
                <c:pt idx="22">
                  <c:v>755.1934887534195</c:v>
                </c:pt>
                <c:pt idx="23">
                  <c:v>754.77166528422185</c:v>
                </c:pt>
                <c:pt idx="24">
                  <c:v>731.16431123377095</c:v>
                </c:pt>
                <c:pt idx="25">
                  <c:v>729.54654474375434</c:v>
                </c:pt>
                <c:pt idx="26">
                  <c:v>720.93698043076165</c:v>
                </c:pt>
                <c:pt idx="27">
                  <c:v>697.54185189758766</c:v>
                </c:pt>
                <c:pt idx="28">
                  <c:v>670.0264188765517</c:v>
                </c:pt>
                <c:pt idx="29">
                  <c:v>630.35197539898968</c:v>
                </c:pt>
                <c:pt idx="30">
                  <c:v>600.56382201520171</c:v>
                </c:pt>
                <c:pt idx="31">
                  <c:v>611.79903944939133</c:v>
                </c:pt>
                <c:pt idx="32">
                  <c:v>592.66770858661812</c:v>
                </c:pt>
                <c:pt idx="33">
                  <c:v>534.52438227186394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E-4113-A51E-F2A0145D2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914672"/>
        <c:axId val="3159150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Daten!$C$9</c15:sqref>
                        </c15:formulaRef>
                      </c:ext>
                    </c:extLst>
                    <c:strCache>
                      <c:ptCount val="1"/>
                      <c:pt idx="0">
                        <c:v>Gesamtemissionen</c:v>
                      </c:pt>
                    </c:strCache>
                  </c:strRef>
                </c:tx>
                <c:spPr>
                  <a:ln>
                    <a:solidFill>
                      <a:schemeClr val="accent4"/>
                    </a:solidFill>
                  </a:ln>
                </c:spPr>
                <c:invertIfNegative val="0"/>
                <c:dLbls>
                  <c:dLbl>
                    <c:idx val="24"/>
                    <c:layout>
                      <c:manualLayout>
                        <c:x val="2.8683893471520436E-2"/>
                        <c:y val="2.5913755756118029E-3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="1"/>
                            <a:t>67,4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2-A28E-4113-A51E-F2A0145D24BB}"/>
                      </c:ext>
                    </c:extLst>
                  </c:dLbl>
                  <c:spPr>
                    <a:solidFill>
                      <a:srgbClr val="FFC000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 b="1">
                          <a:solidFill>
                            <a:srgbClr val="FFFFFF"/>
                          </a:solidFill>
                        </a:defRPr>
                      </a:pPr>
                      <a:endParaRPr lang="de-DE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Daten!$B$10:$B$43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1990</c:v>
                      </c:pt>
                      <c:pt idx="5">
                        <c:v>1995</c:v>
                      </c:pt>
                      <c:pt idx="10">
                        <c:v>2000</c:v>
                      </c:pt>
                      <c:pt idx="15">
                        <c:v>2005</c:v>
                      </c:pt>
                      <c:pt idx="20">
                        <c:v>2010</c:v>
                      </c:pt>
                      <c:pt idx="25">
                        <c:v>2015</c:v>
                      </c:pt>
                      <c:pt idx="3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Daten!$C$10:$C$43</c15:sqref>
                        </c15:formulaRef>
                      </c:ext>
                    </c:extLst>
                    <c:numCache>
                      <c:formatCode>#,##0.0</c:formatCode>
                      <c:ptCount val="34"/>
                      <c:pt idx="0">
                        <c:v>2846.0350694961949</c:v>
                      </c:pt>
                      <c:pt idx="1">
                        <c:v>2618.569563814604</c:v>
                      </c:pt>
                      <c:pt idx="2">
                        <c:v>2463.3607948121462</c:v>
                      </c:pt>
                      <c:pt idx="3">
                        <c:v>2360.3281662081463</c:v>
                      </c:pt>
                      <c:pt idx="4">
                        <c:v>2230.9232224322245</c:v>
                      </c:pt>
                      <c:pt idx="5">
                        <c:v>2170.8861700083858</c:v>
                      </c:pt>
                      <c:pt idx="6">
                        <c:v>2086.9969881919728</c:v>
                      </c:pt>
                      <c:pt idx="7">
                        <c:v>2011.5115518001633</c:v>
                      </c:pt>
                      <c:pt idx="8">
                        <c:v>1982.2455602792086</c:v>
                      </c:pt>
                      <c:pt idx="9">
                        <c:v>1946.3036976585399</c:v>
                      </c:pt>
                      <c:pt idx="10">
                        <c:v>1869.0799221078198</c:v>
                      </c:pt>
                      <c:pt idx="11">
                        <c:v>1814.4949388993766</c:v>
                      </c:pt>
                      <c:pt idx="12">
                        <c:v>1755.6566344589637</c:v>
                      </c:pt>
                      <c:pt idx="13">
                        <c:v>1682.8631126959558</c:v>
                      </c:pt>
                      <c:pt idx="14">
                        <c:v>1620.7087238844035</c:v>
                      </c:pt>
                      <c:pt idx="15">
                        <c:v>1602.3326470265524</c:v>
                      </c:pt>
                      <c:pt idx="16">
                        <c:v>1672.9770731805127</c:v>
                      </c:pt>
                      <c:pt idx="17">
                        <c:v>1595.4835463538736</c:v>
                      </c:pt>
                      <c:pt idx="18">
                        <c:v>1570.5292513009363</c:v>
                      </c:pt>
                      <c:pt idx="19">
                        <c:v>1449.7867873274063</c:v>
                      </c:pt>
                      <c:pt idx="20">
                        <c:v>1460.97137073057</c:v>
                      </c:pt>
                      <c:pt idx="21">
                        <c:v>1438.9612645401842</c:v>
                      </c:pt>
                      <c:pt idx="22">
                        <c:v>1440.7577510727533</c:v>
                      </c:pt>
                      <c:pt idx="23">
                        <c:v>1439.792188165341</c:v>
                      </c:pt>
                      <c:pt idx="24">
                        <c:v>1394.4665667644165</c:v>
                      </c:pt>
                      <c:pt idx="25">
                        <c:v>1380.646879113357</c:v>
                      </c:pt>
                      <c:pt idx="26">
                        <c:v>1340.7232816552082</c:v>
                      </c:pt>
                      <c:pt idx="27">
                        <c:v>1278.3186141167557</c:v>
                      </c:pt>
                      <c:pt idx="28">
                        <c:v>1207.2871792381604</c:v>
                      </c:pt>
                      <c:pt idx="29">
                        <c:v>1116.0253350517883</c:v>
                      </c:pt>
                      <c:pt idx="30">
                        <c:v>983.20671715973447</c:v>
                      </c:pt>
                      <c:pt idx="31">
                        <c:v>964.48932987483499</c:v>
                      </c:pt>
                      <c:pt idx="32">
                        <c:v>926.8435739513493</c:v>
                      </c:pt>
                      <c:pt idx="33">
                        <c:v>844.87769382197087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28E-4113-A51E-F2A0145D24BB}"/>
                  </c:ext>
                </c:extLst>
              </c15:ser>
            </c15:filteredBarSeries>
          </c:ext>
        </c:extLst>
      </c:barChart>
      <c:catAx>
        <c:axId val="31591467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/>
            </a:pPr>
            <a:endParaRPr lang="de-DE"/>
          </a:p>
        </c:txPr>
        <c:crossAx val="315915064"/>
        <c:crosses val="autoZero"/>
        <c:auto val="1"/>
        <c:lblAlgn val="ctr"/>
        <c:lblOffset val="100"/>
        <c:noMultiLvlLbl val="0"/>
      </c:catAx>
      <c:valAx>
        <c:axId val="315915064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="0"/>
            </a:pPr>
            <a:endParaRPr lang="de-DE"/>
          </a:p>
        </c:txPr>
        <c:crossAx val="3159146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2.4125332367915579E-2"/>
          <c:y val="0.8488980566626515"/>
          <c:w val="0.93571567845381154"/>
          <c:h val="3.861149607661656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 b="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 algn="ctr">
        <a:defRPr lang="de-DE" sz="900" b="1" i="0" u="none" strike="noStrike" kern="1200" baseline="0">
          <a:solidFill>
            <a:sysClr val="windowText" lastClr="000000"/>
          </a:solidFill>
          <a:latin typeface="Meta Offc" pitchFamily="34" charset="0"/>
          <a:ea typeface="+mn-ea"/>
          <a:cs typeface="Meta Offc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43</xdr:row>
      <xdr:rowOff>38100</xdr:rowOff>
    </xdr:from>
    <xdr:to>
      <xdr:col>6</xdr:col>
      <xdr:colOff>9525</xdr:colOff>
      <xdr:row>43</xdr:row>
      <xdr:rowOff>57150</xdr:rowOff>
    </xdr:to>
    <xdr:cxnSp macro="">
      <xdr:nvCxnSpPr>
        <xdr:cNvPr id="2" name="Gerade Verbindung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81100" y="9525000"/>
          <a:ext cx="5743575" cy="1905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186486</xdr:rowOff>
    </xdr:from>
    <xdr:to>
      <xdr:col>14</xdr:col>
      <xdr:colOff>749990</xdr:colOff>
      <xdr:row>20</xdr:row>
      <xdr:rowOff>118483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10658ED5-E8B6-4910-93C8-1EED7F999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15877</xdr:colOff>
      <xdr:row>18</xdr:row>
      <xdr:rowOff>852037</xdr:rowOff>
    </xdr:from>
    <xdr:to>
      <xdr:col>14</xdr:col>
      <xdr:colOff>745195</xdr:colOff>
      <xdr:row>20</xdr:row>
      <xdr:rowOff>23813</xdr:rowOff>
    </xdr:to>
    <xdr:sp macro="" textlink="Daten!B3">
      <xdr:nvSpPr>
        <xdr:cNvPr id="3" name="Textfeld 2">
          <a:extLst>
            <a:ext uri="{FF2B5EF4-FFF2-40B4-BE49-F238E27FC236}">
              <a16:creationId xmlns:a16="http://schemas.microsoft.com/office/drawing/2014/main" id="{29C66B07-86D5-45DE-BA08-0ACAF02C1286}"/>
            </a:ext>
          </a:extLst>
        </xdr:cNvPr>
        <xdr:cNvSpPr txBox="1"/>
      </xdr:nvSpPr>
      <xdr:spPr>
        <a:xfrm>
          <a:off x="4159252" y="4669975"/>
          <a:ext cx="2920068" cy="322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D2CB555-2619-4ACD-9C77-DD31FC8C64A0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Umweltbundesamt, Nationale Trendtabellen, Stand 04/2025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13952</xdr:colOff>
      <xdr:row>18</xdr:row>
      <xdr:rowOff>834268</xdr:rowOff>
    </xdr:from>
    <xdr:to>
      <xdr:col>8</xdr:col>
      <xdr:colOff>87313</xdr:colOff>
      <xdr:row>18</xdr:row>
      <xdr:rowOff>1063012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68CF0A7A-B67C-4872-9C6A-FBA3BFCB09BE}"/>
            </a:ext>
          </a:extLst>
        </xdr:cNvPr>
        <xdr:cNvSpPr txBox="1"/>
      </xdr:nvSpPr>
      <xdr:spPr>
        <a:xfrm>
          <a:off x="233027" y="4691893"/>
          <a:ext cx="2949911" cy="228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139479</xdr:colOff>
      <xdr:row>0</xdr:row>
      <xdr:rowOff>253384</xdr:rowOff>
    </xdr:from>
    <xdr:to>
      <xdr:col>12</xdr:col>
      <xdr:colOff>854225</xdr:colOff>
      <xdr:row>2</xdr:row>
      <xdr:rowOff>22756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91F50B94-FF1C-4A56-8F54-BB41BA01851D}"/>
            </a:ext>
          </a:extLst>
        </xdr:cNvPr>
        <xdr:cNvSpPr txBox="1"/>
      </xdr:nvSpPr>
      <xdr:spPr>
        <a:xfrm>
          <a:off x="139479" y="253384"/>
          <a:ext cx="5909534" cy="28225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ea typeface="Cambria"/>
              <a:cs typeface="Meta Offc" pitchFamily="34" charset="0"/>
            </a:rPr>
            <a:pPr/>
            <a:t>Anteil des Verkehrs an den Stickoxidemissionen (NOx) in Deutschland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7DE79EDA-EE54-4EBD-95A2-E290A8CF83BC}"/>
            </a:ext>
          </a:extLst>
        </xdr:cNvPr>
        <xdr:cNvCxnSpPr/>
      </xdr:nvCxnSpPr>
      <xdr:spPr>
        <a:xfrm>
          <a:off x="85312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11766</xdr:rowOff>
    </xdr:from>
    <xdr:to>
      <xdr:col>14</xdr:col>
      <xdr:colOff>755157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260ADAC1-D2C0-4A18-AEAC-4777E61B5BA0}"/>
            </a:ext>
          </a:extLst>
        </xdr:cNvPr>
        <xdr:cNvCxnSpPr/>
      </xdr:nvCxnSpPr>
      <xdr:spPr>
        <a:xfrm>
          <a:off x="235645" y="268941"/>
          <a:ext cx="685363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822873</xdr:rowOff>
    </xdr:from>
    <xdr:to>
      <xdr:col>14</xdr:col>
      <xdr:colOff>746874</xdr:colOff>
      <xdr:row>18</xdr:row>
      <xdr:rowOff>822873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B4939F3C-61A0-464E-BE11-991F1FE98C9F}"/>
            </a:ext>
          </a:extLst>
        </xdr:cNvPr>
        <xdr:cNvCxnSpPr/>
      </xdr:nvCxnSpPr>
      <xdr:spPr>
        <a:xfrm>
          <a:off x="227362" y="4680498"/>
          <a:ext cx="685363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3AFABE8-F424-4FD6-89DE-802B077AC9D0}"/>
            </a:ext>
          </a:extLst>
        </xdr:cNvPr>
        <xdr:cNvCxnSpPr/>
      </xdr:nvCxnSpPr>
      <xdr:spPr>
        <a:xfrm>
          <a:off x="85312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A555D982-1B08-467B-911D-9726CC8FD1B7}"/>
            </a:ext>
          </a:extLst>
        </xdr:cNvPr>
        <xdr:cNvCxnSpPr/>
      </xdr:nvCxnSpPr>
      <xdr:spPr>
        <a:xfrm>
          <a:off x="108037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EB554EC-9EFC-4958-97BF-DA3A47FAE064}"/>
            </a:ext>
          </a:extLst>
        </xdr:cNvPr>
        <xdr:cNvCxnSpPr/>
      </xdr:nvCxnSpPr>
      <xdr:spPr>
        <a:xfrm>
          <a:off x="110547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18</xdr:row>
      <xdr:rowOff>431858</xdr:rowOff>
    </xdr:from>
    <xdr:to>
      <xdr:col>14</xdr:col>
      <xdr:colOff>738587</xdr:colOff>
      <xdr:row>18</xdr:row>
      <xdr:rowOff>431858</xdr:rowOff>
    </xdr:to>
    <xdr:cxnSp macro="">
      <xdr:nvCxnSpPr>
        <xdr:cNvPr id="13" name="Gerade Verbindung 18">
          <a:extLst>
            <a:ext uri="{FF2B5EF4-FFF2-40B4-BE49-F238E27FC236}">
              <a16:creationId xmlns:a16="http://schemas.microsoft.com/office/drawing/2014/main" id="{8163DAEF-D9B3-4471-93C2-6B9C052B1440}"/>
            </a:ext>
          </a:extLst>
        </xdr:cNvPr>
        <xdr:cNvCxnSpPr/>
      </xdr:nvCxnSpPr>
      <xdr:spPr>
        <a:xfrm>
          <a:off x="219075" y="4289483"/>
          <a:ext cx="685363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351692</xdr:colOff>
      <xdr:row>2</xdr:row>
      <xdr:rowOff>87923</xdr:rowOff>
    </xdr:from>
    <xdr:to>
      <xdr:col>6</xdr:col>
      <xdr:colOff>285750</xdr:colOff>
      <xdr:row>3</xdr:row>
      <xdr:rowOff>80597</xdr:rowOff>
    </xdr:to>
    <xdr:sp macro="" textlink="Daten!B5">
      <xdr:nvSpPr>
        <xdr:cNvPr id="14" name="Textfeld 13">
          <a:extLst>
            <a:ext uri="{FF2B5EF4-FFF2-40B4-BE49-F238E27FC236}">
              <a16:creationId xmlns:a16="http://schemas.microsoft.com/office/drawing/2014/main" id="{CAE055EB-A265-4CED-A1D5-8C6080F7A941}"/>
            </a:ext>
          </a:extLst>
        </xdr:cNvPr>
        <xdr:cNvSpPr txBox="1"/>
      </xdr:nvSpPr>
      <xdr:spPr>
        <a:xfrm>
          <a:off x="571500" y="600808"/>
          <a:ext cx="1765788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FB68A25-DE94-4D0B-BE86-323E469674D8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itchFamily="2" charset="0"/>
            </a:rPr>
            <a:pPr algn="r"/>
            <a:t>Tausend Tonnen Stickoxide (NOx)</a:t>
          </a:fld>
          <a:endParaRPr lang="de-DE" sz="500" b="1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74C40-4ACF-40B4-9487-B5FC8DA02275}">
  <dimension ref="A1:J36"/>
  <sheetViews>
    <sheetView workbookViewId="0">
      <selection activeCell="I23" sqref="I23"/>
    </sheetView>
  </sheetViews>
  <sheetFormatPr baseColWidth="10" defaultRowHeight="12.75" x14ac:dyDescent="0.2"/>
  <cols>
    <col min="3" max="3" width="13.5703125" customWidth="1"/>
  </cols>
  <sheetData>
    <row r="1" spans="1:10" x14ac:dyDescent="0.2">
      <c r="A1" s="43" t="s">
        <v>17</v>
      </c>
    </row>
    <row r="2" spans="1:10" x14ac:dyDescent="0.2">
      <c r="C2" s="43" t="s">
        <v>14</v>
      </c>
      <c r="F2" s="43" t="s">
        <v>12</v>
      </c>
    </row>
    <row r="3" spans="1:10" ht="13.5" x14ac:dyDescent="0.25">
      <c r="B3" s="46">
        <v>1990</v>
      </c>
      <c r="C3" s="16">
        <v>2846.0350694961949</v>
      </c>
      <c r="D3">
        <f>C3/1000</f>
        <v>2.8460350694961947</v>
      </c>
      <c r="F3" s="54">
        <v>1422.4054083176397</v>
      </c>
      <c r="G3">
        <f>F3/1000</f>
        <v>1.4224054083176398</v>
      </c>
      <c r="I3" s="56"/>
      <c r="J3" s="56"/>
    </row>
    <row r="4" spans="1:10" ht="13.5" x14ac:dyDescent="0.25">
      <c r="B4" s="44">
        <v>1991</v>
      </c>
      <c r="C4" s="16">
        <v>2618.569563814604</v>
      </c>
      <c r="D4">
        <f t="shared" ref="D4:D35" si="0">C4/1000</f>
        <v>2.6185695638146038</v>
      </c>
      <c r="F4" s="45">
        <v>1357.3224837299865</v>
      </c>
      <c r="G4">
        <f t="shared" ref="G4:G35" si="1">F4/1000</f>
        <v>1.3573224837299864</v>
      </c>
      <c r="I4" s="56"/>
      <c r="J4" s="56"/>
    </row>
    <row r="5" spans="1:10" ht="13.5" x14ac:dyDescent="0.25">
      <c r="B5" s="46">
        <v>1992</v>
      </c>
      <c r="C5" s="16">
        <v>2463.3607948121462</v>
      </c>
      <c r="D5">
        <f t="shared" si="0"/>
        <v>2.4633607948121461</v>
      </c>
      <c r="F5" s="54">
        <v>1352.7215695887799</v>
      </c>
      <c r="G5">
        <f t="shared" si="1"/>
        <v>1.3527215695887798</v>
      </c>
      <c r="I5" s="56"/>
      <c r="J5" s="56"/>
    </row>
    <row r="6" spans="1:10" ht="13.5" x14ac:dyDescent="0.25">
      <c r="B6" s="44">
        <v>1993</v>
      </c>
      <c r="C6" s="16">
        <v>2360.3281662081463</v>
      </c>
      <c r="D6">
        <f t="shared" si="0"/>
        <v>2.3603281662081463</v>
      </c>
      <c r="F6" s="45">
        <v>1330.9249450672742</v>
      </c>
      <c r="G6">
        <f t="shared" si="1"/>
        <v>1.3309249450672742</v>
      </c>
      <c r="I6" s="56"/>
      <c r="J6" s="56"/>
    </row>
    <row r="7" spans="1:10" ht="13.5" x14ac:dyDescent="0.25">
      <c r="B7" s="46">
        <v>1994</v>
      </c>
      <c r="C7" s="16">
        <v>2230.9232224322245</v>
      </c>
      <c r="D7">
        <f t="shared" si="0"/>
        <v>2.2309232224322244</v>
      </c>
      <c r="F7" s="54">
        <v>1268.1102867566926</v>
      </c>
      <c r="G7">
        <f t="shared" si="1"/>
        <v>1.2681102867566927</v>
      </c>
      <c r="I7" s="56"/>
      <c r="J7" s="56"/>
    </row>
    <row r="8" spans="1:10" ht="13.5" x14ac:dyDescent="0.25">
      <c r="B8" s="44">
        <v>1995</v>
      </c>
      <c r="C8" s="16">
        <v>2170.8861700083858</v>
      </c>
      <c r="D8">
        <f t="shared" si="0"/>
        <v>2.1708861700083859</v>
      </c>
      <c r="F8" s="45">
        <v>1232.2193232591014</v>
      </c>
      <c r="G8">
        <f t="shared" si="1"/>
        <v>1.2322193232591014</v>
      </c>
      <c r="I8" s="56"/>
      <c r="J8" s="56"/>
    </row>
    <row r="9" spans="1:10" ht="13.5" x14ac:dyDescent="0.25">
      <c r="B9" s="46">
        <v>1996</v>
      </c>
      <c r="C9" s="16">
        <v>2086.9969881919728</v>
      </c>
      <c r="D9">
        <f t="shared" si="0"/>
        <v>2.0869969881919728</v>
      </c>
      <c r="F9" s="54">
        <v>1161.7870446630745</v>
      </c>
      <c r="G9">
        <f t="shared" si="1"/>
        <v>1.1617870446630745</v>
      </c>
      <c r="I9" s="56"/>
      <c r="J9" s="56"/>
    </row>
    <row r="10" spans="1:10" ht="13.5" x14ac:dyDescent="0.25">
      <c r="B10" s="44">
        <v>1997</v>
      </c>
      <c r="C10" s="16">
        <v>2011.5115518001633</v>
      </c>
      <c r="D10">
        <f t="shared" si="0"/>
        <v>2.0115115518001634</v>
      </c>
      <c r="F10" s="45">
        <v>1116.9200214485768</v>
      </c>
      <c r="G10">
        <f t="shared" si="1"/>
        <v>1.1169200214485768</v>
      </c>
      <c r="I10" s="56"/>
      <c r="J10" s="56"/>
    </row>
    <row r="11" spans="1:10" ht="13.5" x14ac:dyDescent="0.25">
      <c r="B11" s="46">
        <v>1998</v>
      </c>
      <c r="C11" s="16">
        <v>1982.2455602792086</v>
      </c>
      <c r="D11">
        <f t="shared" si="0"/>
        <v>1.9822455602792086</v>
      </c>
      <c r="F11" s="54">
        <v>1110.5987620800479</v>
      </c>
      <c r="G11">
        <f t="shared" si="1"/>
        <v>1.1105987620800479</v>
      </c>
      <c r="I11" s="56"/>
      <c r="J11" s="56"/>
    </row>
    <row r="12" spans="1:10" ht="13.5" x14ac:dyDescent="0.25">
      <c r="B12" s="44">
        <v>1999</v>
      </c>
      <c r="C12" s="16">
        <v>1946.3036976585399</v>
      </c>
      <c r="D12">
        <f t="shared" si="0"/>
        <v>1.9463036976585399</v>
      </c>
      <c r="F12" s="45">
        <v>1107.598645475038</v>
      </c>
      <c r="G12">
        <f t="shared" si="1"/>
        <v>1.1075986454750379</v>
      </c>
      <c r="I12" s="56"/>
      <c r="J12" s="56"/>
    </row>
    <row r="13" spans="1:10" ht="13.5" x14ac:dyDescent="0.25">
      <c r="B13" s="46">
        <v>2000</v>
      </c>
      <c r="C13" s="16">
        <v>1869.0799221078198</v>
      </c>
      <c r="D13">
        <f t="shared" si="0"/>
        <v>1.8690799221078198</v>
      </c>
      <c r="F13" s="54">
        <v>1045.5854784566186</v>
      </c>
      <c r="G13">
        <f t="shared" si="1"/>
        <v>1.0455854784566185</v>
      </c>
      <c r="I13" s="56"/>
      <c r="J13" s="56"/>
    </row>
    <row r="14" spans="1:10" ht="13.5" x14ac:dyDescent="0.25">
      <c r="B14" s="44">
        <v>2001</v>
      </c>
      <c r="C14" s="16">
        <v>1814.4949388993766</v>
      </c>
      <c r="D14">
        <f t="shared" si="0"/>
        <v>1.8144949388993765</v>
      </c>
      <c r="F14" s="45">
        <v>991.75055206520005</v>
      </c>
      <c r="G14">
        <f t="shared" si="1"/>
        <v>0.99175055206520002</v>
      </c>
      <c r="I14" s="56"/>
      <c r="J14" s="56"/>
    </row>
    <row r="15" spans="1:10" ht="13.5" x14ac:dyDescent="0.25">
      <c r="B15" s="46">
        <v>2002</v>
      </c>
      <c r="C15" s="16">
        <v>1755.6566344589637</v>
      </c>
      <c r="D15">
        <f t="shared" si="0"/>
        <v>1.7556566344589637</v>
      </c>
      <c r="F15" s="54">
        <v>950.42908159046817</v>
      </c>
      <c r="G15">
        <f t="shared" si="1"/>
        <v>0.95042908159046813</v>
      </c>
      <c r="I15" s="56"/>
      <c r="J15" s="56"/>
    </row>
    <row r="16" spans="1:10" ht="13.5" x14ac:dyDescent="0.25">
      <c r="B16" s="44">
        <v>2003</v>
      </c>
      <c r="C16" s="16">
        <v>1682.8631126959558</v>
      </c>
      <c r="D16">
        <f t="shared" si="0"/>
        <v>1.6828631126959559</v>
      </c>
      <c r="F16" s="45">
        <v>865.0713022236306</v>
      </c>
      <c r="G16">
        <f t="shared" si="1"/>
        <v>0.8650713022236306</v>
      </c>
      <c r="I16" s="56"/>
      <c r="J16" s="56"/>
    </row>
    <row r="17" spans="2:10" ht="13.5" x14ac:dyDescent="0.25">
      <c r="B17" s="46">
        <v>2004</v>
      </c>
      <c r="C17" s="16">
        <v>1620.7087238844035</v>
      </c>
      <c r="D17">
        <f t="shared" si="0"/>
        <v>1.6207087238844036</v>
      </c>
      <c r="F17" s="54">
        <v>837.80628856087878</v>
      </c>
      <c r="G17">
        <f t="shared" si="1"/>
        <v>0.8378062885608788</v>
      </c>
      <c r="I17" s="56"/>
      <c r="J17" s="56"/>
    </row>
    <row r="18" spans="2:10" ht="13.5" x14ac:dyDescent="0.25">
      <c r="B18" s="44">
        <v>2005</v>
      </c>
      <c r="C18" s="16">
        <v>1602.3326470265524</v>
      </c>
      <c r="D18">
        <f t="shared" si="0"/>
        <v>1.6023326470265524</v>
      </c>
      <c r="F18" s="45">
        <v>820.03425192320947</v>
      </c>
      <c r="G18">
        <f t="shared" si="1"/>
        <v>0.82003425192320945</v>
      </c>
      <c r="I18" s="56"/>
      <c r="J18" s="56"/>
    </row>
    <row r="19" spans="2:10" ht="13.5" x14ac:dyDescent="0.25">
      <c r="B19" s="46">
        <v>2006</v>
      </c>
      <c r="C19" s="16">
        <v>1672.9770731805127</v>
      </c>
      <c r="D19">
        <f t="shared" si="0"/>
        <v>1.6729770731805127</v>
      </c>
      <c r="F19" s="54">
        <v>880.97981449022336</v>
      </c>
      <c r="G19">
        <f t="shared" si="1"/>
        <v>0.88097981449022333</v>
      </c>
      <c r="I19" s="56"/>
      <c r="J19" s="56"/>
    </row>
    <row r="20" spans="2:10" ht="13.5" x14ac:dyDescent="0.25">
      <c r="B20" s="44">
        <v>2007</v>
      </c>
      <c r="C20" s="16">
        <v>1595.4835463538736</v>
      </c>
      <c r="D20">
        <f t="shared" si="0"/>
        <v>1.5954835463538737</v>
      </c>
      <c r="F20" s="45">
        <v>814.29779888773385</v>
      </c>
      <c r="G20">
        <f t="shared" si="1"/>
        <v>0.81429779888773379</v>
      </c>
      <c r="I20" s="56"/>
      <c r="J20" s="56"/>
    </row>
    <row r="21" spans="2:10" ht="13.5" x14ac:dyDescent="0.25">
      <c r="B21" s="46">
        <v>2008</v>
      </c>
      <c r="C21" s="16">
        <v>1570.5292513009363</v>
      </c>
      <c r="D21">
        <f t="shared" si="0"/>
        <v>1.5705292513009363</v>
      </c>
      <c r="F21" s="54">
        <v>789.80485446950229</v>
      </c>
      <c r="G21">
        <f t="shared" si="1"/>
        <v>0.78980485446950233</v>
      </c>
      <c r="I21" s="56"/>
      <c r="J21" s="56"/>
    </row>
    <row r="22" spans="2:10" ht="13.5" x14ac:dyDescent="0.25">
      <c r="B22" s="44">
        <v>2009</v>
      </c>
      <c r="C22" s="16">
        <v>1449.7867873274063</v>
      </c>
      <c r="D22">
        <f t="shared" si="0"/>
        <v>1.4497867873274062</v>
      </c>
      <c r="F22" s="45">
        <v>719.49594451924941</v>
      </c>
      <c r="G22">
        <f t="shared" si="1"/>
        <v>0.71949594451924936</v>
      </c>
      <c r="I22" s="56"/>
      <c r="J22" s="56"/>
    </row>
    <row r="23" spans="2:10" ht="13.5" x14ac:dyDescent="0.25">
      <c r="B23" s="46">
        <v>2010</v>
      </c>
      <c r="C23" s="16">
        <v>1460.97137073057</v>
      </c>
      <c r="D23">
        <f t="shared" si="0"/>
        <v>1.46097137073057</v>
      </c>
      <c r="F23" s="54">
        <v>709.52098295131407</v>
      </c>
      <c r="G23">
        <f t="shared" si="1"/>
        <v>0.70952098295131405</v>
      </c>
      <c r="I23" s="56"/>
      <c r="J23" s="56"/>
    </row>
    <row r="24" spans="2:10" ht="13.5" x14ac:dyDescent="0.25">
      <c r="B24" s="44">
        <v>2011</v>
      </c>
      <c r="C24" s="16">
        <v>1438.9612645401842</v>
      </c>
      <c r="D24">
        <f t="shared" si="0"/>
        <v>1.4389612645401841</v>
      </c>
      <c r="F24" s="45">
        <v>698.3559982707643</v>
      </c>
      <c r="G24">
        <f t="shared" si="1"/>
        <v>0.69835599827076433</v>
      </c>
      <c r="I24" s="56"/>
      <c r="J24" s="56"/>
    </row>
    <row r="25" spans="2:10" ht="13.5" x14ac:dyDescent="0.25">
      <c r="B25" s="46">
        <v>2012</v>
      </c>
      <c r="C25" s="16">
        <v>1440.7577510727533</v>
      </c>
      <c r="D25">
        <f t="shared" si="0"/>
        <v>1.4407577510727534</v>
      </c>
      <c r="F25" s="54">
        <v>685.56426231933381</v>
      </c>
      <c r="G25">
        <f t="shared" si="1"/>
        <v>0.68556426231933376</v>
      </c>
      <c r="I25" s="56"/>
      <c r="J25" s="56"/>
    </row>
    <row r="26" spans="2:10" ht="13.5" x14ac:dyDescent="0.25">
      <c r="B26" s="44">
        <v>2013</v>
      </c>
      <c r="C26" s="16">
        <v>1439.792188165341</v>
      </c>
      <c r="D26">
        <f t="shared" si="0"/>
        <v>1.439792188165341</v>
      </c>
      <c r="F26" s="45">
        <v>685.02052288111918</v>
      </c>
      <c r="G26">
        <f t="shared" si="1"/>
        <v>0.68502052288111914</v>
      </c>
      <c r="I26" s="56"/>
      <c r="J26" s="56"/>
    </row>
    <row r="27" spans="2:10" ht="13.5" x14ac:dyDescent="0.25">
      <c r="B27" s="46">
        <v>2014</v>
      </c>
      <c r="C27" s="16">
        <v>1394.4665667644165</v>
      </c>
      <c r="D27">
        <f t="shared" si="0"/>
        <v>1.3944665667644165</v>
      </c>
      <c r="F27" s="54">
        <v>663.30225553064554</v>
      </c>
      <c r="G27">
        <f t="shared" si="1"/>
        <v>0.66330225553064559</v>
      </c>
      <c r="I27" s="56"/>
      <c r="J27" s="56"/>
    </row>
    <row r="28" spans="2:10" ht="13.5" x14ac:dyDescent="0.25">
      <c r="B28" s="44">
        <v>2015</v>
      </c>
      <c r="C28" s="16">
        <v>1380.646879113357</v>
      </c>
      <c r="D28">
        <f t="shared" si="0"/>
        <v>1.380646879113357</v>
      </c>
      <c r="F28" s="45">
        <v>651.10033436960271</v>
      </c>
      <c r="G28">
        <f t="shared" si="1"/>
        <v>0.65110033436960268</v>
      </c>
      <c r="I28" s="56"/>
      <c r="J28" s="56"/>
    </row>
    <row r="29" spans="2:10" ht="13.5" x14ac:dyDescent="0.25">
      <c r="B29" s="46">
        <v>2016</v>
      </c>
      <c r="C29" s="16">
        <v>1340.7232816552082</v>
      </c>
      <c r="D29">
        <f t="shared" si="0"/>
        <v>1.3407232816552082</v>
      </c>
      <c r="F29" s="54">
        <v>619.78630122444656</v>
      </c>
      <c r="G29">
        <f t="shared" si="1"/>
        <v>0.61978630122444656</v>
      </c>
      <c r="I29" s="56"/>
      <c r="J29" s="56"/>
    </row>
    <row r="30" spans="2:10" ht="13.5" x14ac:dyDescent="0.25">
      <c r="B30" s="44">
        <v>2017</v>
      </c>
      <c r="C30" s="16">
        <v>1278.3186141167557</v>
      </c>
      <c r="D30">
        <f t="shared" si="0"/>
        <v>1.2783186141167557</v>
      </c>
      <c r="F30" s="45">
        <v>580.77676221916806</v>
      </c>
      <c r="G30">
        <f t="shared" si="1"/>
        <v>0.58077676221916807</v>
      </c>
      <c r="I30" s="56"/>
      <c r="J30" s="56"/>
    </row>
    <row r="31" spans="2:10" ht="13.5" x14ac:dyDescent="0.25">
      <c r="B31" s="46">
        <v>2018</v>
      </c>
      <c r="C31" s="16">
        <v>1207.2871792381604</v>
      </c>
      <c r="D31">
        <f t="shared" si="0"/>
        <v>1.2072871792381605</v>
      </c>
      <c r="F31" s="54">
        <v>537.26076036160873</v>
      </c>
      <c r="G31">
        <f t="shared" si="1"/>
        <v>0.53726076036160875</v>
      </c>
      <c r="I31" s="56"/>
      <c r="J31" s="56"/>
    </row>
    <row r="32" spans="2:10" ht="13.5" x14ac:dyDescent="0.25">
      <c r="B32" s="49">
        <v>2019</v>
      </c>
      <c r="C32" s="16">
        <v>1116.0253350517883</v>
      </c>
      <c r="D32">
        <f t="shared" si="0"/>
        <v>1.1160253350517884</v>
      </c>
      <c r="F32" s="55">
        <v>485.67335965279864</v>
      </c>
      <c r="G32">
        <f t="shared" si="1"/>
        <v>0.48567335965279862</v>
      </c>
      <c r="I32" s="56"/>
      <c r="J32" s="56"/>
    </row>
    <row r="33" spans="2:10" ht="13.5" x14ac:dyDescent="0.25">
      <c r="B33" s="46">
        <v>2020</v>
      </c>
      <c r="C33" s="16">
        <v>983.20671715973447</v>
      </c>
      <c r="D33">
        <f t="shared" si="0"/>
        <v>0.98320671715973451</v>
      </c>
      <c r="F33" s="54">
        <v>382.64289514453276</v>
      </c>
      <c r="G33">
        <f t="shared" si="1"/>
        <v>0.38264289514453276</v>
      </c>
      <c r="I33" s="56"/>
      <c r="J33" s="56"/>
    </row>
    <row r="34" spans="2:10" ht="13.5" x14ac:dyDescent="0.25">
      <c r="B34" s="49">
        <v>2021</v>
      </c>
      <c r="C34" s="16">
        <v>964.48932987483499</v>
      </c>
      <c r="D34">
        <f t="shared" si="0"/>
        <v>0.96448932987483504</v>
      </c>
      <c r="F34" s="55">
        <v>352.69029042544372</v>
      </c>
      <c r="G34">
        <f t="shared" si="1"/>
        <v>0.3526902904254437</v>
      </c>
      <c r="I34" s="56"/>
      <c r="J34" s="56"/>
    </row>
    <row r="35" spans="2:10" ht="13.5" x14ac:dyDescent="0.25">
      <c r="B35" s="46">
        <v>2022</v>
      </c>
      <c r="C35" s="16">
        <v>926.8435739513493</v>
      </c>
      <c r="D35">
        <f t="shared" si="0"/>
        <v>0.92684357395134931</v>
      </c>
      <c r="F35" s="54">
        <v>334.17586536473112</v>
      </c>
      <c r="G35">
        <f t="shared" si="1"/>
        <v>0.33417586536473115</v>
      </c>
      <c r="I35" s="56"/>
      <c r="J35" s="56"/>
    </row>
    <row r="36" spans="2:10" x14ac:dyDescent="0.2">
      <c r="B36" s="49">
        <v>2023</v>
      </c>
      <c r="C36" s="26">
        <v>844.87769382197087</v>
      </c>
      <c r="F36" s="55">
        <v>310.35331155010698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W43"/>
  <sheetViews>
    <sheetView showGridLines="0" workbookViewId="0">
      <selection activeCell="B3" sqref="B3:H3"/>
    </sheetView>
  </sheetViews>
  <sheetFormatPr baseColWidth="10" defaultColWidth="11.42578125" defaultRowHeight="12.75" x14ac:dyDescent="0.2"/>
  <cols>
    <col min="1" max="1" width="18" style="26" bestFit="1" customWidth="1"/>
    <col min="2" max="3" width="16.7109375" style="26" customWidth="1"/>
    <col min="4" max="4" width="18.85546875" style="26" customWidth="1"/>
    <col min="5" max="8" width="16.7109375" style="26" customWidth="1"/>
    <col min="9" max="12" width="11.42578125" style="14"/>
    <col min="13" max="16384" width="11.42578125" style="26"/>
  </cols>
  <sheetData>
    <row r="1" spans="1:23" ht="21" customHeight="1" x14ac:dyDescent="0.2">
      <c r="A1" s="39" t="s">
        <v>1</v>
      </c>
      <c r="B1" s="58" t="s">
        <v>15</v>
      </c>
      <c r="C1" s="59"/>
      <c r="D1" s="59"/>
      <c r="E1" s="59"/>
      <c r="F1" s="59"/>
      <c r="G1" s="59"/>
      <c r="H1" s="59"/>
    </row>
    <row r="2" spans="1:23" ht="15.95" customHeight="1" x14ac:dyDescent="0.2">
      <c r="A2" s="39" t="s">
        <v>2</v>
      </c>
      <c r="B2" s="66" t="s">
        <v>10</v>
      </c>
      <c r="C2" s="59"/>
      <c r="D2" s="59"/>
      <c r="E2" s="59"/>
      <c r="F2" s="59"/>
      <c r="G2" s="59"/>
      <c r="H2" s="59"/>
    </row>
    <row r="3" spans="1:23" ht="15.95" customHeight="1" x14ac:dyDescent="0.2">
      <c r="A3" s="39" t="s">
        <v>0</v>
      </c>
      <c r="B3" s="66" t="s">
        <v>19</v>
      </c>
      <c r="C3" s="59"/>
      <c r="D3" s="59"/>
      <c r="E3" s="59"/>
      <c r="F3" s="59"/>
      <c r="G3" s="59"/>
      <c r="H3" s="59"/>
      <c r="W3" s="27" t="str">
        <f>"Quelle: "&amp;Daten!B3</f>
        <v>Quelle: Quelle: Umweltbundesamt, Nationale Trendtabellen, Stand 04/2025</v>
      </c>
    </row>
    <row r="4" spans="1:23" x14ac:dyDescent="0.2">
      <c r="A4" s="39" t="s">
        <v>3</v>
      </c>
      <c r="B4" s="64"/>
      <c r="C4" s="65"/>
      <c r="D4" s="65"/>
      <c r="E4" s="65"/>
      <c r="F4" s="65"/>
      <c r="G4" s="65"/>
      <c r="H4" s="65"/>
    </row>
    <row r="5" spans="1:23" x14ac:dyDescent="0.2">
      <c r="A5" s="39" t="s">
        <v>8</v>
      </c>
      <c r="B5" s="60" t="s">
        <v>16</v>
      </c>
      <c r="C5" s="61"/>
      <c r="D5" s="61"/>
      <c r="E5" s="61"/>
      <c r="F5" s="61"/>
      <c r="G5" s="61"/>
      <c r="H5" s="61"/>
    </row>
    <row r="6" spans="1:23" x14ac:dyDescent="0.2">
      <c r="A6" s="40" t="s">
        <v>9</v>
      </c>
      <c r="B6" s="62"/>
      <c r="C6" s="63"/>
      <c r="D6" s="63"/>
      <c r="E6" s="63"/>
      <c r="F6" s="63"/>
      <c r="G6" s="63"/>
      <c r="H6" s="63"/>
    </row>
    <row r="8" spans="1:23" ht="13.5" x14ac:dyDescent="0.25">
      <c r="A8" s="15"/>
      <c r="B8" s="15"/>
      <c r="C8" s="14"/>
      <c r="D8" s="16"/>
      <c r="E8" s="16"/>
      <c r="F8" s="16"/>
      <c r="G8" s="16"/>
      <c r="H8" s="16"/>
    </row>
    <row r="9" spans="1:23" ht="24" customHeight="1" x14ac:dyDescent="0.25">
      <c r="A9" s="14"/>
      <c r="B9" s="41"/>
      <c r="C9" s="42" t="s">
        <v>11</v>
      </c>
      <c r="D9" s="42" t="s">
        <v>18</v>
      </c>
      <c r="E9" s="42" t="s">
        <v>11</v>
      </c>
      <c r="F9" s="42" t="s">
        <v>13</v>
      </c>
      <c r="H9" s="16"/>
      <c r="I9" s="17"/>
      <c r="J9" s="48"/>
      <c r="K9" s="17"/>
      <c r="L9" s="1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8.75" customHeight="1" x14ac:dyDescent="0.25">
      <c r="A10" s="14"/>
      <c r="B10" s="46">
        <v>1990</v>
      </c>
      <c r="C10" s="54">
        <f>Tabelle1!C3</f>
        <v>2846.0350694961949</v>
      </c>
      <c r="D10" s="54">
        <f>Tabelle1!F3</f>
        <v>1422.4054083176397</v>
      </c>
      <c r="E10" s="54">
        <f t="shared" ref="E10:E18" si="0">C10-D10</f>
        <v>1423.6296611785551</v>
      </c>
      <c r="F10" s="47">
        <f>D10/C10*100</f>
        <v>49.978491957565154</v>
      </c>
      <c r="H10" s="16"/>
      <c r="I10" s="17"/>
      <c r="J10" s="48"/>
      <c r="K10" s="17"/>
      <c r="L10" s="1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18.75" customHeight="1" x14ac:dyDescent="0.25">
      <c r="A11" s="14"/>
      <c r="B11" s="44"/>
      <c r="C11" s="45">
        <f>Tabelle1!C4</f>
        <v>2618.569563814604</v>
      </c>
      <c r="D11" s="45">
        <f>Tabelle1!F4</f>
        <v>1357.3224837299865</v>
      </c>
      <c r="E11" s="45">
        <f t="shared" si="0"/>
        <v>1261.2470800846174</v>
      </c>
      <c r="F11" s="45">
        <f t="shared" ref="F11:F41" si="1">D11/C11*100</f>
        <v>51.834501648782073</v>
      </c>
      <c r="H11" s="16"/>
      <c r="I11" s="17"/>
      <c r="J11" s="48"/>
      <c r="K11" s="17"/>
      <c r="L11" s="1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8.75" customHeight="1" x14ac:dyDescent="0.25">
      <c r="A12" s="14"/>
      <c r="B12" s="46"/>
      <c r="C12" s="54">
        <f>Tabelle1!C5</f>
        <v>2463.3607948121462</v>
      </c>
      <c r="D12" s="54">
        <f>Tabelle1!F5</f>
        <v>1352.7215695887799</v>
      </c>
      <c r="E12" s="54">
        <f t="shared" si="0"/>
        <v>1110.6392252233663</v>
      </c>
      <c r="F12" s="47">
        <f t="shared" si="1"/>
        <v>54.913659924994349</v>
      </c>
      <c r="H12" s="16"/>
      <c r="I12" s="17"/>
      <c r="J12" s="48"/>
      <c r="K12" s="17"/>
      <c r="L12" s="1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18.75" customHeight="1" x14ac:dyDescent="0.25">
      <c r="A13" s="14"/>
      <c r="B13" s="44"/>
      <c r="C13" s="45">
        <f>Tabelle1!C6</f>
        <v>2360.3281662081463</v>
      </c>
      <c r="D13" s="45">
        <f>Tabelle1!F6</f>
        <v>1330.9249450672742</v>
      </c>
      <c r="E13" s="45">
        <f t="shared" si="0"/>
        <v>1029.4032211408721</v>
      </c>
      <c r="F13" s="45">
        <f t="shared" si="1"/>
        <v>56.38728394303736</v>
      </c>
      <c r="H13" s="16"/>
      <c r="I13" s="17"/>
      <c r="J13" s="48"/>
      <c r="K13" s="17"/>
      <c r="L13" s="1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18.75" customHeight="1" x14ac:dyDescent="0.25">
      <c r="A14" s="14"/>
      <c r="B14" s="46"/>
      <c r="C14" s="54">
        <f>Tabelle1!C7</f>
        <v>2230.9232224322245</v>
      </c>
      <c r="D14" s="54">
        <f>Tabelle1!F7</f>
        <v>1268.1102867566926</v>
      </c>
      <c r="E14" s="54">
        <f t="shared" si="0"/>
        <v>962.81293567553189</v>
      </c>
      <c r="F14" s="47">
        <f t="shared" si="1"/>
        <v>56.842399326237583</v>
      </c>
      <c r="H14" s="16"/>
      <c r="I14" s="17"/>
      <c r="J14" s="48"/>
      <c r="K14" s="17"/>
      <c r="L14" s="1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8" customHeight="1" x14ac:dyDescent="0.25">
      <c r="A15" s="50"/>
      <c r="B15" s="44">
        <v>1995</v>
      </c>
      <c r="C15" s="45">
        <f>Tabelle1!C8</f>
        <v>2170.8861700083858</v>
      </c>
      <c r="D15" s="45">
        <f>Tabelle1!F8</f>
        <v>1232.2193232591014</v>
      </c>
      <c r="E15" s="45">
        <f t="shared" si="0"/>
        <v>938.66684674928433</v>
      </c>
      <c r="F15" s="45">
        <f t="shared" si="1"/>
        <v>56.761120886146763</v>
      </c>
      <c r="H15" s="16"/>
      <c r="I15" s="13"/>
      <c r="J15" s="13"/>
    </row>
    <row r="16" spans="1:23" ht="18" customHeight="1" x14ac:dyDescent="0.25">
      <c r="A16" s="51"/>
      <c r="B16" s="46"/>
      <c r="C16" s="54">
        <f>Tabelle1!C9</f>
        <v>2086.9969881919728</v>
      </c>
      <c r="D16" s="54">
        <f>Tabelle1!F9</f>
        <v>1161.7870446630745</v>
      </c>
      <c r="E16" s="54">
        <f t="shared" si="0"/>
        <v>925.20994352889829</v>
      </c>
      <c r="F16" s="47">
        <f t="shared" si="1"/>
        <v>55.667883146758392</v>
      </c>
      <c r="H16" s="16"/>
      <c r="I16" s="13"/>
      <c r="J16" s="13"/>
    </row>
    <row r="17" spans="1:10" ht="18" customHeight="1" x14ac:dyDescent="0.25">
      <c r="A17" s="51"/>
      <c r="B17" s="44"/>
      <c r="C17" s="45">
        <f>Tabelle1!C10</f>
        <v>2011.5115518001633</v>
      </c>
      <c r="D17" s="45">
        <f>Tabelle1!F10</f>
        <v>1116.9200214485768</v>
      </c>
      <c r="E17" s="45">
        <f t="shared" si="0"/>
        <v>894.59153035158647</v>
      </c>
      <c r="F17" s="45">
        <f t="shared" si="1"/>
        <v>55.526403537131607</v>
      </c>
      <c r="H17" s="16"/>
      <c r="I17" s="13"/>
      <c r="J17" s="13"/>
    </row>
    <row r="18" spans="1:10" ht="18" customHeight="1" x14ac:dyDescent="0.25">
      <c r="A18" s="51"/>
      <c r="B18" s="46"/>
      <c r="C18" s="54">
        <f>Tabelle1!C11</f>
        <v>1982.2455602792086</v>
      </c>
      <c r="D18" s="54">
        <f>Tabelle1!F11</f>
        <v>1110.5987620800479</v>
      </c>
      <c r="E18" s="54">
        <f t="shared" si="0"/>
        <v>871.64679819916068</v>
      </c>
      <c r="F18" s="47">
        <f t="shared" si="1"/>
        <v>56.027304806959179</v>
      </c>
      <c r="H18" s="16"/>
      <c r="I18" s="13"/>
      <c r="J18" s="13"/>
    </row>
    <row r="19" spans="1:10" ht="18" customHeight="1" x14ac:dyDescent="0.25">
      <c r="A19" s="51"/>
      <c r="B19" s="44"/>
      <c r="C19" s="45">
        <f>Tabelle1!C12</f>
        <v>1946.3036976585399</v>
      </c>
      <c r="D19" s="45">
        <f>Tabelle1!F12</f>
        <v>1107.598645475038</v>
      </c>
      <c r="E19" s="45">
        <f t="shared" ref="E19:E35" si="2">C19-D19</f>
        <v>838.70505218350195</v>
      </c>
      <c r="F19" s="45">
        <f t="shared" si="1"/>
        <v>56.907801532079063</v>
      </c>
      <c r="H19" s="16"/>
      <c r="I19" s="13"/>
      <c r="J19" s="13"/>
    </row>
    <row r="20" spans="1:10" ht="18" customHeight="1" x14ac:dyDescent="0.25">
      <c r="A20" s="51"/>
      <c r="B20" s="46">
        <v>2000</v>
      </c>
      <c r="C20" s="54">
        <f>Tabelle1!C13</f>
        <v>1869.0799221078198</v>
      </c>
      <c r="D20" s="54">
        <f>Tabelle1!F13</f>
        <v>1045.5854784566186</v>
      </c>
      <c r="E20" s="54">
        <f t="shared" si="2"/>
        <v>823.49444365120121</v>
      </c>
      <c r="F20" s="47">
        <f t="shared" si="1"/>
        <v>55.9411861466833</v>
      </c>
      <c r="H20" s="16"/>
      <c r="I20" s="13"/>
      <c r="J20" s="13"/>
    </row>
    <row r="21" spans="1:10" ht="18" customHeight="1" x14ac:dyDescent="0.25">
      <c r="A21" s="51"/>
      <c r="B21" s="44"/>
      <c r="C21" s="45">
        <f>Tabelle1!C14</f>
        <v>1814.4949388993766</v>
      </c>
      <c r="D21" s="45">
        <f>Tabelle1!F14</f>
        <v>991.75055206520005</v>
      </c>
      <c r="E21" s="45">
        <f t="shared" si="2"/>
        <v>822.74438683417657</v>
      </c>
      <c r="F21" s="45">
        <f t="shared" si="1"/>
        <v>54.6571131615704</v>
      </c>
      <c r="H21" s="16"/>
      <c r="I21" s="13"/>
      <c r="J21" s="13"/>
    </row>
    <row r="22" spans="1:10" ht="18" customHeight="1" x14ac:dyDescent="0.25">
      <c r="A22" s="51"/>
      <c r="B22" s="46"/>
      <c r="C22" s="54">
        <f>Tabelle1!C15</f>
        <v>1755.6566344589637</v>
      </c>
      <c r="D22" s="54">
        <f>Tabelle1!F15</f>
        <v>950.42908159046817</v>
      </c>
      <c r="E22" s="54">
        <f t="shared" si="2"/>
        <v>805.22755286849554</v>
      </c>
      <c r="F22" s="47">
        <f t="shared" si="1"/>
        <v>54.135248484015754</v>
      </c>
      <c r="H22" s="16"/>
      <c r="I22" s="13"/>
      <c r="J22" s="13"/>
    </row>
    <row r="23" spans="1:10" ht="18" customHeight="1" x14ac:dyDescent="0.25">
      <c r="A23" s="51"/>
      <c r="B23" s="44"/>
      <c r="C23" s="45">
        <f>Tabelle1!C16</f>
        <v>1682.8631126959558</v>
      </c>
      <c r="D23" s="45">
        <f>Tabelle1!F16</f>
        <v>865.0713022236306</v>
      </c>
      <c r="E23" s="45">
        <f t="shared" si="2"/>
        <v>817.79181047232521</v>
      </c>
      <c r="F23" s="45">
        <f t="shared" si="1"/>
        <v>51.40473373605424</v>
      </c>
      <c r="H23" s="16"/>
      <c r="I23" s="13"/>
      <c r="J23" s="13"/>
    </row>
    <row r="24" spans="1:10" ht="18" customHeight="1" x14ac:dyDescent="0.25">
      <c r="A24" s="51"/>
      <c r="B24" s="46"/>
      <c r="C24" s="54">
        <f>Tabelle1!C17</f>
        <v>1620.7087238844035</v>
      </c>
      <c r="D24" s="54">
        <f>Tabelle1!F17</f>
        <v>837.80628856087878</v>
      </c>
      <c r="E24" s="54">
        <f t="shared" si="2"/>
        <v>782.90243532352474</v>
      </c>
      <c r="F24" s="47">
        <f t="shared" si="1"/>
        <v>51.693822351550132</v>
      </c>
      <c r="H24" s="16"/>
      <c r="I24" s="13"/>
      <c r="J24" s="13"/>
    </row>
    <row r="25" spans="1:10" ht="18" customHeight="1" x14ac:dyDescent="0.25">
      <c r="A25" s="51"/>
      <c r="B25" s="44">
        <v>2005</v>
      </c>
      <c r="C25" s="45">
        <f>Tabelle1!C18</f>
        <v>1602.3326470265524</v>
      </c>
      <c r="D25" s="45">
        <f>Tabelle1!F18</f>
        <v>820.03425192320947</v>
      </c>
      <c r="E25" s="45">
        <f t="shared" si="2"/>
        <v>782.29839510334295</v>
      </c>
      <c r="F25" s="45">
        <f t="shared" si="1"/>
        <v>51.177528801210315</v>
      </c>
      <c r="H25" s="16"/>
      <c r="I25" s="13"/>
      <c r="J25" s="13"/>
    </row>
    <row r="26" spans="1:10" ht="18" customHeight="1" x14ac:dyDescent="0.25">
      <c r="A26" s="51"/>
      <c r="B26" s="46"/>
      <c r="C26" s="54">
        <f>Tabelle1!C19</f>
        <v>1672.9770731805127</v>
      </c>
      <c r="D26" s="54">
        <f>Tabelle1!F19</f>
        <v>880.97981449022336</v>
      </c>
      <c r="E26" s="54">
        <f t="shared" si="2"/>
        <v>791.9972586902893</v>
      </c>
      <c r="F26" s="47">
        <f t="shared" si="1"/>
        <v>52.659407508519188</v>
      </c>
      <c r="H26" s="16"/>
      <c r="I26" s="13"/>
      <c r="J26" s="13"/>
    </row>
    <row r="27" spans="1:10" ht="18" customHeight="1" x14ac:dyDescent="0.25">
      <c r="A27" s="51"/>
      <c r="B27" s="44"/>
      <c r="C27" s="45">
        <f>Tabelle1!C20</f>
        <v>1595.4835463538736</v>
      </c>
      <c r="D27" s="45">
        <f>Tabelle1!F20</f>
        <v>814.29779888773385</v>
      </c>
      <c r="E27" s="45">
        <f t="shared" si="2"/>
        <v>781.18574746613979</v>
      </c>
      <c r="F27" s="45">
        <f t="shared" si="1"/>
        <v>51.037680755068408</v>
      </c>
      <c r="H27" s="16"/>
      <c r="I27" s="13"/>
      <c r="J27" s="13"/>
    </row>
    <row r="28" spans="1:10" ht="18" customHeight="1" x14ac:dyDescent="0.25">
      <c r="A28" s="51"/>
      <c r="B28" s="46"/>
      <c r="C28" s="54">
        <f>Tabelle1!C21</f>
        <v>1570.5292513009363</v>
      </c>
      <c r="D28" s="54">
        <f>Tabelle1!F21</f>
        <v>789.80485446950229</v>
      </c>
      <c r="E28" s="54">
        <f t="shared" si="2"/>
        <v>780.72439683143398</v>
      </c>
      <c r="F28" s="47">
        <f t="shared" si="1"/>
        <v>50.289089096256781</v>
      </c>
      <c r="H28" s="16"/>
      <c r="I28" s="13"/>
      <c r="J28" s="13"/>
    </row>
    <row r="29" spans="1:10" ht="18" customHeight="1" x14ac:dyDescent="0.25">
      <c r="A29" s="50"/>
      <c r="B29" s="44"/>
      <c r="C29" s="45">
        <f>Tabelle1!C22</f>
        <v>1449.7867873274063</v>
      </c>
      <c r="D29" s="45">
        <f>Tabelle1!F22</f>
        <v>719.49594451924941</v>
      </c>
      <c r="E29" s="45">
        <f t="shared" si="2"/>
        <v>730.29084280815687</v>
      </c>
      <c r="F29" s="45">
        <f t="shared" si="1"/>
        <v>49.627707384862873</v>
      </c>
      <c r="H29" s="16"/>
      <c r="I29" s="13"/>
      <c r="J29" s="13"/>
    </row>
    <row r="30" spans="1:10" ht="18" customHeight="1" x14ac:dyDescent="0.25">
      <c r="A30" s="50"/>
      <c r="B30" s="46">
        <v>2010</v>
      </c>
      <c r="C30" s="54">
        <f>Tabelle1!C23</f>
        <v>1460.97137073057</v>
      </c>
      <c r="D30" s="54">
        <f>Tabelle1!F23</f>
        <v>709.52098295131407</v>
      </c>
      <c r="E30" s="54">
        <f t="shared" si="2"/>
        <v>751.45038777925595</v>
      </c>
      <c r="F30" s="47">
        <f t="shared" si="1"/>
        <v>48.565016205383451</v>
      </c>
      <c r="H30" s="16"/>
      <c r="I30" s="13"/>
      <c r="J30" s="13"/>
    </row>
    <row r="31" spans="1:10" ht="18" customHeight="1" x14ac:dyDescent="0.25">
      <c r="A31" s="50"/>
      <c r="B31" s="44"/>
      <c r="C31" s="45">
        <f>Tabelle1!C24</f>
        <v>1438.9612645401842</v>
      </c>
      <c r="D31" s="45">
        <f>Tabelle1!F24</f>
        <v>698.3559982707643</v>
      </c>
      <c r="E31" s="45">
        <f t="shared" si="2"/>
        <v>740.60526626941987</v>
      </c>
      <c r="F31" s="45">
        <f t="shared" si="1"/>
        <v>48.531952560510511</v>
      </c>
      <c r="H31" s="16"/>
      <c r="I31" s="13"/>
      <c r="J31" s="13"/>
    </row>
    <row r="32" spans="1:10" ht="18" customHeight="1" x14ac:dyDescent="0.25">
      <c r="A32" s="52"/>
      <c r="B32" s="46"/>
      <c r="C32" s="54">
        <f>Tabelle1!C25</f>
        <v>1440.7577510727533</v>
      </c>
      <c r="D32" s="54">
        <f>Tabelle1!F25</f>
        <v>685.56426231933381</v>
      </c>
      <c r="E32" s="54">
        <f t="shared" si="2"/>
        <v>755.1934887534195</v>
      </c>
      <c r="F32" s="47">
        <f t="shared" si="1"/>
        <v>47.583590080211557</v>
      </c>
      <c r="H32" s="16"/>
      <c r="I32" s="13"/>
      <c r="J32" s="13"/>
    </row>
    <row r="33" spans="1:10" ht="18" customHeight="1" x14ac:dyDescent="0.25">
      <c r="A33" s="52"/>
      <c r="B33" s="44"/>
      <c r="C33" s="45">
        <f>Tabelle1!C26</f>
        <v>1439.792188165341</v>
      </c>
      <c r="D33" s="45">
        <f>Tabelle1!F26</f>
        <v>685.02052288111918</v>
      </c>
      <c r="E33" s="45">
        <f t="shared" si="2"/>
        <v>754.77166528422185</v>
      </c>
      <c r="F33" s="45">
        <f t="shared" si="1"/>
        <v>47.57773576713236</v>
      </c>
      <c r="H33" s="16"/>
      <c r="I33" s="13"/>
      <c r="J33" s="13"/>
    </row>
    <row r="34" spans="1:10" ht="18" customHeight="1" x14ac:dyDescent="0.25">
      <c r="A34" s="52"/>
      <c r="B34" s="46"/>
      <c r="C34" s="54">
        <f>Tabelle1!C27</f>
        <v>1394.4665667644165</v>
      </c>
      <c r="D34" s="54">
        <f>Tabelle1!F27</f>
        <v>663.30225553064554</v>
      </c>
      <c r="E34" s="54">
        <f t="shared" si="2"/>
        <v>731.16431123377095</v>
      </c>
      <c r="F34" s="47">
        <f t="shared" si="1"/>
        <v>47.566737800656419</v>
      </c>
      <c r="H34" s="16"/>
      <c r="I34" s="13"/>
      <c r="J34" s="13"/>
    </row>
    <row r="35" spans="1:10" ht="18" customHeight="1" x14ac:dyDescent="0.25">
      <c r="A35" s="52"/>
      <c r="B35" s="44">
        <v>2015</v>
      </c>
      <c r="C35" s="45">
        <f>Tabelle1!C28</f>
        <v>1380.646879113357</v>
      </c>
      <c r="D35" s="45">
        <f>Tabelle1!F28</f>
        <v>651.10033436960271</v>
      </c>
      <c r="E35" s="45">
        <f t="shared" si="2"/>
        <v>729.54654474375434</v>
      </c>
      <c r="F35" s="45">
        <f t="shared" si="1"/>
        <v>47.159077691736449</v>
      </c>
      <c r="H35" s="16"/>
      <c r="I35" s="13"/>
      <c r="J35" s="13"/>
    </row>
    <row r="36" spans="1:10" ht="18" customHeight="1" x14ac:dyDescent="0.25">
      <c r="A36" s="52"/>
      <c r="B36" s="46"/>
      <c r="C36" s="54">
        <f>Tabelle1!C29</f>
        <v>1340.7232816552082</v>
      </c>
      <c r="D36" s="54">
        <f>Tabelle1!F29</f>
        <v>619.78630122444656</v>
      </c>
      <c r="E36" s="54">
        <f t="shared" ref="E36:E43" si="3">C36-D36</f>
        <v>720.93698043076165</v>
      </c>
      <c r="F36" s="47">
        <f>D36/C36*100</f>
        <v>46.227757040161258</v>
      </c>
      <c r="H36" s="16"/>
      <c r="I36" s="13"/>
      <c r="J36" s="13"/>
    </row>
    <row r="37" spans="1:10" ht="18" customHeight="1" x14ac:dyDescent="0.25">
      <c r="A37" s="52"/>
      <c r="B37" s="44"/>
      <c r="C37" s="45">
        <f>Tabelle1!C30</f>
        <v>1278.3186141167557</v>
      </c>
      <c r="D37" s="45">
        <f>Tabelle1!F30</f>
        <v>580.77676221916806</v>
      </c>
      <c r="E37" s="45">
        <f t="shared" si="3"/>
        <v>697.54185189758766</v>
      </c>
      <c r="F37" s="45">
        <f t="shared" si="1"/>
        <v>45.432864373992651</v>
      </c>
      <c r="H37" s="16"/>
      <c r="I37" s="13"/>
      <c r="J37" s="13"/>
    </row>
    <row r="38" spans="1:10" ht="18" customHeight="1" x14ac:dyDescent="0.25">
      <c r="A38" s="52"/>
      <c r="B38" s="46"/>
      <c r="C38" s="54">
        <f>Tabelle1!C31</f>
        <v>1207.2871792381604</v>
      </c>
      <c r="D38" s="54">
        <f>Tabelle1!F31</f>
        <v>537.26076036160873</v>
      </c>
      <c r="E38" s="54">
        <f t="shared" si="3"/>
        <v>670.0264188765517</v>
      </c>
      <c r="F38" s="47">
        <f t="shared" si="1"/>
        <v>44.501488096696157</v>
      </c>
      <c r="H38" s="16"/>
      <c r="I38" s="13"/>
      <c r="J38" s="13"/>
    </row>
    <row r="39" spans="1:10" ht="18" customHeight="1" x14ac:dyDescent="0.25">
      <c r="A39" s="52"/>
      <c r="B39" s="49"/>
      <c r="C39" s="55">
        <f>Tabelle1!C32</f>
        <v>1116.0253350517883</v>
      </c>
      <c r="D39" s="55">
        <f>Tabelle1!F32</f>
        <v>485.67335965279864</v>
      </c>
      <c r="E39" s="55">
        <f t="shared" si="3"/>
        <v>630.35197539898968</v>
      </c>
      <c r="F39" s="53">
        <f t="shared" si="1"/>
        <v>43.518130314690509</v>
      </c>
      <c r="H39" s="16"/>
      <c r="I39" s="13"/>
      <c r="J39" s="13"/>
    </row>
    <row r="40" spans="1:10" ht="18" customHeight="1" x14ac:dyDescent="0.25">
      <c r="A40" s="52"/>
      <c r="B40" s="46">
        <v>2020</v>
      </c>
      <c r="C40" s="54">
        <f>Tabelle1!C33</f>
        <v>983.20671715973447</v>
      </c>
      <c r="D40" s="54">
        <f>Tabelle1!F33</f>
        <v>382.64289514453276</v>
      </c>
      <c r="E40" s="54">
        <f t="shared" si="3"/>
        <v>600.56382201520171</v>
      </c>
      <c r="F40" s="47">
        <f t="shared" si="1"/>
        <v>38.917847942485892</v>
      </c>
      <c r="H40" s="16"/>
      <c r="I40" s="13"/>
      <c r="J40" s="13"/>
    </row>
    <row r="41" spans="1:10" ht="18" customHeight="1" x14ac:dyDescent="0.25">
      <c r="A41" s="52"/>
      <c r="B41" s="49"/>
      <c r="C41" s="55">
        <f>Tabelle1!C34</f>
        <v>964.48932987483499</v>
      </c>
      <c r="D41" s="55">
        <f>Tabelle1!F34</f>
        <v>352.69029042544372</v>
      </c>
      <c r="E41" s="55">
        <f t="shared" si="3"/>
        <v>611.79903944939133</v>
      </c>
      <c r="F41" s="53">
        <f t="shared" si="1"/>
        <v>36.567567882914112</v>
      </c>
      <c r="H41" s="16"/>
      <c r="I41" s="13"/>
      <c r="J41" s="13"/>
    </row>
    <row r="42" spans="1:10" ht="13.5" x14ac:dyDescent="0.25">
      <c r="B42" s="57"/>
      <c r="C42" s="54">
        <f>Tabelle1!C35</f>
        <v>926.8435739513493</v>
      </c>
      <c r="D42" s="54">
        <f>Tabelle1!F35</f>
        <v>334.17586536473112</v>
      </c>
      <c r="E42" s="54">
        <f t="shared" si="3"/>
        <v>592.66770858661812</v>
      </c>
      <c r="F42" s="47">
        <f t="shared" ref="F42" si="4">D42/C42*100</f>
        <v>36.055260537661368</v>
      </c>
      <c r="H42" s="16"/>
      <c r="I42" s="13"/>
      <c r="J42" s="13"/>
    </row>
    <row r="43" spans="1:10" x14ac:dyDescent="0.2">
      <c r="B43" s="49"/>
      <c r="C43" s="55">
        <f>Tabelle1!C36</f>
        <v>844.87769382197087</v>
      </c>
      <c r="D43" s="55">
        <f>Tabelle1!F36</f>
        <v>310.35331155010698</v>
      </c>
      <c r="E43" s="55">
        <f t="shared" si="3"/>
        <v>534.52438227186394</v>
      </c>
      <c r="F43" s="53">
        <f>D43/C43*100</f>
        <v>36.733519398075543</v>
      </c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I9:W14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C5268-870B-4B73-BF6B-0FBF75DD44F5}">
  <sheetPr>
    <tabColor theme="8"/>
    <pageSetUpPr fitToPage="1"/>
  </sheetPr>
  <dimension ref="A1:Y31"/>
  <sheetViews>
    <sheetView showGridLines="0" tabSelected="1" zoomScale="120" zoomScaleNormal="120" workbookViewId="0">
      <selection activeCell="P14" sqref="P14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25" ht="20.25" customHeight="1" x14ac:dyDescent="0.2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1"/>
      <c r="Q2" s="67" t="s">
        <v>7</v>
      </c>
      <c r="R2" s="68"/>
      <c r="S2" s="68"/>
      <c r="T2" s="68"/>
      <c r="U2" s="68"/>
      <c r="V2" s="68"/>
      <c r="W2" s="68"/>
      <c r="X2" s="68"/>
      <c r="Y2" s="69"/>
    </row>
    <row r="3" spans="1:25" ht="18.75" customHeight="1" x14ac:dyDescent="0.3">
      <c r="A3" s="3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3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32"/>
      <c r="C6" s="4"/>
      <c r="O6" s="3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32"/>
      <c r="C7" s="4"/>
      <c r="O7" s="3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32"/>
      <c r="C8" s="4"/>
      <c r="O8" s="3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32"/>
      <c r="C9" s="4"/>
      <c r="O9" s="3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32"/>
      <c r="C10" s="4"/>
      <c r="O10" s="3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32"/>
      <c r="C11" s="4"/>
      <c r="O11" s="31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32"/>
      <c r="C12" s="4"/>
      <c r="O12" s="3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32"/>
      <c r="C13" s="4"/>
      <c r="O13" s="31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32"/>
      <c r="C14" s="4"/>
      <c r="O14" s="3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32"/>
      <c r="C15" s="4"/>
      <c r="O15" s="31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32"/>
      <c r="C16" s="4"/>
      <c r="O16" s="3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32"/>
      <c r="C17" s="4"/>
      <c r="O17" s="3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32"/>
      <c r="C18" s="4"/>
      <c r="O18" s="3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32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31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3.75" customHeight="1" x14ac:dyDescent="0.2">
      <c r="A20" s="37"/>
      <c r="B20" s="35"/>
      <c r="C20" s="33"/>
      <c r="D20" s="34"/>
      <c r="E20" s="38"/>
      <c r="F20" s="34"/>
      <c r="G20" s="38"/>
      <c r="H20" s="34"/>
      <c r="I20" s="38"/>
      <c r="J20" s="34"/>
      <c r="K20" s="38"/>
      <c r="L20" s="34"/>
      <c r="M20" s="38"/>
      <c r="N20" s="35"/>
      <c r="O20" s="36"/>
    </row>
    <row r="21" spans="1:25" ht="16.5" customHeight="1" x14ac:dyDescent="0.2">
      <c r="A21" s="1"/>
      <c r="C21" s="4"/>
      <c r="D21" s="6"/>
      <c r="E21" s="6"/>
      <c r="F21" s="6"/>
      <c r="G21" s="6"/>
      <c r="H21" s="6"/>
      <c r="I21" s="6"/>
      <c r="J21" s="6"/>
      <c r="K21" s="6"/>
      <c r="L21" s="6"/>
    </row>
    <row r="22" spans="1:25" ht="21.75" customHeight="1" x14ac:dyDescent="0.2"/>
    <row r="23" spans="1:25" ht="6.75" customHeight="1" x14ac:dyDescent="0.2"/>
    <row r="24" spans="1:25" ht="6" customHeight="1" x14ac:dyDescent="0.2">
      <c r="B24" s="8"/>
      <c r="C24" s="8"/>
      <c r="D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25" ht="4.5" customHeight="1" x14ac:dyDescent="0.2">
      <c r="B25" s="8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25" ht="6" customHeight="1" x14ac:dyDescent="0.2">
      <c r="B26" s="8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8"/>
      <c r="C29" s="18"/>
      <c r="D29" s="18"/>
      <c r="E29" s="18"/>
      <c r="F29" s="18"/>
      <c r="G29" s="3"/>
      <c r="H29" s="3"/>
      <c r="I29" s="3"/>
      <c r="J29" s="3"/>
      <c r="K29" s="3"/>
      <c r="L29" s="3"/>
    </row>
    <row r="30" spans="1:25" x14ac:dyDescent="0.2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</row>
    <row r="31" spans="1:25" x14ac:dyDescent="0.2"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Aubrecht, Elisabeth Lena</cp:lastModifiedBy>
  <cp:lastPrinted>2019-05-29T12:44:30Z</cp:lastPrinted>
  <dcterms:created xsi:type="dcterms:W3CDTF">2010-08-25T11:28:54Z</dcterms:created>
  <dcterms:modified xsi:type="dcterms:W3CDTF">2025-05-13T07:56:36Z</dcterms:modified>
</cp:coreProperties>
</file>