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1_HAUSHALTE-KONSUM\11-3_Konsum-Produkte\11-3-2_Gruene-Produkte\11-3-2-1_Wohnen\"/>
    </mc:Choice>
  </mc:AlternateContent>
  <xr:revisionPtr revIDLastSave="0" documentId="13_ncr:1_{0FE7A4FD-ECF2-4915-AF19-B977FE4929A6}" xr6:coauthVersionLast="47" xr6:coauthVersionMax="47" xr10:uidLastSave="{00000000-0000-0000-0000-000000000000}"/>
  <bookViews>
    <workbookView xWindow="-120" yWindow="-120" windowWidth="29040" windowHeight="15240" tabRatio="692" firstSheet="1" activeTab="2" xr2:uid="{00000000-000D-0000-FFFF-FFFF00000000}"/>
  </bookViews>
  <sheets>
    <sheet name="Vorberechnung" sheetId="18" state="hidden" r:id="rId1"/>
    <sheet name="Daten" sheetId="1" r:id="rId2"/>
    <sheet name="Diagramm" sheetId="17" r:id="rId3"/>
  </sheets>
  <externalReferences>
    <externalReference r:id="rId4"/>
  </externalReferences>
  <definedNames>
    <definedName name="Beschriftung" localSheetId="0">OFFSET(Vorberechnung!#REF!,0,0,COUNTA(Vorberechnung!#REF!),-1)</definedName>
    <definedName name="Beschriftung">OFFSET(Daten!$B$10,0,0,COUNTA(Daten!$B$10:$B$14),-1)</definedName>
    <definedName name="Daten01" localSheetId="0">OFFSET(Vorberechnung!#REF!,0,0,COUNTA(Vorberechnung!#REF!),-1)</definedName>
    <definedName name="Daten01">OFFSET(Daten!#REF!,0,0,COUNTA(Daten!#REF!),-1)</definedName>
    <definedName name="Daten02" localSheetId="0">OFFSET(Vorberechnung!#REF!,0,0,COUNTA(Vorberechnung!#REF!),-1)</definedName>
    <definedName name="Daten02">OFFSET(Daten!#REF!,0,0,COUNTA(Daten!#REF!),-1)</definedName>
    <definedName name="Daten03" localSheetId="0">OFFSET(Vorberechnung!#REF!,0,0,COUNTA(Vorberechnung!#REF!),-1)</definedName>
    <definedName name="Daten03">OFFSET(Daten!#REF!,0,0,COUNTA(Daten!#REF!),-1)</definedName>
    <definedName name="Daten04" localSheetId="0">OFFSET(Vorberechnung!#REF!,0,0,COUNTA(Vorberechnung!#REF!),-1)</definedName>
    <definedName name="Daten04">OFFSET(Daten!#REF!,0,0,COUNTA(Daten!#REF!),-1)</definedName>
    <definedName name="Daten05" localSheetId="0">OFFSET(Vorberechnung!#REF!,0,0,COUNTA(Vorberechnung!#REF!),-1)</definedName>
    <definedName name="Daten05">OFFSET(Daten!#REF!,0,0,COUNTA(Daten!#REF!),-1)</definedName>
    <definedName name="Daten06" localSheetId="0">OFFSET(Vorberechnung!#REF!,0,0,COUNTA(Vorberechnung!#REF!),-1)</definedName>
    <definedName name="Daten06">OFFSET(Daten!#REF!,0,0,COUNTA(Daten!#REF!),-1)</definedName>
    <definedName name="Daten07" localSheetId="0">OFFSET(Vorberechnung!#REF!,0,0,COUNTA(Vorberechnung!#REF!),-1)</definedName>
    <definedName name="Daten07">OFFSET(Daten!#REF!,0,0,COUNTA(Daten!#REF!),-1)</definedName>
    <definedName name="Daten08" localSheetId="0">OFFSET(Vorberechnung!#REF!,0,0,COUNTA(Vorberechnung!#REF!),-1)</definedName>
    <definedName name="Daten08">OFFSET(Daten!#REF!,0,0,COUNTA(Daten!#REF!),-1)</definedName>
    <definedName name="Daten09" localSheetId="0">OFFSET(Vorberechnung!#REF!,0,0,COUNTA(Vorberechnung!#REF!),-1)</definedName>
    <definedName name="Daten09">OFFSET(Daten!#REF!,0,0,COUNTA(Daten!#REF!),-1)</definedName>
    <definedName name="Daten10" localSheetId="0">OFFSET(Vorberechnung!#REF!,0,0,COUNTA(Vorberechnung!#REF!),-1)</definedName>
    <definedName name="Daten10">OFFSET(Daten!#REF!,0,0,COUNTA(Daten!#REF!),-1)</definedName>
    <definedName name="Print_Area" localSheetId="2">Diagramm!$B$1:$N$28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3" i="1" l="1"/>
  <c r="O34" i="1"/>
  <c r="O32" i="1"/>
  <c r="O31" i="1"/>
  <c r="O30" i="1"/>
  <c r="O29" i="1"/>
  <c r="O13" i="1" l="1"/>
  <c r="O27" i="1" l="1"/>
  <c r="O23" i="1"/>
  <c r="O18" i="1"/>
  <c r="O17" i="1"/>
  <c r="O15" i="1"/>
  <c r="O25" i="1"/>
  <c r="O21" i="1"/>
  <c r="O19" i="1"/>
  <c r="O11" i="1"/>
  <c r="O14" i="1"/>
  <c r="O10" i="1"/>
  <c r="O22" i="1"/>
  <c r="O26" i="1"/>
  <c r="O28" i="1"/>
  <c r="O12" i="1"/>
  <c r="O24" i="1"/>
  <c r="O20" i="1"/>
  <c r="O16" i="1"/>
  <c r="M30" i="18" l="1"/>
  <c r="H31" i="18"/>
  <c r="P31" i="18"/>
  <c r="Q31" i="18"/>
  <c r="P32" i="18"/>
  <c r="Q32" i="18"/>
  <c r="P30" i="18"/>
  <c r="Q30" i="18"/>
  <c r="P29" i="18"/>
  <c r="Q29" i="18"/>
  <c r="P34" i="18"/>
  <c r="Q34" i="18"/>
  <c r="P33" i="18"/>
  <c r="Q33" i="18"/>
  <c r="O33" i="18"/>
  <c r="B33" i="18"/>
  <c r="C26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B26" i="18"/>
  <c r="C23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B23" i="18"/>
  <c r="C22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B22" i="18"/>
  <c r="Q21" i="18"/>
  <c r="P21" i="18"/>
  <c r="O21" i="18"/>
  <c r="Q20" i="18"/>
  <c r="P20" i="18"/>
  <c r="O20" i="18"/>
  <c r="P17" i="18"/>
  <c r="Q17" i="18"/>
  <c r="B17" i="18"/>
  <c r="N17" i="18"/>
  <c r="C17" i="18"/>
  <c r="D17" i="18"/>
  <c r="E17" i="18"/>
  <c r="F17" i="18"/>
  <c r="G17" i="18"/>
  <c r="H17" i="18"/>
  <c r="I17" i="18"/>
  <c r="J17" i="18"/>
  <c r="K17" i="18"/>
  <c r="L17" i="18"/>
  <c r="M17" i="18"/>
  <c r="O17" i="18"/>
  <c r="N33" i="18"/>
  <c r="O31" i="18"/>
  <c r="O29" i="18"/>
  <c r="M20" i="18"/>
  <c r="N20" i="18"/>
  <c r="M21" i="18"/>
  <c r="N21" i="18"/>
  <c r="M29" i="18"/>
  <c r="M34" i="18" s="1"/>
  <c r="N29" i="18"/>
  <c r="N34" i="18" s="1"/>
  <c r="N30" i="18"/>
  <c r="O30" i="18"/>
  <c r="M31" i="18"/>
  <c r="N31" i="18"/>
  <c r="M32" i="18"/>
  <c r="N32" i="18"/>
  <c r="O32" i="18"/>
  <c r="M33" i="18"/>
  <c r="F31" i="18"/>
  <c r="L33" i="18"/>
  <c r="K33" i="18"/>
  <c r="J33" i="18"/>
  <c r="I33" i="18"/>
  <c r="H33" i="18"/>
  <c r="G33" i="18"/>
  <c r="F33" i="18"/>
  <c r="E33" i="18"/>
  <c r="D33" i="18"/>
  <c r="C33" i="18"/>
  <c r="L32" i="18"/>
  <c r="K32" i="18"/>
  <c r="J32" i="18"/>
  <c r="I32" i="18"/>
  <c r="H32" i="18"/>
  <c r="G32" i="18"/>
  <c r="F32" i="18"/>
  <c r="E32" i="18"/>
  <c r="D32" i="18"/>
  <c r="C32" i="18"/>
  <c r="B32" i="18"/>
  <c r="L31" i="18"/>
  <c r="K31" i="18"/>
  <c r="J31" i="18"/>
  <c r="I31" i="18"/>
  <c r="G31" i="18"/>
  <c r="E31" i="18"/>
  <c r="D31" i="18"/>
  <c r="C31" i="18"/>
  <c r="B31" i="18"/>
  <c r="L30" i="18"/>
  <c r="K30" i="18"/>
  <c r="J30" i="18"/>
  <c r="I30" i="18"/>
  <c r="H30" i="18"/>
  <c r="G30" i="18"/>
  <c r="F30" i="18"/>
  <c r="E30" i="18"/>
  <c r="D30" i="18"/>
  <c r="C30" i="18"/>
  <c r="B30" i="18"/>
  <c r="L29" i="18"/>
  <c r="K29" i="18"/>
  <c r="J29" i="18"/>
  <c r="I29" i="18"/>
  <c r="H29" i="18"/>
  <c r="G29" i="18"/>
  <c r="F29" i="18"/>
  <c r="E29" i="18"/>
  <c r="D29" i="18"/>
  <c r="C29" i="18"/>
  <c r="B29" i="18"/>
  <c r="B34" i="18" s="1"/>
  <c r="L21" i="18"/>
  <c r="K21" i="18"/>
  <c r="J21" i="18"/>
  <c r="I21" i="18"/>
  <c r="H21" i="18"/>
  <c r="G21" i="18"/>
  <c r="F21" i="18"/>
  <c r="E21" i="18"/>
  <c r="D21" i="18"/>
  <c r="C21" i="18"/>
  <c r="B21" i="18"/>
  <c r="L20" i="18"/>
  <c r="K20" i="18"/>
  <c r="J20" i="18"/>
  <c r="I20" i="18"/>
  <c r="H20" i="18"/>
  <c r="G20" i="18"/>
  <c r="F20" i="18"/>
  <c r="E20" i="18"/>
  <c r="D20" i="18"/>
  <c r="C20" i="18"/>
  <c r="B20" i="18"/>
  <c r="V3" i="1"/>
  <c r="D34" i="18" l="1"/>
  <c r="I34" i="18"/>
  <c r="C34" i="18"/>
  <c r="F34" i="18"/>
  <c r="G34" i="18"/>
  <c r="H34" i="18"/>
  <c r="O34" i="18"/>
  <c r="L34" i="18"/>
  <c r="E34" i="18"/>
  <c r="J34" i="18"/>
  <c r="K34" i="18"/>
</calcChain>
</file>

<file path=xl/sharedStrings.xml><?xml version="1.0" encoding="utf-8"?>
<sst xmlns="http://schemas.openxmlformats.org/spreadsheetml/2006/main" count="50" uniqueCount="34">
  <si>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</si>
  <si>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</si>
  <si>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</si>
  <si>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</si>
  <si>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</si>
  <si>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</si>
  <si>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</si>
  <si>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</si>
  <si>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</si>
  <si>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</si>
  <si>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Biomasse</t>
  </si>
  <si>
    <t>Abkürzungen: BW: Brennwerttechnik, NT: Gas-Niedertemperaturtechnik.</t>
  </si>
  <si>
    <t>Wärmepumpen</t>
  </si>
  <si>
    <t>Öl-Niedertemperaturtechnik</t>
  </si>
  <si>
    <t>Öl-Brennwerttechnik</t>
  </si>
  <si>
    <t>Gas-Niedertemperaturtechnik</t>
  </si>
  <si>
    <t>Gas- Brennwerttechnik</t>
  </si>
  <si>
    <t>Summe:</t>
  </si>
  <si>
    <t>Gas</t>
  </si>
  <si>
    <t>Öl</t>
  </si>
  <si>
    <t>Öl-/Gas-Brennwerttechnik</t>
  </si>
  <si>
    <t>Öl-/Gas-Niedertemperaturtechnik</t>
  </si>
  <si>
    <t>Summe</t>
  </si>
  <si>
    <t>Marktentwicklung Wärmeerzeuger</t>
  </si>
  <si>
    <r>
      <t>Quelle: BDH 2016</t>
    </r>
    <r>
      <rPr>
        <sz val="8"/>
        <color indexed="8"/>
        <rFont val="ITC Officina Sans Book"/>
      </rPr>
      <t>  </t>
    </r>
    <r>
      <rPr>
        <sz val="8"/>
        <color indexed="63"/>
        <rFont val="Tahoma"/>
        <family val="2"/>
      </rPr>
      <t xml:space="preserve"> </t>
    </r>
  </si>
  <si>
    <t>Abbildung 4: Marktentwicklung Wärmeerzeuger 2002-2015</t>
  </si>
  <si>
    <t>*Eine Erweiterung des Meldekreises in der Produktstatistik "Biomassekessel" im Jahr 2014 führte zu höheren Stückzahlen im Vergleich zum Vorjahr. Die prozentuale Entwicklung zum Vorjahr ist aber negativ.</t>
  </si>
  <si>
    <t>5,3*</t>
  </si>
  <si>
    <t>Stückzahl</t>
  </si>
  <si>
    <t>Gesamtstückzahl/Struktur in Prozent</t>
  </si>
  <si>
    <t>Hinweise:</t>
  </si>
  <si>
    <t>Bundesverband der Deutschen Heizungsindustrie e.V. (BDH): Marktdaten (mehrere Jahrgänge)</t>
  </si>
  <si>
    <t>* Eine Erweiterung des Meldekreises in der Produktstatistik "Biomassekessel" im Jahr 2014 führte zu höheren Stückzahlen im Vergleich zum Vorjahr</t>
  </si>
  <si>
    <t>in der Datentabelle alle Jahre drin lassen, in der Grafik nur 2005, 2010, 2015, 2020, 2021, 2022, 2023, 2024,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</si>
</sst>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Quelle:&quot;\ @"/>
    <numFmt numFmtId="165" formatCode="0.0"/>
    <numFmt numFmtId="166" formatCode="###\ ##0.0;[Red]\-###\ ##0.0;\-"/>
    <numFmt numFmtId="167" formatCode="###\ ###\ ##0;[Red]\-###\ ###\ ##0;\-"/>
    <numFmt numFmtId="168" formatCode="0.0\ %"/>
  </numFmts>
  <fonts count="43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color rgb="FF4F81BD"/>
      <name val="Tahoma"/>
      <family val="2"/>
    </font>
    <font>
      <sz val="8"/>
      <color rgb="FF333333"/>
      <name val="Tahoma"/>
      <family val="2"/>
    </font>
    <font>
      <sz val="8"/>
      <color indexed="8"/>
      <name val="ITC Officina Sans Book"/>
    </font>
    <font>
      <sz val="8"/>
      <color indexed="63"/>
      <name val="Tahoma"/>
      <family val="2"/>
    </font>
    <font>
      <sz val="8"/>
      <color theme="1"/>
      <name val="ITC Officina Sans Book"/>
    </font>
    <font>
      <sz val="9"/>
      <name val="MetaNormalLF-Roman"/>
      <family val="2"/>
    </font>
    <font>
      <sz val="10"/>
      <name val="MetaNormalLF-Roman"/>
      <family val="2"/>
    </font>
    <font>
      <sz val="11"/>
      <color theme="1"/>
      <name val="Calibri"/>
      <family val="2"/>
      <scheme val="minor"/>
    </font>
    <font>
      <sz val="12"/>
      <color rgb="FFFF0000"/>
      <name val="Meta Offc"/>
      <family val="2"/>
    </font>
    <font>
      <sz val="12"/>
      <color rgb="FFFF0000"/>
      <name val="Meta Serif Offc Book"/>
    </font>
    <font>
      <sz val="12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080808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 style="dotted">
        <color theme="1"/>
      </right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166" fontId="37" fillId="0" borderId="10" applyFill="0" applyBorder="0">
      <alignment horizontal="right" indent="1"/>
    </xf>
    <xf numFmtId="167" fontId="38" fillId="0" borderId="0">
      <alignment horizontal="right" indent="1"/>
    </xf>
    <xf numFmtId="0" fontId="39" fillId="0" borderId="0"/>
  </cellStyleXfs>
  <cellXfs count="72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0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0" xfId="0" applyFont="1" applyFill="1" applyBorder="1" applyAlignment="1">
      <alignment horizontal="left" vertical="center" wrapText="1"/>
    </xf>
    <xf numFmtId="0" fontId="30" fillId="25" borderId="13" xfId="0" applyFont="1" applyFill="1" applyBorder="1" applyAlignment="1">
      <alignment horizontal="right" vertical="center"/>
    </xf>
    <xf numFmtId="0" fontId="30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22" xfId="0" applyBorder="1"/>
    <xf numFmtId="0" fontId="0" fillId="0" borderId="23" xfId="0" applyBorder="1"/>
    <xf numFmtId="0" fontId="0" fillId="0" borderId="15" xfId="0" applyBorder="1"/>
    <xf numFmtId="0" fontId="0" fillId="24" borderId="15" xfId="0" applyFill="1" applyBorder="1"/>
    <xf numFmtId="0" fontId="0" fillId="24" borderId="16" xfId="0" applyFill="1" applyBorder="1"/>
    <xf numFmtId="0" fontId="20" fillId="24" borderId="16" xfId="0" applyFont="1" applyFill="1" applyBorder="1" applyAlignment="1">
      <alignment horizontal="right" indent="1"/>
    </xf>
    <xf numFmtId="0" fontId="20" fillId="24" borderId="16" xfId="0" applyFont="1" applyFill="1" applyBorder="1"/>
    <xf numFmtId="0" fontId="0" fillId="24" borderId="17" xfId="0" applyFill="1" applyBorder="1"/>
    <xf numFmtId="0" fontId="30" fillId="27" borderId="21" xfId="0" applyFont="1" applyFill="1" applyBorder="1" applyAlignment="1">
      <alignment horizontal="center" vertical="center" wrapText="1"/>
    </xf>
    <xf numFmtId="0" fontId="32" fillId="0" borderId="0" xfId="42" applyFont="1"/>
    <xf numFmtId="0" fontId="1" fillId="0" borderId="0" xfId="42"/>
    <xf numFmtId="0" fontId="33" fillId="0" borderId="0" xfId="42" applyFont="1"/>
    <xf numFmtId="0" fontId="36" fillId="0" borderId="0" xfId="42" applyFont="1"/>
    <xf numFmtId="0" fontId="1" fillId="0" borderId="24" xfId="42" applyBorder="1"/>
    <xf numFmtId="0" fontId="1" fillId="0" borderId="24" xfId="42" applyFill="1" applyBorder="1"/>
    <xf numFmtId="0" fontId="1" fillId="0" borderId="24" xfId="42" applyBorder="1" applyAlignment="1">
      <alignment horizontal="right"/>
    </xf>
    <xf numFmtId="3" fontId="26" fillId="24" borderId="25" xfId="0" applyNumberFormat="1" applyFont="1" applyFill="1" applyBorder="1" applyAlignment="1">
      <alignment horizontal="center" vertical="center" wrapText="1"/>
    </xf>
    <xf numFmtId="3" fontId="26" fillId="26" borderId="25" xfId="0" applyNumberFormat="1" applyFont="1" applyFill="1" applyBorder="1" applyAlignment="1">
      <alignment horizontal="center" vertical="center" wrapText="1"/>
    </xf>
    <xf numFmtId="2" fontId="1" fillId="0" borderId="0" xfId="42" applyNumberFormat="1"/>
    <xf numFmtId="3" fontId="1" fillId="0" borderId="24" xfId="42" applyNumberFormat="1" applyBorder="1"/>
    <xf numFmtId="3" fontId="1" fillId="0" borderId="24" xfId="42" applyNumberFormat="1" applyBorder="1" applyAlignment="1">
      <alignment horizontal="right"/>
    </xf>
    <xf numFmtId="165" fontId="27" fillId="0" borderId="0" xfId="0" applyNumberFormat="1" applyFont="1" applyFill="1"/>
    <xf numFmtId="0" fontId="40" fillId="24" borderId="0" xfId="0" applyFont="1" applyFill="1" applyBorder="1" applyAlignment="1">
      <alignment vertical="top"/>
    </xf>
    <xf numFmtId="164" fontId="41" fillId="24" borderId="0" xfId="0" applyNumberFormat="1" applyFont="1" applyFill="1" applyBorder="1" applyAlignment="1">
      <alignment vertical="top" wrapText="1"/>
    </xf>
    <xf numFmtId="0" fontId="42" fillId="24" borderId="0" xfId="0" applyFont="1" applyFill="1" applyBorder="1"/>
    <xf numFmtId="168" fontId="27" fillId="24" borderId="26" xfId="0" applyNumberFormat="1" applyFont="1" applyFill="1" applyBorder="1"/>
    <xf numFmtId="168" fontId="27" fillId="26" borderId="26" xfId="0" applyNumberFormat="1" applyFont="1" applyFill="1" applyBorder="1"/>
    <xf numFmtId="3" fontId="29" fillId="24" borderId="20" xfId="0" applyNumberFormat="1" applyFont="1" applyFill="1" applyBorder="1" applyAlignment="1">
      <alignment horizontal="center" vertical="center" wrapText="1"/>
    </xf>
    <xf numFmtId="3" fontId="29" fillId="26" borderId="20" xfId="0" applyNumberFormat="1" applyFont="1" applyFill="1" applyBorder="1" applyAlignment="1">
      <alignment horizontal="center" vertical="center" wrapText="1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0" fontId="27" fillId="24" borderId="24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 vertical="center" wrapText="1"/>
      <protection locked="0"/>
    </xf>
    <xf numFmtId="0" fontId="27" fillId="24" borderId="24" xfId="0" applyFont="1" applyFill="1" applyBorder="1" applyAlignment="1" applyProtection="1">
      <alignment horizontal="left" vertical="center" wrapText="1"/>
      <protection locked="0"/>
    </xf>
    <xf numFmtId="0" fontId="27" fillId="24" borderId="12" xfId="0" applyFont="1" applyFill="1" applyBorder="1" applyAlignment="1" applyProtection="1">
      <alignment horizontal="left"/>
      <protection locked="0"/>
    </xf>
    <xf numFmtId="0" fontId="27" fillId="24" borderId="24" xfId="0" applyFont="1" applyFill="1" applyBorder="1" applyAlignment="1" applyProtection="1">
      <alignment horizontal="left"/>
      <protection locked="0"/>
    </xf>
    <xf numFmtId="0" fontId="31" fillId="25" borderId="18" xfId="0" applyFont="1" applyFill="1" applyBorder="1" applyAlignment="1">
      <alignment horizontal="center" vertical="center"/>
    </xf>
    <xf numFmtId="0" fontId="31" fillId="25" borderId="19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3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4" xr:uid="{00000000-0005-0000-0000-000021000000}"/>
    <cellStyle name="Schlecht" xfId="33" builtinId="27" customBuiltin="1"/>
    <cellStyle name="Standard" xfId="0" builtinId="0"/>
    <cellStyle name="Standard 2" xfId="42" xr:uid="{00000000-0005-0000-0000-000024000000}"/>
    <cellStyle name="Standard 5" xfId="45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2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'[1]04'!$A$29</c:f>
              <c:strCache>
                <c:ptCount val="1"/>
                <c:pt idx="0">
                  <c:v>Biomasse</c:v>
                </c:pt>
              </c:strCache>
            </c:strRef>
          </c:tx>
          <c:invertIfNegative val="0"/>
          <c:cat>
            <c:numRef>
              <c:f>'[1]04'!$B$28:$L$28</c:f>
              <c:numCache>
                <c:formatCode>General</c:formatCod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numCache>
            </c:numRef>
          </c:cat>
          <c:val>
            <c:numRef>
              <c:f>'[1]04'!$B$29:$L$29</c:f>
              <c:numCache>
                <c:formatCode>General</c:formatCode>
                <c:ptCount val="11"/>
                <c:pt idx="0">
                  <c:v>1.9</c:v>
                </c:pt>
                <c:pt idx="1">
                  <c:v>2.5</c:v>
                </c:pt>
                <c:pt idx="2">
                  <c:v>3.5</c:v>
                </c:pt>
                <c:pt idx="3">
                  <c:v>4.2</c:v>
                </c:pt>
                <c:pt idx="4">
                  <c:v>7.1</c:v>
                </c:pt>
                <c:pt idx="5">
                  <c:v>3.4</c:v>
                </c:pt>
                <c:pt idx="6">
                  <c:v>5.9</c:v>
                </c:pt>
                <c:pt idx="7">
                  <c:v>4.3</c:v>
                </c:pt>
                <c:pt idx="8">
                  <c:v>3.1</c:v>
                </c:pt>
                <c:pt idx="9">
                  <c:v>4.0999999999999996</c:v>
                </c:pt>
                <c:pt idx="10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4-4EEE-A766-01E54B4247E0}"/>
            </c:ext>
          </c:extLst>
        </c:ser>
        <c:ser>
          <c:idx val="1"/>
          <c:order val="1"/>
          <c:tx>
            <c:strRef>
              <c:f>'[1]04'!$A$30</c:f>
              <c:strCache>
                <c:ptCount val="1"/>
                <c:pt idx="0">
                  <c:v>Wärmepumpen</c:v>
                </c:pt>
              </c:strCache>
            </c:strRef>
          </c:tx>
          <c:invertIfNegative val="0"/>
          <c:cat>
            <c:numRef>
              <c:f>'[1]04'!$B$28:$L$28</c:f>
              <c:numCache>
                <c:formatCode>General</c:formatCod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numCache>
            </c:numRef>
          </c:cat>
          <c:val>
            <c:numRef>
              <c:f>'[1]04'!$B$30:$L$30</c:f>
              <c:numCache>
                <c:formatCode>General</c:formatCode>
                <c:ptCount val="11"/>
                <c:pt idx="0">
                  <c:v>1.7</c:v>
                </c:pt>
                <c:pt idx="1">
                  <c:v>1.9</c:v>
                </c:pt>
                <c:pt idx="2">
                  <c:v>2</c:v>
                </c:pt>
                <c:pt idx="3">
                  <c:v>2.6</c:v>
                </c:pt>
                <c:pt idx="4">
                  <c:v>8.4</c:v>
                </c:pt>
                <c:pt idx="5">
                  <c:v>8.3000000000000007</c:v>
                </c:pt>
                <c:pt idx="6">
                  <c:v>10.1</c:v>
                </c:pt>
                <c:pt idx="7">
                  <c:v>8.6</c:v>
                </c:pt>
                <c:pt idx="8">
                  <c:v>8.3000000000000007</c:v>
                </c:pt>
                <c:pt idx="9">
                  <c:v>9.1</c:v>
                </c:pt>
                <c:pt idx="10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C4-4EEE-A766-01E54B4247E0}"/>
            </c:ext>
          </c:extLst>
        </c:ser>
        <c:ser>
          <c:idx val="2"/>
          <c:order val="2"/>
          <c:tx>
            <c:strRef>
              <c:f>'[1]04'!$A$31</c:f>
              <c:strCache>
                <c:ptCount val="1"/>
                <c:pt idx="0">
                  <c:v>Öl-/Gas-Brennwerttechnik</c:v>
                </c:pt>
              </c:strCache>
            </c:strRef>
          </c:tx>
          <c:invertIfNegative val="0"/>
          <c:cat>
            <c:numRef>
              <c:f>'[1]04'!$B$28:$L$28</c:f>
              <c:numCache>
                <c:formatCode>General</c:formatCod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numCache>
            </c:numRef>
          </c:cat>
          <c:val>
            <c:numRef>
              <c:f>'[1]04'!$B$31:$L$31</c:f>
              <c:numCache>
                <c:formatCode>General</c:formatCode>
                <c:ptCount val="11"/>
                <c:pt idx="0">
                  <c:v>33.299999999999997</c:v>
                </c:pt>
                <c:pt idx="1">
                  <c:v>37.799999999999997</c:v>
                </c:pt>
                <c:pt idx="2">
                  <c:v>40.800000000000004</c:v>
                </c:pt>
                <c:pt idx="3">
                  <c:v>42.1</c:v>
                </c:pt>
                <c:pt idx="4">
                  <c:v>51</c:v>
                </c:pt>
                <c:pt idx="5">
                  <c:v>56</c:v>
                </c:pt>
                <c:pt idx="6">
                  <c:v>59.199999999999996</c:v>
                </c:pt>
                <c:pt idx="7">
                  <c:v>63.099999999999994</c:v>
                </c:pt>
                <c:pt idx="8">
                  <c:v>64.5</c:v>
                </c:pt>
                <c:pt idx="9">
                  <c:v>65.400000000000006</c:v>
                </c:pt>
                <c:pt idx="10">
                  <c:v>66.2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C4-4EEE-A766-01E54B4247E0}"/>
            </c:ext>
          </c:extLst>
        </c:ser>
        <c:ser>
          <c:idx val="3"/>
          <c:order val="3"/>
          <c:tx>
            <c:strRef>
              <c:f>'[1]04'!$A$32</c:f>
              <c:strCache>
                <c:ptCount val="1"/>
                <c:pt idx="0">
                  <c:v>Öl-/Gas-Niedertemperaturtechnik</c:v>
                </c:pt>
              </c:strCache>
            </c:strRef>
          </c:tx>
          <c:invertIfNegative val="0"/>
          <c:cat>
            <c:numRef>
              <c:f>'[1]04'!$B$28:$L$28</c:f>
              <c:numCache>
                <c:formatCode>General</c:formatCod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numCache>
            </c:numRef>
          </c:cat>
          <c:val>
            <c:numRef>
              <c:f>'[1]04'!$B$32:$L$32</c:f>
              <c:numCache>
                <c:formatCode>General</c:formatCode>
                <c:ptCount val="11"/>
                <c:pt idx="0">
                  <c:v>61.1</c:v>
                </c:pt>
                <c:pt idx="1">
                  <c:v>56.8</c:v>
                </c:pt>
                <c:pt idx="2">
                  <c:v>53.7</c:v>
                </c:pt>
                <c:pt idx="3">
                  <c:v>51.1</c:v>
                </c:pt>
                <c:pt idx="4">
                  <c:v>35.5</c:v>
                </c:pt>
                <c:pt idx="5">
                  <c:v>32.200000000000003</c:v>
                </c:pt>
                <c:pt idx="6">
                  <c:v>24.799999999999997</c:v>
                </c:pt>
                <c:pt idx="7">
                  <c:v>26</c:v>
                </c:pt>
                <c:pt idx="8">
                  <c:v>24.1</c:v>
                </c:pt>
                <c:pt idx="9">
                  <c:v>21.4</c:v>
                </c:pt>
                <c:pt idx="10">
                  <c:v>20.100000000000001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C4-4EEE-A766-01E54B424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9255576"/>
        <c:axId val="389255184"/>
      </c:barChart>
      <c:catAx>
        <c:axId val="38925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89255184"/>
        <c:crosses val="autoZero"/>
        <c:auto val="1"/>
        <c:lblAlgn val="ctr"/>
        <c:lblOffset val="100"/>
        <c:noMultiLvlLbl val="0"/>
      </c:catAx>
      <c:valAx>
        <c:axId val="3892551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389255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466866998816009E-2"/>
          <c:y val="8.63271349667592E-2"/>
          <c:w val="0.88776289725820134"/>
          <c:h val="0.642098506140812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Daten!$L$9</c:f>
              <c:strCache>
                <c:ptCount val="1"/>
                <c:pt idx="0">
                  <c:v>Öl-/Gas-Brennwerttechnik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962DCD3-81A0-4090-90AD-3B06C178C601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52A7-4E96-81F8-CB987455F9B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650ACE9-FEC7-4949-92E2-D9698B2F958F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2A7-4E96-81F8-CB987455F9B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9BA38C8-E8F0-45B4-895A-8DC50EE734D4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2A7-4E96-81F8-CB987455F9B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38932F0-269C-47C5-8C50-04D9B3F9C291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52A7-4E96-81F8-CB987455F9B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3FC679E-0D2F-480F-BA1A-19D57CFB457B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2A7-4E96-81F8-CB987455F9B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C238A03-EF54-43E1-979A-566595B468CB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2A7-4E96-81F8-CB987455F9B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4C65317-6487-4DA4-8390-91A4D4094B8D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4E21-4769-8141-30D054BBE20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40C2A43-4CD7-40D1-B643-48E6DFEA1D83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4E21-4769-8141-30D054BBE20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1D785A3-B478-4E1A-9E11-3073A0E04AEA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4E21-4769-8141-30D054BBE20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93EA97F-A249-4BAD-9DAC-0CC8FCF3E82E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50CA-48DC-90F2-63C5036D344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0F03E00-F232-476C-A9E5-A501AE85D67E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50CA-48DC-90F2-63C5036D34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Daten!$B$10:$B$34</c15:sqref>
                  </c15:fullRef>
                </c:ext>
              </c:extLst>
              <c:f>(Daten!$B$10,Daten!$B$13,Daten!$B$18,Daten!$B$23,Daten!$B$28:$B$34)</c:f>
              <c:numCache>
                <c:formatCode>General</c:formatCode>
                <c:ptCount val="11"/>
                <c:pt idx="0">
                  <c:v>2002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Daten!$L$10:$L$34</c15:sqref>
                  </c15:fullRef>
                </c:ext>
              </c:extLst>
              <c:f>(Daten!$L$10,Daten!$L$13,Daten!$L$18,Daten!$L$23,Daten!$L$28:$L$34)</c:f>
              <c:numCache>
                <c:formatCode>#,##0</c:formatCode>
                <c:ptCount val="11"/>
                <c:pt idx="0">
                  <c:v>257764.49999999997</c:v>
                </c:pt>
                <c:pt idx="1">
                  <c:v>309435.00000000006</c:v>
                </c:pt>
                <c:pt idx="2">
                  <c:v>395062.5</c:v>
                </c:pt>
                <c:pt idx="3">
                  <c:v>499840.00000000006</c:v>
                </c:pt>
                <c:pt idx="4">
                  <c:v>595294.00000000012</c:v>
                </c:pt>
                <c:pt idx="5">
                  <c:v>615926.99999999988</c:v>
                </c:pt>
                <c:pt idx="6">
                  <c:v>582500</c:v>
                </c:pt>
                <c:pt idx="7">
                  <c:v>805500</c:v>
                </c:pt>
                <c:pt idx="8">
                  <c:v>443000</c:v>
                </c:pt>
                <c:pt idx="9">
                  <c:v>251500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Daten!$E$10:$E$34</c15:f>
                <c15:dlblRangeCache>
                  <c:ptCount val="25"/>
                  <c:pt idx="0">
                    <c:v>34,3 %</c:v>
                  </c:pt>
                  <c:pt idx="1">
                    <c:v>38,8 %</c:v>
                  </c:pt>
                  <c:pt idx="2">
                    <c:v>40,8 %</c:v>
                  </c:pt>
                  <c:pt idx="3">
                    <c:v>42,1 %</c:v>
                  </c:pt>
                  <c:pt idx="4">
                    <c:v>51,0 %</c:v>
                  </c:pt>
                  <c:pt idx="5">
                    <c:v>56,0 %</c:v>
                  </c:pt>
                  <c:pt idx="6">
                    <c:v>59,2 %</c:v>
                  </c:pt>
                  <c:pt idx="7">
                    <c:v>63,1 %</c:v>
                  </c:pt>
                  <c:pt idx="8">
                    <c:v>64,5 %</c:v>
                  </c:pt>
                  <c:pt idx="9">
                    <c:v>65,4 %</c:v>
                  </c:pt>
                  <c:pt idx="10">
                    <c:v>66,2 %</c:v>
                  </c:pt>
                  <c:pt idx="11">
                    <c:v>68,1 %</c:v>
                  </c:pt>
                  <c:pt idx="12">
                    <c:v>67,4 %</c:v>
                  </c:pt>
                  <c:pt idx="13">
                    <c:v>70,4 %</c:v>
                  </c:pt>
                  <c:pt idx="14">
                    <c:v>75,5 %</c:v>
                  </c:pt>
                  <c:pt idx="15">
                    <c:v>74,8 %</c:v>
                  </c:pt>
                  <c:pt idx="16">
                    <c:v>75,2 %</c:v>
                  </c:pt>
                  <c:pt idx="17">
                    <c:v>75,8 %</c:v>
                  </c:pt>
                  <c:pt idx="18">
                    <c:v>70,7 %</c:v>
                  </c:pt>
                  <c:pt idx="19">
                    <c:v>66,3 %</c:v>
                  </c:pt>
                  <c:pt idx="20">
                    <c:v>59,4 %</c:v>
                  </c:pt>
                  <c:pt idx="21">
                    <c:v>61,6 %</c:v>
                  </c:pt>
                  <c:pt idx="22">
                    <c:v>62,2 %</c:v>
                  </c:pt>
                  <c:pt idx="23">
                    <c:v>40,1 %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1BDD-4D81-B8BB-431F2BE75D7B}"/>
            </c:ext>
          </c:extLst>
        </c:ser>
        <c:ser>
          <c:idx val="3"/>
          <c:order val="1"/>
          <c:tx>
            <c:strRef>
              <c:f>Daten!$M$9</c:f>
              <c:strCache>
                <c:ptCount val="1"/>
                <c:pt idx="0">
                  <c:v>Öl-/Gas-Niedertemperaturtechnik</c:v>
                </c:pt>
              </c:strCache>
            </c:strRef>
          </c:tx>
          <c:spPr>
            <a:solidFill>
              <a:schemeClr val="accent4"/>
            </a:solidFill>
            <a:ln w="12700">
              <a:noFill/>
              <a:prstDash val="dash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D53454F-2536-4A14-8461-709414DF12D4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1BDD-4D81-B8BB-431F2BE75D7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D0BAC2D-E41B-4D92-BC1C-1A056AE1EB45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52A7-4E96-81F8-CB987455F9B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AF41056-307A-410B-AD48-2936EF62C287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52A7-4E96-81F8-CB987455F9B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2386238-D29E-450C-8297-8A830D4283CA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52A7-4E96-81F8-CB987455F9B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BBC0872-77B6-409F-8357-10C3CBE24872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52A7-4E96-81F8-CB987455F9B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C5659E1-F2F3-4591-AF69-B575B5BB4D05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52A7-4E96-81F8-CB987455F9B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CB63775-56D2-4E22-84F7-B24B3D96AACF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4E21-4769-8141-30D054BBE20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6E84A89-FDD4-40BD-9F9B-5746676B067E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4E21-4769-8141-30D054BBE20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333545B-244F-4243-9CD1-D405BB37FD87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4E21-4769-8141-30D054BBE20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EBF8633-DF40-45CA-B6D9-C75D6B4ED3A5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50CA-48DC-90F2-63C5036D344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205DBF1-591D-4499-B5CD-76EC8562439F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50CA-48DC-90F2-63C5036D34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ysClr val="windowText" lastClr="000000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Daten!$B$10:$B$34</c15:sqref>
                  </c15:fullRef>
                </c:ext>
              </c:extLst>
              <c:f>(Daten!$B$10,Daten!$B$13,Daten!$B$18,Daten!$B$23,Daten!$B$28:$B$34)</c:f>
              <c:numCache>
                <c:formatCode>General</c:formatCode>
                <c:ptCount val="11"/>
                <c:pt idx="0">
                  <c:v>2002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Daten!$M$10:$M$34</c15:sqref>
                  </c15:fullRef>
                </c:ext>
              </c:extLst>
              <c:f>(Daten!$M$10,Daten!$M$13,Daten!$M$18,Daten!$M$23,Daten!$M$28:$M$34)</c:f>
              <c:numCache>
                <c:formatCode>#,##0</c:formatCode>
                <c:ptCount val="11"/>
                <c:pt idx="0">
                  <c:v>466681.5</c:v>
                </c:pt>
                <c:pt idx="1">
                  <c:v>375585</c:v>
                </c:pt>
                <c:pt idx="2">
                  <c:v>147612.5</c:v>
                </c:pt>
                <c:pt idx="3">
                  <c:v>123539.99999999999</c:v>
                </c:pt>
                <c:pt idx="4">
                  <c:v>72412</c:v>
                </c:pt>
                <c:pt idx="5">
                  <c:v>82681.000000000015</c:v>
                </c:pt>
                <c:pt idx="6">
                  <c:v>72500</c:v>
                </c:pt>
                <c:pt idx="7">
                  <c:v>97500</c:v>
                </c:pt>
                <c:pt idx="8">
                  <c:v>52500</c:v>
                </c:pt>
                <c:pt idx="9">
                  <c:v>47500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Daten!$F$10:$F$34</c15:f>
                <c15:dlblRangeCache>
                  <c:ptCount val="25"/>
                  <c:pt idx="0">
                    <c:v>62,1 %</c:v>
                  </c:pt>
                  <c:pt idx="1">
                    <c:v>56,8 %</c:v>
                  </c:pt>
                  <c:pt idx="2">
                    <c:v>53,7 %</c:v>
                  </c:pt>
                  <c:pt idx="3">
                    <c:v>51,1 %</c:v>
                  </c:pt>
                  <c:pt idx="4">
                    <c:v>35,5 %</c:v>
                  </c:pt>
                  <c:pt idx="5">
                    <c:v>32,3 %</c:v>
                  </c:pt>
                  <c:pt idx="6">
                    <c:v>24,8 %</c:v>
                  </c:pt>
                  <c:pt idx="7">
                    <c:v>24,0 %</c:v>
                  </c:pt>
                  <c:pt idx="8">
                    <c:v>24,1 %</c:v>
                  </c:pt>
                  <c:pt idx="9">
                    <c:v>21,4 %</c:v>
                  </c:pt>
                  <c:pt idx="10">
                    <c:v>20,1 %</c:v>
                  </c:pt>
                  <c:pt idx="11">
                    <c:v>19,1 %</c:v>
                  </c:pt>
                  <c:pt idx="12">
                    <c:v>18,8 %</c:v>
                  </c:pt>
                  <c:pt idx="13">
                    <c:v>17,4 %</c:v>
                  </c:pt>
                  <c:pt idx="14">
                    <c:v>10,8 %</c:v>
                  </c:pt>
                  <c:pt idx="15">
                    <c:v>10,5 %</c:v>
                  </c:pt>
                  <c:pt idx="16">
                    <c:v>10,0 %</c:v>
                  </c:pt>
                  <c:pt idx="17">
                    <c:v>9,7 %</c:v>
                  </c:pt>
                  <c:pt idx="18">
                    <c:v>8,6 %</c:v>
                  </c:pt>
                  <c:pt idx="19">
                    <c:v>8,9 %</c:v>
                  </c:pt>
                  <c:pt idx="20">
                    <c:v>7,4 %</c:v>
                  </c:pt>
                  <c:pt idx="21">
                    <c:v>7,5 %</c:v>
                  </c:pt>
                  <c:pt idx="22">
                    <c:v>7,4 %</c:v>
                  </c:pt>
                  <c:pt idx="23">
                    <c:v>7,6 %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1BDD-4D81-B8BB-431F2BE75D7B}"/>
            </c:ext>
          </c:extLst>
        </c:ser>
        <c:ser>
          <c:idx val="1"/>
          <c:order val="2"/>
          <c:tx>
            <c:strRef>
              <c:f>Daten!$J$9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1.6209830333948847E-17"/>
                  <c:y val="5.1757408543232717E-3"/>
                </c:manualLayout>
              </c:layout>
              <c:tx>
                <c:rich>
                  <a:bodyPr/>
                  <a:lstStyle/>
                  <a:p>
                    <a:fld id="{6A31A222-E384-47EC-9EF9-4B2A258AAC40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B-52A7-4E96-81F8-CB987455F9B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9BD2FF7-F266-4319-B424-6E30F68A5B1D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E-52A7-4E96-81F8-CB987455F9B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BE9F9DF-6702-4318-AB47-E92968693588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3-52A7-4E96-81F8-CB987455F9B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0669A13-0BAB-428B-97EF-1B599C45302F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8-52A7-4E96-81F8-CB987455F9B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D613137-7B35-4B3A-A403-BBDA2CE96DC5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D-52A7-4E96-81F8-CB987455F9B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08F71A3-0103-43A6-88EF-D9B69412C2AC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E-52A7-4E96-81F8-CB987455F9B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089C48E-93A3-4E40-B8E9-A8DA2FCA68F7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0-4E21-4769-8141-30D054BBE20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D7A0526-832D-4E65-AAEC-D9F0AE018356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1-4E21-4769-8141-30D054BBE20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AE108C5-7D6B-4CBE-AC0C-0EF9F4CFCCFC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2-4E21-4769-8141-30D054BBE20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C439F17-41F4-438E-BD75-294A25348C15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50CA-48DC-90F2-63C5036D344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B46DF95-B420-4F9D-AFDA-B4B920997C84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50CA-48DC-90F2-63C5036D34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Daten!$B$10:$B$34</c15:sqref>
                  </c15:fullRef>
                </c:ext>
              </c:extLst>
              <c:f>(Daten!$B$10,Daten!$B$13,Daten!$B$18,Daten!$B$23,Daten!$B$28:$B$34)</c:f>
              <c:numCache>
                <c:formatCode>General</c:formatCode>
                <c:ptCount val="11"/>
                <c:pt idx="0">
                  <c:v>2002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Daten!$J$10:$J$34</c15:sqref>
                  </c15:fullRef>
                </c:ext>
              </c:extLst>
              <c:f>(Daten!$J$10,Daten!$J$13,Daten!$J$18,Daten!$J$23,Daten!$J$28:$J$34)</c:f>
              <c:numCache>
                <c:formatCode>#,##0</c:formatCode>
                <c:ptCount val="11"/>
                <c:pt idx="0">
                  <c:v>14278.5</c:v>
                </c:pt>
                <c:pt idx="1">
                  <c:v>30870.000000000004</c:v>
                </c:pt>
                <c:pt idx="2">
                  <c:v>18987.5</c:v>
                </c:pt>
                <c:pt idx="3">
                  <c:v>29820.000000000004</c:v>
                </c:pt>
                <c:pt idx="4">
                  <c:v>53888</c:v>
                </c:pt>
                <c:pt idx="5">
                  <c:v>76177.999999999985</c:v>
                </c:pt>
                <c:pt idx="6">
                  <c:v>89000</c:v>
                </c:pt>
                <c:pt idx="7">
                  <c:v>49500</c:v>
                </c:pt>
                <c:pt idx="8">
                  <c:v>24000</c:v>
                </c:pt>
                <c:pt idx="9">
                  <c:v>29000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Daten!$C$10:$C$34</c15:f>
                <c15:dlblRangeCache>
                  <c:ptCount val="25"/>
                  <c:pt idx="0">
                    <c:v>1,9 %</c:v>
                  </c:pt>
                  <c:pt idx="1">
                    <c:v>2,5 %</c:v>
                  </c:pt>
                  <c:pt idx="2">
                    <c:v>3,5 %</c:v>
                  </c:pt>
                  <c:pt idx="3">
                    <c:v>4,2 %</c:v>
                  </c:pt>
                  <c:pt idx="4">
                    <c:v>7,1 %</c:v>
                  </c:pt>
                  <c:pt idx="5">
                    <c:v>3,4 %</c:v>
                  </c:pt>
                  <c:pt idx="6">
                    <c:v>5,9 %</c:v>
                  </c:pt>
                  <c:pt idx="7">
                    <c:v>4,3 %</c:v>
                  </c:pt>
                  <c:pt idx="8">
                    <c:v>3,1 %</c:v>
                  </c:pt>
                  <c:pt idx="9">
                    <c:v>4,1 %</c:v>
                  </c:pt>
                  <c:pt idx="10">
                    <c:v>4,5 %</c:v>
                  </c:pt>
                  <c:pt idx="11">
                    <c:v>4,0 %</c:v>
                  </c:pt>
                  <c:pt idx="12">
                    <c:v>5,3 %</c:v>
                  </c:pt>
                  <c:pt idx="13">
                    <c:v>4,2 %</c:v>
                  </c:pt>
                  <c:pt idx="14">
                    <c:v>4,1 %</c:v>
                  </c:pt>
                  <c:pt idx="15">
                    <c:v>3,7 %</c:v>
                  </c:pt>
                  <c:pt idx="16">
                    <c:v>3,3 %</c:v>
                  </c:pt>
                  <c:pt idx="17">
                    <c:v>3,0 %</c:v>
                  </c:pt>
                  <c:pt idx="18">
                    <c:v>6,4 %</c:v>
                  </c:pt>
                  <c:pt idx="19">
                    <c:v>8,2 %</c:v>
                  </c:pt>
                  <c:pt idx="20">
                    <c:v>9,1 %</c:v>
                  </c:pt>
                  <c:pt idx="21">
                    <c:v>3,8 %</c:v>
                  </c:pt>
                  <c:pt idx="22">
                    <c:v>3,4 %</c:v>
                  </c:pt>
                  <c:pt idx="23">
                    <c:v>4,6 %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1BDD-4D81-B8BB-431F2BE75D7B}"/>
            </c:ext>
          </c:extLst>
        </c:ser>
        <c:ser>
          <c:idx val="2"/>
          <c:order val="3"/>
          <c:tx>
            <c:strRef>
              <c:f>Daten!$K$9</c:f>
              <c:strCache>
                <c:ptCount val="1"/>
                <c:pt idx="0">
                  <c:v>Wärmepumpen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1.7683655554136841E-3"/>
                  <c:y val="-1.035148170864654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700" b="1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</a:defRPr>
                    </a:pPr>
                    <a:fld id="{36DCDFEA-5C03-4449-A074-452C7E34E94A}" type="CELLRANG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700" b="1">
                          <a:solidFill>
                            <a:sysClr val="windowText" lastClr="000000"/>
                          </a:solidFill>
                          <a:latin typeface="Meta Offc" panose="020B0604030101020102" pitchFamily="34" charset="0"/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52A7-4E96-81F8-CB987455F9B4}"/>
                </c:ext>
              </c:extLst>
            </c:dLbl>
            <c:dLbl>
              <c:idx val="1"/>
              <c:layout>
                <c:manualLayout>
                  <c:x val="-3.2419660667897693E-17"/>
                  <c:y val="-1.0351481708646592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700" b="1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</a:defRPr>
                    </a:pPr>
                    <a:fld id="{0A22C5FB-437C-444A-88A9-DEF0913198A1}" type="CELLRANG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700" b="1">
                          <a:solidFill>
                            <a:sysClr val="windowText" lastClr="000000"/>
                          </a:solidFill>
                          <a:latin typeface="Meta Offc" panose="020B0604030101020102" pitchFamily="34" charset="0"/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52A7-4E96-81F8-CB987455F9B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38DEB0F-2E37-434E-BED3-1296C2641EF9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52A7-4E96-81F8-CB987455F9B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A0FFE19-9532-41B9-9DE9-1D3B3E37CB7F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4-52A7-4E96-81F8-CB987455F9B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1F7991F-8115-4319-B7D6-73F726F21BF6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9-52A7-4E96-81F8-CB987455F9B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990B5EE-4EC8-4F0A-AEB0-1BAC1354F1C5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A-52A7-4E96-81F8-CB987455F9B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8E53EA4-3F9B-4FDD-A49A-A75C61AEB7E2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1-4E21-4769-8141-30D054BBE20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1FC9301-BA09-4173-A1A9-96F6814BB996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2-4E21-4769-8141-30D054BBE20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2E3B179-6313-4727-A9D1-A374E1D4956B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3-4E21-4769-8141-30D054BBE20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A494700-AD25-4F4A-9617-C2210C25FBBD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50CA-48DC-90F2-63C5036D344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2C79966-2A11-4199-818E-33E7BC22F1E9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F-50CA-48DC-90F2-63C5036D344A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Daten!$B$10:$B$34</c15:sqref>
                  </c15:fullRef>
                </c:ext>
              </c:extLst>
              <c:f>(Daten!$B$10,Daten!$B$13,Daten!$B$18,Daten!$B$23,Daten!$B$28:$B$34)</c:f>
              <c:numCache>
                <c:formatCode>General</c:formatCode>
                <c:ptCount val="11"/>
                <c:pt idx="0">
                  <c:v>2002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Daten!$K$10:$K$34</c15:sqref>
                  </c15:fullRef>
                </c:ext>
              </c:extLst>
              <c:f>(Daten!$K$10,Daten!$K$13,Daten!$K$18,Daten!$K$23,Daten!$K$28:$K$34)</c:f>
              <c:numCache>
                <c:formatCode>#,##0</c:formatCode>
                <c:ptCount val="11"/>
                <c:pt idx="0">
                  <c:v>12775.500000000002</c:v>
                </c:pt>
                <c:pt idx="1">
                  <c:v>19110</c:v>
                </c:pt>
                <c:pt idx="2">
                  <c:v>50837.5</c:v>
                </c:pt>
                <c:pt idx="3">
                  <c:v>56800</c:v>
                </c:pt>
                <c:pt idx="4">
                  <c:v>120406.00000000001</c:v>
                </c:pt>
                <c:pt idx="5">
                  <c:v>154214</c:v>
                </c:pt>
                <c:pt idx="6">
                  <c:v>236000</c:v>
                </c:pt>
                <c:pt idx="7">
                  <c:v>356000</c:v>
                </c:pt>
                <c:pt idx="8">
                  <c:v>193000</c:v>
                </c:pt>
                <c:pt idx="9">
                  <c:v>299000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Daten!$D$10:$D$34</c15:f>
                <c15:dlblRangeCache>
                  <c:ptCount val="25"/>
                  <c:pt idx="0">
                    <c:v>1,7 %</c:v>
                  </c:pt>
                  <c:pt idx="1">
                    <c:v>1,9 %</c:v>
                  </c:pt>
                  <c:pt idx="2">
                    <c:v>2,0 %</c:v>
                  </c:pt>
                  <c:pt idx="3">
                    <c:v>2,6 %</c:v>
                  </c:pt>
                  <c:pt idx="4">
                    <c:v>6,4 %</c:v>
                  </c:pt>
                  <c:pt idx="5">
                    <c:v>8,3 %</c:v>
                  </c:pt>
                  <c:pt idx="6">
                    <c:v>10,1 %</c:v>
                  </c:pt>
                  <c:pt idx="7">
                    <c:v>8,6 %</c:v>
                  </c:pt>
                  <c:pt idx="8">
                    <c:v>8,3 %</c:v>
                  </c:pt>
                  <c:pt idx="9">
                    <c:v>9,1 %</c:v>
                  </c:pt>
                  <c:pt idx="10">
                    <c:v>9,2 %</c:v>
                  </c:pt>
                  <c:pt idx="11">
                    <c:v>8,8 %</c:v>
                  </c:pt>
                  <c:pt idx="12">
                    <c:v>8,5 %</c:v>
                  </c:pt>
                  <c:pt idx="13">
                    <c:v>8,0 %</c:v>
                  </c:pt>
                  <c:pt idx="14">
                    <c:v>9,6 %</c:v>
                  </c:pt>
                  <c:pt idx="15">
                    <c:v>11,0 %</c:v>
                  </c:pt>
                  <c:pt idx="16">
                    <c:v>11,5 %</c:v>
                  </c:pt>
                  <c:pt idx="17">
                    <c:v>11,5 %</c:v>
                  </c:pt>
                  <c:pt idx="18">
                    <c:v>14,3 %</c:v>
                  </c:pt>
                  <c:pt idx="19">
                    <c:v>16,6 %</c:v>
                  </c:pt>
                  <c:pt idx="20">
                    <c:v>24,1 %</c:v>
                  </c:pt>
                  <c:pt idx="21">
                    <c:v>27,2 %</c:v>
                  </c:pt>
                  <c:pt idx="22">
                    <c:v>27,1 %</c:v>
                  </c:pt>
                  <c:pt idx="23">
                    <c:v>47,7 %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1BDD-4D81-B8BB-431F2BE75D7B}"/>
            </c:ext>
          </c:extLst>
        </c:ser>
        <c:ser>
          <c:idx val="4"/>
          <c:order val="4"/>
          <c:tx>
            <c:strRef>
              <c:f>Daten!$N$9</c:f>
              <c:strCache>
                <c:ptCount val="1"/>
                <c:pt idx="0">
                  <c:v>Summe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7683655554136678E-3"/>
                  <c:y val="0.1353798565871490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CB-4384-815A-9ADE3451A3B3}"/>
                </c:ext>
              </c:extLst>
            </c:dLbl>
            <c:dLbl>
              <c:idx val="1"/>
              <c:layout>
                <c:manualLayout>
                  <c:x val="0"/>
                  <c:y val="0.1367718048460420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CB-4384-815A-9ADE3451A3B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CB-4384-815A-9ADE3451A3B3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Daten!$B$10:$B$34</c15:sqref>
                  </c15:fullRef>
                </c:ext>
              </c:extLst>
              <c:f>(Daten!$B$10,Daten!$B$13,Daten!$B$18,Daten!$B$23,Daten!$B$28:$B$34)</c:f>
              <c:numCache>
                <c:formatCode>General</c:formatCode>
                <c:ptCount val="11"/>
                <c:pt idx="0">
                  <c:v>2002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Daten!$N$10:$N$34</c15:sqref>
                  </c15:fullRef>
                </c:ext>
              </c:extLst>
              <c:f>(Daten!$N$10,Daten!$N$13,Daten!$N$18,Daten!$N$23,Daten!$N$28:$N$34)</c:f>
              <c:numCache>
                <c:formatCode>#,##0</c:formatCode>
                <c:ptCount val="11"/>
                <c:pt idx="0">
                  <c:v>751500</c:v>
                </c:pt>
                <c:pt idx="1">
                  <c:v>735000</c:v>
                </c:pt>
                <c:pt idx="2">
                  <c:v>612500</c:v>
                </c:pt>
                <c:pt idx="3">
                  <c:v>710000</c:v>
                </c:pt>
                <c:pt idx="4">
                  <c:v>842000</c:v>
                </c:pt>
                <c:pt idx="5">
                  <c:v>929000</c:v>
                </c:pt>
                <c:pt idx="6">
                  <c:v>980000</c:v>
                </c:pt>
                <c:pt idx="7">
                  <c:v>1308500</c:v>
                </c:pt>
                <c:pt idx="8">
                  <c:v>712500</c:v>
                </c:pt>
                <c:pt idx="9">
                  <c:v>627000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7-4E96-81F8-CB987455F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00"/>
        <c:axId val="393439456"/>
        <c:axId val="325817792"/>
      </c:barChart>
      <c:catAx>
        <c:axId val="39343945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25817792"/>
        <c:crosses val="autoZero"/>
        <c:auto val="1"/>
        <c:lblAlgn val="ctr"/>
        <c:lblOffset val="100"/>
        <c:noMultiLvlLbl val="0"/>
      </c:catAx>
      <c:valAx>
        <c:axId val="325817792"/>
        <c:scaling>
          <c:orientation val="minMax"/>
          <c:max val="1400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9343945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12006373159149476"/>
          <c:y val="0.8260074941491683"/>
          <c:w val="0.82563164148902868"/>
          <c:h val="5.1283530930263575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06" footer="0.3149606299212640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chart" Target="../charts/chart1.xml"/><Relationship Id="rId4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609939</xdr:colOff>
      <xdr:row>41</xdr:row>
      <xdr:rowOff>78242</xdr:rowOff>
    </xdr:from>
    <xdr:to>
      <xdr:col>30</xdr:col>
      <xdr:colOff>389503</xdr:colOff>
      <xdr:row>75</xdr:row>
      <xdr:rowOff>88446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82</xdr:row>
      <xdr:rowOff>107158</xdr:rowOff>
    </xdr:from>
    <xdr:to>
      <xdr:col>10</xdr:col>
      <xdr:colOff>71437</xdr:colOff>
      <xdr:row>123</xdr:row>
      <xdr:rowOff>47627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06439"/>
          <a:ext cx="8989218" cy="6488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309562</xdr:colOff>
      <xdr:row>38</xdr:row>
      <xdr:rowOff>23813</xdr:rowOff>
    </xdr:from>
    <xdr:to>
      <xdr:col>10</xdr:col>
      <xdr:colOff>72648</xdr:colOff>
      <xdr:row>82</xdr:row>
      <xdr:rowOff>23812</xdr:rowOff>
    </xdr:to>
    <xdr:pic>
      <xdr:nvPicPr>
        <xdr:cNvPr id="5" name="Grafik 4" descr="https://www.bdh-koeln.de/fileadmin/user_upload/Daten_Fakten/Marktentwicklung_2008-2017_DE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" y="6369844"/>
          <a:ext cx="8680867" cy="6953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556178</xdr:colOff>
      <xdr:row>36</xdr:row>
      <xdr:rowOff>59531</xdr:rowOff>
    </xdr:from>
    <xdr:to>
      <xdr:col>21</xdr:col>
      <xdr:colOff>226220</xdr:colOff>
      <xdr:row>70</xdr:row>
      <xdr:rowOff>233362</xdr:rowOff>
    </xdr:to>
    <xdr:pic>
      <xdr:nvPicPr>
        <xdr:cNvPr id="6" name="Grafik 5" descr="https://www.bdh-koeln.de/fileadmin/user_upload/Daten_Fakten/Effizienzstruktur_2017_DE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3959" y="6119812"/>
          <a:ext cx="8052042" cy="5460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1174750</xdr:colOff>
      <xdr:row>34</xdr:row>
      <xdr:rowOff>21166</xdr:rowOff>
    </xdr:from>
    <xdr:to>
      <xdr:col>14</xdr:col>
      <xdr:colOff>0</xdr:colOff>
      <xdr:row>34</xdr:row>
      <xdr:rowOff>21166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A023E399-0A10-405E-B01C-6554F8689A85}"/>
            </a:ext>
          </a:extLst>
        </xdr:cNvPr>
        <xdr:cNvCxnSpPr/>
      </xdr:nvCxnSpPr>
      <xdr:spPr>
        <a:xfrm>
          <a:off x="1174750" y="7323666"/>
          <a:ext cx="1550458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14653</xdr:colOff>
      <xdr:row>2</xdr:row>
      <xdr:rowOff>1221</xdr:rowOff>
    </xdr:from>
    <xdr:to>
      <xdr:col>14</xdr:col>
      <xdr:colOff>373062</xdr:colOff>
      <xdr:row>20</xdr:row>
      <xdr:rowOff>128912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490903</xdr:colOff>
      <xdr:row>18</xdr:row>
      <xdr:rowOff>1095107</xdr:rowOff>
    </xdr:from>
    <xdr:to>
      <xdr:col>14</xdr:col>
      <xdr:colOff>349249</xdr:colOff>
      <xdr:row>20</xdr:row>
      <xdr:rowOff>48239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594466" y="4913045"/>
          <a:ext cx="3811221" cy="3977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Bundesverband der Deutschen Heizungsindustrie e.V. (BDH): Marktdaten (mehrere Jahrgänge)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222292</xdr:colOff>
      <xdr:row>18</xdr:row>
      <xdr:rowOff>872573</xdr:rowOff>
    </xdr:from>
    <xdr:to>
      <xdr:col>4</xdr:col>
      <xdr:colOff>887194</xdr:colOff>
      <xdr:row>18</xdr:row>
      <xdr:rowOff>1093274</xdr:rowOff>
    </xdr:to>
    <xdr:sp macro="" textlink="Daten!#REF!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7832" y="4707421"/>
          <a:ext cx="1678885" cy="220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131884</xdr:colOff>
      <xdr:row>0</xdr:row>
      <xdr:rowOff>250358</xdr:rowOff>
    </xdr:from>
    <xdr:to>
      <xdr:col>12</xdr:col>
      <xdr:colOff>749574</xdr:colOff>
      <xdr:row>2</xdr:row>
      <xdr:rowOff>22491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31884" y="250358"/>
          <a:ext cx="6537844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Marktentwicklung Wärmeerzeuger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139211</xdr:colOff>
      <xdr:row>18</xdr:row>
      <xdr:rowOff>1052396</xdr:rowOff>
    </xdr:from>
    <xdr:to>
      <xdr:col>6</xdr:col>
      <xdr:colOff>842596</xdr:colOff>
      <xdr:row>19</xdr:row>
      <xdr:rowOff>316403</xdr:rowOff>
    </xdr:to>
    <xdr:sp macro="" textlink="Daten!B4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39211" y="4870334"/>
          <a:ext cx="2759198" cy="36731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F2D03FE-A613-42D2-9B47-F725FA345B0C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* Eine Erweiterung des Meldekreises in der Produktstatistik "Biomassekessel" im Jahr 2014 führte zu höheren Stückzahlen im Vergleich zum Vorjahr</a:t>
          </a:fld>
          <a:endParaRPr lang="de-DE" sz="600" b="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222249</xdr:colOff>
      <xdr:row>1</xdr:row>
      <xdr:rowOff>11765</xdr:rowOff>
    </xdr:from>
    <xdr:to>
      <xdr:col>14</xdr:col>
      <xdr:colOff>365811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2249" y="265765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</xdr:col>
      <xdr:colOff>190501</xdr:colOff>
      <xdr:row>2</xdr:row>
      <xdr:rowOff>191718</xdr:rowOff>
    </xdr:from>
    <xdr:to>
      <xdr:col>8</xdr:col>
      <xdr:colOff>186227</xdr:colOff>
      <xdr:row>3</xdr:row>
      <xdr:rowOff>164728</xdr:rowOff>
    </xdr:to>
    <xdr:sp macro="" textlink="Daten!B5">
      <xdr:nvSpPr>
        <xdr:cNvPr id="24" name="Textfeld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798636" y="704603"/>
          <a:ext cx="2494206" cy="21479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AB394B4-78CF-4E91-93E6-DAB2874D827E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Gesamtstückzahl/Struktur in Prozent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222249</xdr:colOff>
      <xdr:row>18</xdr:row>
      <xdr:rowOff>658813</xdr:rowOff>
    </xdr:from>
    <xdr:to>
      <xdr:col>14</xdr:col>
      <xdr:colOff>365811</xdr:colOff>
      <xdr:row>18</xdr:row>
      <xdr:rowOff>658813</xdr:rowOff>
    </xdr:to>
    <xdr:cxnSp macro="">
      <xdr:nvCxnSpPr>
        <xdr:cNvPr id="21" name="Gerader Verbinder 20">
          <a:extLst>
            <a:ext uri="{FF2B5EF4-FFF2-40B4-BE49-F238E27FC236}">
              <a16:creationId xmlns:a16="http://schemas.microsoft.com/office/drawing/2014/main" id="{33979A9E-F876-4992-9491-7BD5D9DA1B62}"/>
            </a:ext>
          </a:extLst>
        </xdr:cNvPr>
        <xdr:cNvCxnSpPr/>
      </xdr:nvCxnSpPr>
      <xdr:spPr>
        <a:xfrm>
          <a:off x="222249" y="4476751"/>
          <a:ext cx="7200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1079500</xdr:rowOff>
    </xdr:from>
    <xdr:to>
      <xdr:col>14</xdr:col>
      <xdr:colOff>373750</xdr:colOff>
      <xdr:row>18</xdr:row>
      <xdr:rowOff>1079500</xdr:rowOff>
    </xdr:to>
    <xdr:cxnSp macro="">
      <xdr:nvCxnSpPr>
        <xdr:cNvPr id="25" name="Gerade Verbindung 7">
          <a:extLst>
            <a:ext uri="{FF2B5EF4-FFF2-40B4-BE49-F238E27FC236}">
              <a16:creationId xmlns:a16="http://schemas.microsoft.com/office/drawing/2014/main" id="{52AFA456-33D8-4DB0-B25F-A864AA92277A}"/>
            </a:ext>
          </a:extLst>
        </xdr:cNvPr>
        <xdr:cNvCxnSpPr/>
      </xdr:nvCxnSpPr>
      <xdr:spPr>
        <a:xfrm>
          <a:off x="230188" y="4897438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ende\i1.5\int\Azubis_PraktikantenInnen\2016_Enslin_Hannah\DzU_17-9_Gruene%20Produkte\17-9-1_Wohnen\3_Abb_Marktentwicklung-W&#228;rmeerzeuger_2002-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4"/>
    </sheetNames>
    <sheetDataSet>
      <sheetData sheetId="0">
        <row r="28">
          <cell r="B28">
            <v>2002</v>
          </cell>
          <cell r="C28">
            <v>2003</v>
          </cell>
          <cell r="D28">
            <v>2004</v>
          </cell>
          <cell r="E28">
            <v>2005</v>
          </cell>
          <cell r="F28">
            <v>2006</v>
          </cell>
          <cell r="G28">
            <v>2007</v>
          </cell>
          <cell r="H28">
            <v>2008</v>
          </cell>
          <cell r="I28">
            <v>2009</v>
          </cell>
          <cell r="J28">
            <v>2010</v>
          </cell>
          <cell r="K28">
            <v>2011</v>
          </cell>
          <cell r="L28">
            <v>2012</v>
          </cell>
        </row>
        <row r="29">
          <cell r="A29" t="str">
            <v>Biomasse</v>
          </cell>
          <cell r="B29">
            <v>1.9</v>
          </cell>
          <cell r="C29">
            <v>2.5</v>
          </cell>
          <cell r="D29">
            <v>3.5</v>
          </cell>
          <cell r="E29">
            <v>4.2</v>
          </cell>
          <cell r="F29">
            <v>7.1</v>
          </cell>
          <cell r="G29">
            <v>3.4</v>
          </cell>
          <cell r="H29">
            <v>5.9</v>
          </cell>
          <cell r="I29">
            <v>4.3</v>
          </cell>
          <cell r="J29">
            <v>3.1</v>
          </cell>
          <cell r="K29">
            <v>4.0999999999999996</v>
          </cell>
          <cell r="L29">
            <v>4.5</v>
          </cell>
        </row>
        <row r="30">
          <cell r="A30" t="str">
            <v>Wärmepumpen</v>
          </cell>
          <cell r="B30">
            <v>1.7</v>
          </cell>
          <cell r="C30">
            <v>1.9</v>
          </cell>
          <cell r="D30">
            <v>2</v>
          </cell>
          <cell r="E30">
            <v>2.6</v>
          </cell>
          <cell r="F30">
            <v>8.4</v>
          </cell>
          <cell r="G30">
            <v>8.3000000000000007</v>
          </cell>
          <cell r="H30">
            <v>10.1</v>
          </cell>
          <cell r="I30">
            <v>8.6</v>
          </cell>
          <cell r="J30">
            <v>8.3000000000000007</v>
          </cell>
          <cell r="K30">
            <v>9.1</v>
          </cell>
          <cell r="L30">
            <v>9.1999999999999993</v>
          </cell>
        </row>
        <row r="31">
          <cell r="A31" t="str">
            <v>Öl-/Gas-Brennwerttechnik</v>
          </cell>
          <cell r="B31">
            <v>33.299999999999997</v>
          </cell>
          <cell r="C31">
            <v>37.799999999999997</v>
          </cell>
          <cell r="D31">
            <v>40.800000000000004</v>
          </cell>
          <cell r="E31">
            <v>42.1</v>
          </cell>
          <cell r="F31">
            <v>51</v>
          </cell>
          <cell r="G31">
            <v>56</v>
          </cell>
          <cell r="H31">
            <v>59.199999999999996</v>
          </cell>
          <cell r="I31">
            <v>63.099999999999994</v>
          </cell>
          <cell r="J31">
            <v>64.5</v>
          </cell>
          <cell r="K31">
            <v>65.400000000000006</v>
          </cell>
          <cell r="L31">
            <v>66.2</v>
          </cell>
        </row>
        <row r="32">
          <cell r="A32" t="str">
            <v>Öl-/Gas-Niedertemperaturtechnik</v>
          </cell>
          <cell r="B32">
            <v>61.1</v>
          </cell>
          <cell r="C32">
            <v>56.8</v>
          </cell>
          <cell r="D32">
            <v>53.7</v>
          </cell>
          <cell r="E32">
            <v>51.1</v>
          </cell>
          <cell r="F32">
            <v>35.5</v>
          </cell>
          <cell r="G32">
            <v>32.200000000000003</v>
          </cell>
          <cell r="H32">
            <v>24.799999999999997</v>
          </cell>
          <cell r="I32">
            <v>26</v>
          </cell>
          <cell r="J32">
            <v>24.1</v>
          </cell>
          <cell r="K32">
            <v>21.4</v>
          </cell>
          <cell r="L32">
            <v>20.100000000000001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Q134"/>
  <sheetViews>
    <sheetView zoomScale="80" zoomScaleNormal="80" workbookViewId="0">
      <selection activeCell="U21" sqref="U21"/>
    </sheetView>
  </sheetViews>
  <sheetFormatPr baseColWidth="10" defaultRowHeight="12.75"/>
  <cols>
    <col min="1" max="1" width="30.85546875" style="44" customWidth="1"/>
    <col min="2" max="16384" width="11.42578125" style="44"/>
  </cols>
  <sheetData>
    <row r="1" spans="1:17">
      <c r="A1" s="43" t="s">
        <v>25</v>
      </c>
    </row>
    <row r="3" spans="1:17">
      <c r="A3" s="45" t="s">
        <v>24</v>
      </c>
    </row>
    <row r="4" spans="1:17">
      <c r="A4" s="45" t="s">
        <v>11</v>
      </c>
    </row>
    <row r="5" spans="1:17">
      <c r="A5" s="46"/>
      <c r="N5" s="44" t="s">
        <v>26</v>
      </c>
    </row>
    <row r="6" spans="1:17">
      <c r="A6" s="46"/>
    </row>
    <row r="9" spans="1:17">
      <c r="A9" s="47"/>
      <c r="B9" s="47">
        <v>2002</v>
      </c>
      <c r="C9" s="47">
        <v>2003</v>
      </c>
      <c r="D9" s="47">
        <v>2004</v>
      </c>
      <c r="E9" s="47">
        <v>2005</v>
      </c>
      <c r="F9" s="47">
        <v>2006</v>
      </c>
      <c r="G9" s="47">
        <v>2007</v>
      </c>
      <c r="H9" s="47">
        <v>2008</v>
      </c>
      <c r="I9" s="47">
        <v>2009</v>
      </c>
      <c r="J9" s="47">
        <v>2010</v>
      </c>
      <c r="K9" s="47">
        <v>2011</v>
      </c>
      <c r="L9" s="47">
        <v>2012</v>
      </c>
      <c r="M9" s="47">
        <v>2013</v>
      </c>
      <c r="N9" s="47">
        <v>2014</v>
      </c>
      <c r="O9" s="47">
        <v>2015</v>
      </c>
      <c r="P9" s="47">
        <v>2016</v>
      </c>
      <c r="Q9" s="47">
        <v>2017</v>
      </c>
    </row>
    <row r="10" spans="1:17">
      <c r="A10" s="48" t="s">
        <v>10</v>
      </c>
      <c r="B10" s="48">
        <v>1.9</v>
      </c>
      <c r="C10" s="48">
        <v>2.5</v>
      </c>
      <c r="D10" s="48">
        <v>3.5</v>
      </c>
      <c r="E10" s="48">
        <v>4.2</v>
      </c>
      <c r="F10" s="47">
        <v>7.1</v>
      </c>
      <c r="G10" s="47">
        <v>3.4</v>
      </c>
      <c r="H10" s="47">
        <v>5.9</v>
      </c>
      <c r="I10" s="47">
        <v>4.3</v>
      </c>
      <c r="J10" s="47">
        <v>3.1</v>
      </c>
      <c r="K10" s="47">
        <v>4.0999999999999996</v>
      </c>
      <c r="L10" s="47">
        <v>4.5</v>
      </c>
      <c r="M10" s="47">
        <v>4</v>
      </c>
      <c r="N10" s="49" t="s">
        <v>27</v>
      </c>
      <c r="O10" s="47">
        <v>4.2</v>
      </c>
      <c r="P10" s="47">
        <v>4.0999999999999996</v>
      </c>
      <c r="Q10" s="47">
        <v>3.7</v>
      </c>
    </row>
    <row r="11" spans="1:17">
      <c r="A11" s="47" t="s">
        <v>12</v>
      </c>
      <c r="B11" s="47">
        <v>1.7</v>
      </c>
      <c r="C11" s="47">
        <v>1.9</v>
      </c>
      <c r="D11" s="47">
        <v>2</v>
      </c>
      <c r="E11" s="47">
        <v>2.6</v>
      </c>
      <c r="F11" s="47">
        <v>6.4</v>
      </c>
      <c r="G11" s="47">
        <v>8.3000000000000007</v>
      </c>
      <c r="H11" s="47">
        <v>10.1</v>
      </c>
      <c r="I11" s="47">
        <v>8.6</v>
      </c>
      <c r="J11" s="47">
        <v>8.3000000000000007</v>
      </c>
      <c r="K11" s="47">
        <v>9.1</v>
      </c>
      <c r="L11" s="47">
        <v>9.1999999999999993</v>
      </c>
      <c r="M11" s="47">
        <v>8.8000000000000007</v>
      </c>
      <c r="N11" s="47">
        <v>8.5</v>
      </c>
      <c r="O11" s="47">
        <v>8</v>
      </c>
      <c r="P11" s="47">
        <v>9.6</v>
      </c>
      <c r="Q11" s="47">
        <v>11</v>
      </c>
    </row>
    <row r="12" spans="1:17">
      <c r="A12" s="47" t="s">
        <v>13</v>
      </c>
      <c r="B12" s="47">
        <v>25</v>
      </c>
      <c r="C12" s="47">
        <v>24</v>
      </c>
      <c r="D12" s="47">
        <v>23.6</v>
      </c>
      <c r="E12" s="47">
        <v>22.3</v>
      </c>
      <c r="F12" s="47">
        <v>15.5</v>
      </c>
      <c r="G12" s="47">
        <v>11.9</v>
      </c>
      <c r="H12" s="47">
        <v>7.6</v>
      </c>
      <c r="I12" s="47">
        <v>6.9</v>
      </c>
      <c r="J12" s="47">
        <v>6.1</v>
      </c>
      <c r="K12" s="47">
        <v>4.5</v>
      </c>
      <c r="L12" s="47">
        <v>3.6</v>
      </c>
      <c r="M12" s="47">
        <v>3.1</v>
      </c>
      <c r="N12" s="47">
        <v>3.1</v>
      </c>
      <c r="O12" s="47">
        <v>2.8</v>
      </c>
      <c r="P12" s="47">
        <v>0.6</v>
      </c>
      <c r="Q12" s="47">
        <v>0.4</v>
      </c>
    </row>
    <row r="13" spans="1:17">
      <c r="A13" s="47" t="s">
        <v>14</v>
      </c>
      <c r="B13" s="47">
        <v>1.5</v>
      </c>
      <c r="C13" s="47">
        <v>1.9</v>
      </c>
      <c r="D13" s="47">
        <v>2.1</v>
      </c>
      <c r="E13" s="47">
        <v>2.9</v>
      </c>
      <c r="F13" s="47">
        <v>5.0999999999999996</v>
      </c>
      <c r="G13" s="47">
        <v>6.7</v>
      </c>
      <c r="H13" s="47">
        <v>9.4</v>
      </c>
      <c r="I13" s="47">
        <v>11.3</v>
      </c>
      <c r="J13" s="47">
        <v>9.6</v>
      </c>
      <c r="K13" s="47">
        <v>8.6999999999999993</v>
      </c>
      <c r="L13" s="47">
        <v>7.2</v>
      </c>
      <c r="M13" s="47">
        <v>6.7</v>
      </c>
      <c r="N13" s="47">
        <v>6.8</v>
      </c>
      <c r="O13" s="47">
        <v>8.5</v>
      </c>
      <c r="P13" s="47">
        <v>9.6999999999999993</v>
      </c>
      <c r="Q13" s="47">
        <v>8.4</v>
      </c>
    </row>
    <row r="14" spans="1:17">
      <c r="A14" s="47" t="s">
        <v>15</v>
      </c>
      <c r="B14" s="47">
        <v>37.1</v>
      </c>
      <c r="C14" s="47">
        <v>32.799999999999997</v>
      </c>
      <c r="D14" s="47">
        <v>30.1</v>
      </c>
      <c r="E14" s="47">
        <v>28.8</v>
      </c>
      <c r="F14" s="47">
        <v>20</v>
      </c>
      <c r="G14" s="47">
        <v>20.399999999999999</v>
      </c>
      <c r="H14" s="47">
        <v>17.2</v>
      </c>
      <c r="I14" s="47">
        <v>17.100000000000001</v>
      </c>
      <c r="J14" s="47">
        <v>18</v>
      </c>
      <c r="K14" s="47">
        <v>16.899999999999999</v>
      </c>
      <c r="L14" s="47">
        <v>16.5</v>
      </c>
      <c r="M14" s="47">
        <v>16</v>
      </c>
      <c r="N14" s="47">
        <v>15.7</v>
      </c>
      <c r="O14" s="47">
        <v>14.6</v>
      </c>
      <c r="P14" s="47">
        <v>10.199999999999999</v>
      </c>
      <c r="Q14" s="47">
        <v>10.1</v>
      </c>
    </row>
    <row r="15" spans="1:17">
      <c r="A15" s="47" t="s">
        <v>16</v>
      </c>
      <c r="B15" s="47">
        <v>32.799999999999997</v>
      </c>
      <c r="C15" s="47">
        <v>36.9</v>
      </c>
      <c r="D15" s="47">
        <v>38.700000000000003</v>
      </c>
      <c r="E15" s="47">
        <v>39.200000000000003</v>
      </c>
      <c r="F15" s="47">
        <v>45.9</v>
      </c>
      <c r="G15" s="47">
        <v>49.3</v>
      </c>
      <c r="H15" s="47">
        <v>49.8</v>
      </c>
      <c r="I15" s="47">
        <v>51.8</v>
      </c>
      <c r="J15" s="47">
        <v>54.9</v>
      </c>
      <c r="K15" s="47">
        <v>56.7</v>
      </c>
      <c r="L15" s="47">
        <v>59</v>
      </c>
      <c r="M15" s="47">
        <v>61.4</v>
      </c>
      <c r="N15" s="47">
        <v>60.6</v>
      </c>
      <c r="O15" s="47">
        <v>61.9</v>
      </c>
      <c r="P15" s="47">
        <v>65.8</v>
      </c>
      <c r="Q15" s="47">
        <v>66.400000000000006</v>
      </c>
    </row>
    <row r="16" spans="1:17">
      <c r="A16" s="47" t="s">
        <v>17</v>
      </c>
      <c r="B16" s="53">
        <v>751500</v>
      </c>
      <c r="C16" s="53">
        <v>748000</v>
      </c>
      <c r="D16" s="53">
        <v>794000</v>
      </c>
      <c r="E16" s="53">
        <v>735000</v>
      </c>
      <c r="F16" s="53">
        <v>762000</v>
      </c>
      <c r="G16" s="53">
        <v>550000</v>
      </c>
      <c r="H16" s="53">
        <v>618500</v>
      </c>
      <c r="I16" s="53">
        <v>638000</v>
      </c>
      <c r="J16" s="53">
        <v>612500</v>
      </c>
      <c r="K16" s="53">
        <v>629000</v>
      </c>
      <c r="L16" s="53">
        <v>650500</v>
      </c>
      <c r="M16" s="53">
        <v>686500</v>
      </c>
      <c r="N16" s="54">
        <v>681000</v>
      </c>
      <c r="O16" s="53">
        <v>710000</v>
      </c>
      <c r="P16" s="53">
        <v>693500</v>
      </c>
      <c r="Q16" s="53">
        <v>712000</v>
      </c>
    </row>
    <row r="17" spans="1:17">
      <c r="B17" s="52">
        <f>SUM(B10:B15)</f>
        <v>100</v>
      </c>
      <c r="C17" s="52">
        <f t="shared" ref="C17:Q17" si="0">SUM(C10:C15)</f>
        <v>100</v>
      </c>
      <c r="D17" s="52">
        <f t="shared" si="0"/>
        <v>100</v>
      </c>
      <c r="E17" s="52">
        <f t="shared" si="0"/>
        <v>100</v>
      </c>
      <c r="F17" s="52">
        <f t="shared" si="0"/>
        <v>100</v>
      </c>
      <c r="G17" s="52">
        <f t="shared" si="0"/>
        <v>100</v>
      </c>
      <c r="H17" s="52">
        <f t="shared" si="0"/>
        <v>100</v>
      </c>
      <c r="I17" s="52">
        <f t="shared" si="0"/>
        <v>100</v>
      </c>
      <c r="J17" s="52">
        <f t="shared" si="0"/>
        <v>100</v>
      </c>
      <c r="K17" s="52">
        <f t="shared" si="0"/>
        <v>100</v>
      </c>
      <c r="L17" s="52">
        <f t="shared" si="0"/>
        <v>100</v>
      </c>
      <c r="M17" s="52">
        <f t="shared" si="0"/>
        <v>100</v>
      </c>
      <c r="N17" s="52">
        <f>SUM(N10:N15)+5.3</f>
        <v>99.999999999999986</v>
      </c>
      <c r="O17" s="52">
        <f t="shared" si="0"/>
        <v>100</v>
      </c>
      <c r="P17" s="52">
        <f t="shared" si="0"/>
        <v>100</v>
      </c>
      <c r="Q17" s="52">
        <f t="shared" si="0"/>
        <v>100</v>
      </c>
    </row>
    <row r="19" spans="1:17">
      <c r="A19" s="47"/>
      <c r="B19" s="47">
        <v>2002</v>
      </c>
      <c r="C19" s="47">
        <v>2003</v>
      </c>
      <c r="D19" s="47">
        <v>2004</v>
      </c>
      <c r="E19" s="47">
        <v>2005</v>
      </c>
      <c r="F19" s="47">
        <v>2006</v>
      </c>
      <c r="G19" s="47">
        <v>2007</v>
      </c>
      <c r="H19" s="47">
        <v>2008</v>
      </c>
      <c r="I19" s="47">
        <v>2009</v>
      </c>
      <c r="J19" s="47">
        <v>2010</v>
      </c>
      <c r="K19" s="47">
        <v>2011</v>
      </c>
      <c r="L19" s="47">
        <v>2012</v>
      </c>
      <c r="M19" s="47">
        <v>2013</v>
      </c>
      <c r="N19" s="47">
        <v>2014</v>
      </c>
      <c r="O19" s="47">
        <v>2015</v>
      </c>
      <c r="P19" s="47">
        <v>2016</v>
      </c>
      <c r="Q19" s="47">
        <v>2017</v>
      </c>
    </row>
    <row r="20" spans="1:17" ht="14.25" customHeight="1">
      <c r="A20" s="47" t="s">
        <v>18</v>
      </c>
      <c r="B20" s="47">
        <f t="shared" ref="B20:L20" si="1">B14+B15</f>
        <v>69.900000000000006</v>
      </c>
      <c r="C20" s="47">
        <f t="shared" si="1"/>
        <v>69.699999999999989</v>
      </c>
      <c r="D20" s="47">
        <f t="shared" si="1"/>
        <v>68.800000000000011</v>
      </c>
      <c r="E20" s="47">
        <f t="shared" si="1"/>
        <v>68</v>
      </c>
      <c r="F20" s="47">
        <f t="shared" si="1"/>
        <v>65.900000000000006</v>
      </c>
      <c r="G20" s="47">
        <f t="shared" si="1"/>
        <v>69.699999999999989</v>
      </c>
      <c r="H20" s="47">
        <f t="shared" si="1"/>
        <v>67</v>
      </c>
      <c r="I20" s="47">
        <f t="shared" si="1"/>
        <v>68.900000000000006</v>
      </c>
      <c r="J20" s="47">
        <f t="shared" si="1"/>
        <v>72.900000000000006</v>
      </c>
      <c r="K20" s="47">
        <f t="shared" si="1"/>
        <v>73.599999999999994</v>
      </c>
      <c r="L20" s="47">
        <f t="shared" si="1"/>
        <v>75.5</v>
      </c>
      <c r="M20" s="47">
        <f t="shared" ref="M20:N20" si="2">M14+M15</f>
        <v>77.400000000000006</v>
      </c>
      <c r="N20" s="47">
        <f t="shared" si="2"/>
        <v>76.3</v>
      </c>
      <c r="O20" s="47">
        <f>O14+O15</f>
        <v>76.5</v>
      </c>
      <c r="P20" s="47">
        <f>P14+P15</f>
        <v>76</v>
      </c>
      <c r="Q20" s="47">
        <f>Q14+Q15</f>
        <v>76.5</v>
      </c>
    </row>
    <row r="21" spans="1:17">
      <c r="A21" s="47" t="s">
        <v>19</v>
      </c>
      <c r="B21" s="47">
        <f t="shared" ref="B21:L21" si="3">B12+B13</f>
        <v>26.5</v>
      </c>
      <c r="C21" s="47">
        <f t="shared" si="3"/>
        <v>25.9</v>
      </c>
      <c r="D21" s="47">
        <f t="shared" si="3"/>
        <v>25.700000000000003</v>
      </c>
      <c r="E21" s="47">
        <f t="shared" si="3"/>
        <v>25.2</v>
      </c>
      <c r="F21" s="47">
        <f t="shared" si="3"/>
        <v>20.6</v>
      </c>
      <c r="G21" s="47">
        <f t="shared" si="3"/>
        <v>18.600000000000001</v>
      </c>
      <c r="H21" s="47">
        <f t="shared" si="3"/>
        <v>17</v>
      </c>
      <c r="I21" s="47">
        <f t="shared" si="3"/>
        <v>18.200000000000003</v>
      </c>
      <c r="J21" s="47">
        <f t="shared" si="3"/>
        <v>15.7</v>
      </c>
      <c r="K21" s="47">
        <f t="shared" si="3"/>
        <v>13.2</v>
      </c>
      <c r="L21" s="47">
        <f t="shared" si="3"/>
        <v>10.8</v>
      </c>
      <c r="M21" s="47">
        <f t="shared" ref="M21:N21" si="4">M12+M13</f>
        <v>9.8000000000000007</v>
      </c>
      <c r="N21" s="47">
        <f t="shared" si="4"/>
        <v>9.9</v>
      </c>
      <c r="O21" s="47">
        <f>O12+O13</f>
        <v>11.3</v>
      </c>
      <c r="P21" s="47">
        <f>P12+P13</f>
        <v>10.299999999999999</v>
      </c>
      <c r="Q21" s="47">
        <f>Q12+Q13</f>
        <v>8.8000000000000007</v>
      </c>
    </row>
    <row r="22" spans="1:17">
      <c r="A22" s="47" t="s">
        <v>12</v>
      </c>
      <c r="B22" s="47">
        <f>B11</f>
        <v>1.7</v>
      </c>
      <c r="C22" s="47">
        <f t="shared" ref="C22:Q22" si="5">C11</f>
        <v>1.9</v>
      </c>
      <c r="D22" s="47">
        <f t="shared" si="5"/>
        <v>2</v>
      </c>
      <c r="E22" s="47">
        <f t="shared" si="5"/>
        <v>2.6</v>
      </c>
      <c r="F22" s="47">
        <f t="shared" si="5"/>
        <v>6.4</v>
      </c>
      <c r="G22" s="47">
        <f t="shared" si="5"/>
        <v>8.3000000000000007</v>
      </c>
      <c r="H22" s="47">
        <f t="shared" si="5"/>
        <v>10.1</v>
      </c>
      <c r="I22" s="47">
        <f t="shared" si="5"/>
        <v>8.6</v>
      </c>
      <c r="J22" s="47">
        <f t="shared" si="5"/>
        <v>8.3000000000000007</v>
      </c>
      <c r="K22" s="47">
        <f t="shared" si="5"/>
        <v>9.1</v>
      </c>
      <c r="L22" s="47">
        <f t="shared" si="5"/>
        <v>9.1999999999999993</v>
      </c>
      <c r="M22" s="47">
        <f t="shared" si="5"/>
        <v>8.8000000000000007</v>
      </c>
      <c r="N22" s="47">
        <f t="shared" si="5"/>
        <v>8.5</v>
      </c>
      <c r="O22" s="47">
        <f t="shared" si="5"/>
        <v>8</v>
      </c>
      <c r="P22" s="47">
        <f t="shared" si="5"/>
        <v>9.6</v>
      </c>
      <c r="Q22" s="47">
        <f t="shared" si="5"/>
        <v>11</v>
      </c>
    </row>
    <row r="23" spans="1:17">
      <c r="A23" s="47" t="s">
        <v>10</v>
      </c>
      <c r="B23" s="47">
        <f>B10</f>
        <v>1.9</v>
      </c>
      <c r="C23" s="47">
        <f t="shared" ref="C23:Q23" si="6">C10</f>
        <v>2.5</v>
      </c>
      <c r="D23" s="47">
        <f t="shared" si="6"/>
        <v>3.5</v>
      </c>
      <c r="E23" s="47">
        <f t="shared" si="6"/>
        <v>4.2</v>
      </c>
      <c r="F23" s="47">
        <f t="shared" si="6"/>
        <v>7.1</v>
      </c>
      <c r="G23" s="47">
        <f t="shared" si="6"/>
        <v>3.4</v>
      </c>
      <c r="H23" s="47">
        <f t="shared" si="6"/>
        <v>5.9</v>
      </c>
      <c r="I23" s="47">
        <f t="shared" si="6"/>
        <v>4.3</v>
      </c>
      <c r="J23" s="47">
        <f t="shared" si="6"/>
        <v>3.1</v>
      </c>
      <c r="K23" s="47">
        <f t="shared" si="6"/>
        <v>4.0999999999999996</v>
      </c>
      <c r="L23" s="47">
        <f t="shared" si="6"/>
        <v>4.5</v>
      </c>
      <c r="M23" s="47">
        <f t="shared" si="6"/>
        <v>4</v>
      </c>
      <c r="N23" s="47" t="str">
        <f t="shared" si="6"/>
        <v>5,3*</v>
      </c>
      <c r="O23" s="47">
        <f t="shared" si="6"/>
        <v>4.2</v>
      </c>
      <c r="P23" s="47">
        <f t="shared" si="6"/>
        <v>4.0999999999999996</v>
      </c>
      <c r="Q23" s="47">
        <f t="shared" si="6"/>
        <v>3.7</v>
      </c>
    </row>
    <row r="26" spans="1:17">
      <c r="A26" s="47" t="s">
        <v>17</v>
      </c>
      <c r="B26" s="53">
        <f>B16</f>
        <v>751500</v>
      </c>
      <c r="C26" s="53">
        <f t="shared" ref="C26:Q26" si="7">C16</f>
        <v>748000</v>
      </c>
      <c r="D26" s="53">
        <f t="shared" si="7"/>
        <v>794000</v>
      </c>
      <c r="E26" s="53">
        <f t="shared" si="7"/>
        <v>735000</v>
      </c>
      <c r="F26" s="53">
        <f t="shared" si="7"/>
        <v>762000</v>
      </c>
      <c r="G26" s="53">
        <f t="shared" si="7"/>
        <v>550000</v>
      </c>
      <c r="H26" s="53">
        <f t="shared" si="7"/>
        <v>618500</v>
      </c>
      <c r="I26" s="53">
        <f t="shared" si="7"/>
        <v>638000</v>
      </c>
      <c r="J26" s="53">
        <f t="shared" si="7"/>
        <v>612500</v>
      </c>
      <c r="K26" s="53">
        <f t="shared" si="7"/>
        <v>629000</v>
      </c>
      <c r="L26" s="53">
        <f t="shared" si="7"/>
        <v>650500</v>
      </c>
      <c r="M26" s="53">
        <f t="shared" si="7"/>
        <v>686500</v>
      </c>
      <c r="N26" s="53">
        <f t="shared" si="7"/>
        <v>681000</v>
      </c>
      <c r="O26" s="53">
        <f t="shared" si="7"/>
        <v>710000</v>
      </c>
      <c r="P26" s="53">
        <f t="shared" si="7"/>
        <v>693500</v>
      </c>
      <c r="Q26" s="53">
        <f t="shared" si="7"/>
        <v>712000</v>
      </c>
    </row>
    <row r="28" spans="1:17">
      <c r="A28" s="47"/>
      <c r="B28" s="47">
        <v>2002</v>
      </c>
      <c r="C28" s="47">
        <v>2003</v>
      </c>
      <c r="D28" s="47">
        <v>2004</v>
      </c>
      <c r="E28" s="47">
        <v>2005</v>
      </c>
      <c r="F28" s="47">
        <v>2006</v>
      </c>
      <c r="G28" s="47">
        <v>2007</v>
      </c>
      <c r="H28" s="47">
        <v>2008</v>
      </c>
      <c r="I28" s="47">
        <v>2009</v>
      </c>
      <c r="J28" s="47">
        <v>2010</v>
      </c>
      <c r="K28" s="47">
        <v>2011</v>
      </c>
      <c r="L28" s="47">
        <v>2012</v>
      </c>
      <c r="M28" s="47">
        <v>2013</v>
      </c>
      <c r="N28" s="47">
        <v>2014</v>
      </c>
      <c r="O28" s="47">
        <v>2015</v>
      </c>
      <c r="P28" s="47">
        <v>2016</v>
      </c>
      <c r="Q28" s="47">
        <v>2017</v>
      </c>
    </row>
    <row r="29" spans="1:17">
      <c r="A29" s="47" t="s">
        <v>10</v>
      </c>
      <c r="B29" s="47">
        <f>B10</f>
        <v>1.9</v>
      </c>
      <c r="C29" s="47">
        <f t="shared" ref="C29:L30" si="8">C10</f>
        <v>2.5</v>
      </c>
      <c r="D29" s="47">
        <f t="shared" si="8"/>
        <v>3.5</v>
      </c>
      <c r="E29" s="47">
        <f t="shared" si="8"/>
        <v>4.2</v>
      </c>
      <c r="F29" s="47">
        <f t="shared" si="8"/>
        <v>7.1</v>
      </c>
      <c r="G29" s="47">
        <f t="shared" si="8"/>
        <v>3.4</v>
      </c>
      <c r="H29" s="47">
        <f t="shared" si="8"/>
        <v>5.9</v>
      </c>
      <c r="I29" s="47">
        <f t="shared" si="8"/>
        <v>4.3</v>
      </c>
      <c r="J29" s="47">
        <f t="shared" si="8"/>
        <v>3.1</v>
      </c>
      <c r="K29" s="47">
        <f t="shared" si="8"/>
        <v>4.0999999999999996</v>
      </c>
      <c r="L29" s="47">
        <f t="shared" si="8"/>
        <v>4.5</v>
      </c>
      <c r="M29" s="47">
        <f t="shared" ref="M29:N29" si="9">M10</f>
        <v>4</v>
      </c>
      <c r="N29" s="49" t="str">
        <f t="shared" si="9"/>
        <v>5,3*</v>
      </c>
      <c r="O29" s="47">
        <f>O10</f>
        <v>4.2</v>
      </c>
      <c r="P29" s="47">
        <f t="shared" ref="P29:Q29" si="10">P10</f>
        <v>4.0999999999999996</v>
      </c>
      <c r="Q29" s="47">
        <f t="shared" si="10"/>
        <v>3.7</v>
      </c>
    </row>
    <row r="30" spans="1:17">
      <c r="A30" s="47" t="s">
        <v>12</v>
      </c>
      <c r="B30" s="47">
        <f>B11</f>
        <v>1.7</v>
      </c>
      <c r="C30" s="47">
        <f t="shared" si="8"/>
        <v>1.9</v>
      </c>
      <c r="D30" s="47">
        <f t="shared" si="8"/>
        <v>2</v>
      </c>
      <c r="E30" s="47">
        <f t="shared" si="8"/>
        <v>2.6</v>
      </c>
      <c r="F30" s="47">
        <f t="shared" si="8"/>
        <v>6.4</v>
      </c>
      <c r="G30" s="47">
        <f t="shared" si="8"/>
        <v>8.3000000000000007</v>
      </c>
      <c r="H30" s="47">
        <f t="shared" si="8"/>
        <v>10.1</v>
      </c>
      <c r="I30" s="47">
        <f t="shared" si="8"/>
        <v>8.6</v>
      </c>
      <c r="J30" s="47">
        <f t="shared" si="8"/>
        <v>8.3000000000000007</v>
      </c>
      <c r="K30" s="47">
        <f t="shared" si="8"/>
        <v>9.1</v>
      </c>
      <c r="L30" s="47">
        <f t="shared" si="8"/>
        <v>9.1999999999999993</v>
      </c>
      <c r="M30" s="47">
        <f>M11</f>
        <v>8.8000000000000007</v>
      </c>
      <c r="N30" s="47">
        <f t="shared" ref="N30:Q30" si="11">N11</f>
        <v>8.5</v>
      </c>
      <c r="O30" s="47">
        <f t="shared" si="11"/>
        <v>8</v>
      </c>
      <c r="P30" s="47">
        <f t="shared" si="11"/>
        <v>9.6</v>
      </c>
      <c r="Q30" s="47">
        <f t="shared" si="11"/>
        <v>11</v>
      </c>
    </row>
    <row r="31" spans="1:17" ht="17.25" customHeight="1">
      <c r="A31" s="47" t="s">
        <v>20</v>
      </c>
      <c r="B31" s="47">
        <f>B13+B15</f>
        <v>34.299999999999997</v>
      </c>
      <c r="C31" s="47">
        <f t="shared" ref="C31:L31" si="12">C13+C15</f>
        <v>38.799999999999997</v>
      </c>
      <c r="D31" s="47">
        <f t="shared" si="12"/>
        <v>40.800000000000004</v>
      </c>
      <c r="E31" s="47">
        <f t="shared" si="12"/>
        <v>42.1</v>
      </c>
      <c r="F31" s="47">
        <f>F13+F15</f>
        <v>51</v>
      </c>
      <c r="G31" s="47">
        <f t="shared" si="12"/>
        <v>56</v>
      </c>
      <c r="H31" s="47">
        <f>H13+H15</f>
        <v>59.199999999999996</v>
      </c>
      <c r="I31" s="47">
        <f t="shared" si="12"/>
        <v>63.099999999999994</v>
      </c>
      <c r="J31" s="47">
        <f t="shared" si="12"/>
        <v>64.5</v>
      </c>
      <c r="K31" s="47">
        <f t="shared" si="12"/>
        <v>65.400000000000006</v>
      </c>
      <c r="L31" s="47">
        <f t="shared" si="12"/>
        <v>66.2</v>
      </c>
      <c r="M31" s="47">
        <f t="shared" ref="M31:N31" si="13">M13+M15</f>
        <v>68.099999999999994</v>
      </c>
      <c r="N31" s="47">
        <f t="shared" si="13"/>
        <v>67.400000000000006</v>
      </c>
      <c r="O31" s="47">
        <f>O13+O15</f>
        <v>70.400000000000006</v>
      </c>
      <c r="P31" s="47">
        <f t="shared" ref="P31:Q31" si="14">P13+P15</f>
        <v>75.5</v>
      </c>
      <c r="Q31" s="47">
        <f t="shared" si="14"/>
        <v>74.800000000000011</v>
      </c>
    </row>
    <row r="32" spans="1:17">
      <c r="A32" s="48" t="s">
        <v>21</v>
      </c>
      <c r="B32" s="47">
        <f>B14+B12</f>
        <v>62.1</v>
      </c>
      <c r="C32" s="47">
        <f t="shared" ref="C32:L32" si="15">C14+C12</f>
        <v>56.8</v>
      </c>
      <c r="D32" s="47">
        <f t="shared" si="15"/>
        <v>53.7</v>
      </c>
      <c r="E32" s="47">
        <f t="shared" si="15"/>
        <v>51.1</v>
      </c>
      <c r="F32" s="47">
        <f t="shared" si="15"/>
        <v>35.5</v>
      </c>
      <c r="G32" s="47">
        <f t="shared" si="15"/>
        <v>32.299999999999997</v>
      </c>
      <c r="H32" s="47">
        <f t="shared" si="15"/>
        <v>24.799999999999997</v>
      </c>
      <c r="I32" s="47">
        <f t="shared" si="15"/>
        <v>24</v>
      </c>
      <c r="J32" s="47">
        <f t="shared" si="15"/>
        <v>24.1</v>
      </c>
      <c r="K32" s="47">
        <f t="shared" si="15"/>
        <v>21.4</v>
      </c>
      <c r="L32" s="47">
        <f t="shared" si="15"/>
        <v>20.100000000000001</v>
      </c>
      <c r="M32" s="47">
        <f t="shared" ref="M32:O32" si="16">M14+M12</f>
        <v>19.100000000000001</v>
      </c>
      <c r="N32" s="47">
        <f t="shared" si="16"/>
        <v>18.8</v>
      </c>
      <c r="O32" s="47">
        <f t="shared" si="16"/>
        <v>17.399999999999999</v>
      </c>
      <c r="P32" s="47">
        <f t="shared" ref="P32:Q32" si="17">P14+P12</f>
        <v>10.799999999999999</v>
      </c>
      <c r="Q32" s="47">
        <f t="shared" si="17"/>
        <v>10.5</v>
      </c>
    </row>
    <row r="33" spans="1:17">
      <c r="A33" s="47" t="s">
        <v>17</v>
      </c>
      <c r="B33" s="53">
        <f>B16</f>
        <v>751500</v>
      </c>
      <c r="C33" s="47">
        <f t="shared" ref="C33:L33" si="18">C16</f>
        <v>748000</v>
      </c>
      <c r="D33" s="47">
        <f t="shared" si="18"/>
        <v>794000</v>
      </c>
      <c r="E33" s="47">
        <f t="shared" si="18"/>
        <v>735000</v>
      </c>
      <c r="F33" s="47">
        <f t="shared" si="18"/>
        <v>762000</v>
      </c>
      <c r="G33" s="47">
        <f t="shared" si="18"/>
        <v>550000</v>
      </c>
      <c r="H33" s="47">
        <f t="shared" si="18"/>
        <v>618500</v>
      </c>
      <c r="I33" s="47">
        <f t="shared" si="18"/>
        <v>638000</v>
      </c>
      <c r="J33" s="47">
        <f t="shared" si="18"/>
        <v>612500</v>
      </c>
      <c r="K33" s="47">
        <f t="shared" si="18"/>
        <v>629000</v>
      </c>
      <c r="L33" s="47">
        <f t="shared" si="18"/>
        <v>650500</v>
      </c>
      <c r="M33" s="47">
        <f t="shared" ref="M33:N33" si="19">M16</f>
        <v>686500</v>
      </c>
      <c r="N33" s="49">
        <f t="shared" si="19"/>
        <v>681000</v>
      </c>
      <c r="O33" s="53">
        <f>O16</f>
        <v>710000</v>
      </c>
      <c r="P33" s="53">
        <f t="shared" ref="P33:Q33" si="20">P16</f>
        <v>693500</v>
      </c>
      <c r="Q33" s="53">
        <f t="shared" si="20"/>
        <v>712000</v>
      </c>
    </row>
    <row r="34" spans="1:17">
      <c r="B34" s="44">
        <f>SUM(B29:B32)</f>
        <v>100</v>
      </c>
      <c r="C34" s="44">
        <f t="shared" ref="C34:M34" si="21">SUM(C29:C32)</f>
        <v>100</v>
      </c>
      <c r="D34" s="44">
        <f t="shared" si="21"/>
        <v>100</v>
      </c>
      <c r="E34" s="44">
        <f t="shared" si="21"/>
        <v>100</v>
      </c>
      <c r="F34" s="44">
        <f t="shared" si="21"/>
        <v>100</v>
      </c>
      <c r="G34" s="44">
        <f t="shared" si="21"/>
        <v>100</v>
      </c>
      <c r="H34" s="44">
        <f t="shared" si="21"/>
        <v>99.999999999999986</v>
      </c>
      <c r="I34" s="44">
        <f t="shared" si="21"/>
        <v>100</v>
      </c>
      <c r="J34" s="44">
        <f t="shared" si="21"/>
        <v>100</v>
      </c>
      <c r="K34" s="44">
        <f t="shared" si="21"/>
        <v>100</v>
      </c>
      <c r="L34" s="44">
        <f t="shared" si="21"/>
        <v>100</v>
      </c>
      <c r="M34" s="44">
        <f t="shared" si="21"/>
        <v>100</v>
      </c>
      <c r="N34" s="44">
        <f>SUM(N29:N32)+5.3</f>
        <v>100</v>
      </c>
      <c r="O34" s="44">
        <f>SUM(O29:O32)</f>
        <v>100</v>
      </c>
      <c r="P34" s="44">
        <f t="shared" ref="P34:Q34" si="22">SUM(P29:P32)</f>
        <v>100</v>
      </c>
      <c r="Q34" s="44">
        <f t="shared" si="22"/>
        <v>100.00000000000001</v>
      </c>
    </row>
    <row r="37" spans="1:17" ht="9.75" customHeight="1"/>
    <row r="39" spans="1:17">
      <c r="L39"/>
    </row>
    <row r="44" spans="1:17" ht="9.75" customHeight="1">
      <c r="B44"/>
    </row>
    <row r="50" ht="9.75" customHeight="1"/>
    <row r="56" ht="9.75" customHeight="1"/>
    <row r="61" ht="9.75" customHeight="1"/>
    <row r="66" ht="9.75" customHeight="1"/>
    <row r="68" ht="9.75" customHeight="1"/>
    <row r="70" ht="9.75" customHeight="1"/>
    <row r="71" ht="21" customHeight="1"/>
    <row r="72" ht="9.75" customHeight="1"/>
    <row r="74" ht="9.75" customHeight="1"/>
    <row r="82" ht="9.75" customHeight="1"/>
    <row r="86" ht="9.75" customHeight="1"/>
    <row r="97" ht="9.75" customHeight="1"/>
    <row r="103" ht="9.75" customHeight="1"/>
    <row r="110" ht="9.75" customHeight="1"/>
    <row r="116" ht="9.75" customHeight="1"/>
    <row r="122" ht="9.75" customHeight="1"/>
    <row r="127" ht="7.5" customHeight="1"/>
    <row r="132" ht="9.75" customHeight="1"/>
    <row r="134" ht="9.75" customHeight="1"/>
  </sheetData>
  <sheetProtection selectLockedCells="1"/>
  <conditionalFormatting sqref="A10:E10">
    <cfRule type="cellIs" dxfId="1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V36"/>
  <sheetViews>
    <sheetView showGridLines="0" topLeftCell="A10" zoomScale="90" zoomScaleNormal="90" workbookViewId="0">
      <selection activeCell="N34" sqref="N34"/>
    </sheetView>
  </sheetViews>
  <sheetFormatPr baseColWidth="10" defaultRowHeight="12.75"/>
  <cols>
    <col min="1" max="1" width="18" style="7" bestFit="1" customWidth="1"/>
    <col min="2" max="2" width="16.7109375" style="7" customWidth="1"/>
    <col min="3" max="7" width="23.140625" style="7" customWidth="1"/>
    <col min="8" max="8" width="4.85546875" style="7" customWidth="1"/>
    <col min="9" max="9" width="11.42578125" style="6"/>
    <col min="10" max="11" width="16.7109375" style="6" customWidth="1"/>
    <col min="12" max="14" width="16.7109375" style="7" customWidth="1"/>
    <col min="15" max="16384" width="11.42578125" style="7"/>
  </cols>
  <sheetData>
    <row r="1" spans="1:22" ht="15.95" customHeight="1">
      <c r="A1" s="13" t="s">
        <v>1</v>
      </c>
      <c r="B1" s="63" t="s">
        <v>23</v>
      </c>
      <c r="C1" s="64"/>
      <c r="D1" s="64"/>
      <c r="E1" s="64"/>
      <c r="F1" s="64"/>
      <c r="G1" s="64"/>
      <c r="H1" s="64"/>
    </row>
    <row r="2" spans="1:22">
      <c r="A2" s="13" t="s">
        <v>2</v>
      </c>
      <c r="B2" s="63"/>
      <c r="C2" s="64"/>
      <c r="D2" s="64"/>
      <c r="E2" s="64"/>
      <c r="F2" s="64"/>
      <c r="G2" s="64"/>
      <c r="H2" s="64"/>
    </row>
    <row r="3" spans="1:22" ht="12.75" customHeight="1">
      <c r="A3" s="13" t="s">
        <v>0</v>
      </c>
      <c r="B3" s="65" t="s">
        <v>31</v>
      </c>
      <c r="C3" s="66"/>
      <c r="D3" s="66"/>
      <c r="E3" s="66"/>
      <c r="F3" s="66"/>
      <c r="G3" s="66"/>
      <c r="H3" s="66"/>
      <c r="V3" s="7" t="str">
        <f>"Quelle: "&amp;Daten!B3</f>
        <v>Quelle: Bundesverband der Deutschen Heizungsindustrie e.V. (BDH): Marktdaten (mehrere Jahrgänge)</v>
      </c>
    </row>
    <row r="4" spans="1:22" ht="12.75" customHeight="1">
      <c r="A4" s="13" t="s">
        <v>3</v>
      </c>
      <c r="B4" s="65" t="s">
        <v>32</v>
      </c>
      <c r="C4" s="66"/>
      <c r="D4" s="66"/>
      <c r="E4" s="66"/>
      <c r="F4" s="66"/>
      <c r="G4" s="66"/>
      <c r="H4" s="66"/>
    </row>
    <row r="5" spans="1:22">
      <c r="A5" s="13" t="s">
        <v>8</v>
      </c>
      <c r="B5" s="63" t="s">
        <v>29</v>
      </c>
      <c r="C5" s="64"/>
      <c r="D5" s="64"/>
      <c r="E5" s="64"/>
      <c r="F5" s="64"/>
      <c r="G5" s="64"/>
      <c r="H5" s="64"/>
    </row>
    <row r="6" spans="1:22">
      <c r="A6" s="14" t="s">
        <v>9</v>
      </c>
      <c r="B6" s="67"/>
      <c r="C6" s="68"/>
      <c r="D6" s="68"/>
      <c r="E6" s="68"/>
      <c r="F6" s="68"/>
      <c r="G6" s="68"/>
      <c r="H6" s="68"/>
      <c r="K6" s="6" t="s">
        <v>28</v>
      </c>
    </row>
    <row r="8" spans="1:22">
      <c r="A8" s="8"/>
      <c r="B8" s="8"/>
      <c r="C8" s="8"/>
      <c r="D8" s="8"/>
      <c r="E8" s="8"/>
      <c r="F8" s="8"/>
      <c r="G8" s="8"/>
      <c r="H8" s="8"/>
    </row>
    <row r="9" spans="1:22" ht="30.75" customHeight="1">
      <c r="A9" s="6"/>
      <c r="B9" s="42"/>
      <c r="C9" s="42" t="s">
        <v>10</v>
      </c>
      <c r="D9" s="42" t="s">
        <v>12</v>
      </c>
      <c r="E9" s="42" t="s">
        <v>20</v>
      </c>
      <c r="F9" s="42" t="s">
        <v>21</v>
      </c>
      <c r="G9" s="42" t="s">
        <v>22</v>
      </c>
      <c r="I9" s="42"/>
      <c r="J9" s="42" t="s">
        <v>10</v>
      </c>
      <c r="K9" s="42" t="s">
        <v>12</v>
      </c>
      <c r="L9" s="42" t="s">
        <v>20</v>
      </c>
      <c r="M9" s="42" t="s">
        <v>21</v>
      </c>
      <c r="N9" s="42" t="s">
        <v>22</v>
      </c>
      <c r="P9" s="9"/>
      <c r="Q9" s="9"/>
      <c r="R9" s="9"/>
      <c r="S9" s="9"/>
      <c r="T9" s="9"/>
      <c r="U9" s="9"/>
      <c r="V9" s="9"/>
    </row>
    <row r="10" spans="1:22" ht="18.75" customHeight="1">
      <c r="A10" s="6"/>
      <c r="B10" s="10">
        <v>2002</v>
      </c>
      <c r="C10" s="59">
        <v>1.9E-2</v>
      </c>
      <c r="D10" s="59">
        <v>1.7000000000000001E-2</v>
      </c>
      <c r="E10" s="59">
        <v>0.34299999999999997</v>
      </c>
      <c r="F10" s="59">
        <v>0.621</v>
      </c>
      <c r="G10" s="50">
        <v>751500</v>
      </c>
      <c r="H10" s="55"/>
      <c r="I10" s="10">
        <v>2002</v>
      </c>
      <c r="J10" s="61">
        <v>14278.5</v>
      </c>
      <c r="K10" s="61">
        <v>12775.500000000002</v>
      </c>
      <c r="L10" s="61">
        <v>257764.49999999997</v>
      </c>
      <c r="M10" s="61">
        <v>466681.5</v>
      </c>
      <c r="N10" s="50">
        <v>751500</v>
      </c>
      <c r="O10" s="55">
        <f t="shared" ref="O10:O28" si="0">SUM(J10:M10)</f>
        <v>751500</v>
      </c>
    </row>
    <row r="11" spans="1:22" ht="18.75" customHeight="1">
      <c r="A11" s="6"/>
      <c r="B11" s="12">
        <v>2003</v>
      </c>
      <c r="C11" s="60">
        <v>2.5000000000000001E-2</v>
      </c>
      <c r="D11" s="60">
        <v>1.9E-2</v>
      </c>
      <c r="E11" s="60">
        <v>0.38799999999999996</v>
      </c>
      <c r="F11" s="60">
        <v>0.56799999999999995</v>
      </c>
      <c r="G11" s="51">
        <v>748000</v>
      </c>
      <c r="H11" s="55"/>
      <c r="I11" s="12">
        <v>2003</v>
      </c>
      <c r="J11" s="62">
        <v>18700</v>
      </c>
      <c r="K11" s="62">
        <v>14212</v>
      </c>
      <c r="L11" s="62">
        <v>290223.99999999994</v>
      </c>
      <c r="M11" s="62">
        <v>424863.99999999994</v>
      </c>
      <c r="N11" s="51">
        <v>748000</v>
      </c>
      <c r="O11" s="55">
        <f t="shared" si="0"/>
        <v>747999.99999999988</v>
      </c>
    </row>
    <row r="12" spans="1:22" ht="18.75" customHeight="1">
      <c r="A12" s="11"/>
      <c r="B12" s="10">
        <v>2004</v>
      </c>
      <c r="C12" s="59">
        <v>3.5000000000000003E-2</v>
      </c>
      <c r="D12" s="59">
        <v>0.02</v>
      </c>
      <c r="E12" s="59">
        <v>0.40799999999999997</v>
      </c>
      <c r="F12" s="59">
        <v>0.53700000000000003</v>
      </c>
      <c r="G12" s="50">
        <v>794000</v>
      </c>
      <c r="H12" s="55"/>
      <c r="I12" s="10">
        <v>2004</v>
      </c>
      <c r="J12" s="61">
        <v>27790.000000000004</v>
      </c>
      <c r="K12" s="61">
        <v>15880</v>
      </c>
      <c r="L12" s="61">
        <v>323952</v>
      </c>
      <c r="M12" s="61">
        <v>426378</v>
      </c>
      <c r="N12" s="50">
        <v>794000</v>
      </c>
      <c r="O12" s="55">
        <f t="shared" si="0"/>
        <v>794000</v>
      </c>
    </row>
    <row r="13" spans="1:22" ht="18.75" customHeight="1">
      <c r="A13" s="11"/>
      <c r="B13" s="12">
        <v>2005</v>
      </c>
      <c r="C13" s="60">
        <v>4.2000000000000003E-2</v>
      </c>
      <c r="D13" s="60">
        <v>2.6000000000000002E-2</v>
      </c>
      <c r="E13" s="60">
        <v>0.42100000000000004</v>
      </c>
      <c r="F13" s="60">
        <v>0.51100000000000001</v>
      </c>
      <c r="G13" s="51">
        <v>735000</v>
      </c>
      <c r="H13" s="55"/>
      <c r="I13" s="12">
        <v>2005</v>
      </c>
      <c r="J13" s="62">
        <v>30870.000000000004</v>
      </c>
      <c r="K13" s="62">
        <v>19110</v>
      </c>
      <c r="L13" s="62">
        <v>309435.00000000006</v>
      </c>
      <c r="M13" s="62">
        <v>375585</v>
      </c>
      <c r="N13" s="51">
        <v>735000</v>
      </c>
      <c r="O13" s="55">
        <f t="shared" si="0"/>
        <v>735000</v>
      </c>
    </row>
    <row r="14" spans="1:22" ht="18.75" customHeight="1">
      <c r="A14" s="11"/>
      <c r="B14" s="10">
        <v>2006</v>
      </c>
      <c r="C14" s="59">
        <v>7.0999999999999994E-2</v>
      </c>
      <c r="D14" s="59">
        <v>6.4000000000000001E-2</v>
      </c>
      <c r="E14" s="59">
        <v>0.51</v>
      </c>
      <c r="F14" s="59">
        <v>0.35499999999999998</v>
      </c>
      <c r="G14" s="50">
        <v>762000</v>
      </c>
      <c r="H14" s="55"/>
      <c r="I14" s="10">
        <v>2006</v>
      </c>
      <c r="J14" s="61">
        <v>54101.999999999993</v>
      </c>
      <c r="K14" s="61">
        <v>48768</v>
      </c>
      <c r="L14" s="61">
        <v>388620</v>
      </c>
      <c r="M14" s="61">
        <v>270510</v>
      </c>
      <c r="N14" s="50">
        <v>762000</v>
      </c>
      <c r="O14" s="55">
        <f t="shared" si="0"/>
        <v>762000</v>
      </c>
    </row>
    <row r="15" spans="1:22" ht="18.75" customHeight="1">
      <c r="B15" s="12">
        <v>2007</v>
      </c>
      <c r="C15" s="60">
        <v>3.4000000000000002E-2</v>
      </c>
      <c r="D15" s="60">
        <v>8.3000000000000004E-2</v>
      </c>
      <c r="E15" s="60">
        <v>0.56000000000000005</v>
      </c>
      <c r="F15" s="60">
        <v>0.32299999999999995</v>
      </c>
      <c r="G15" s="51">
        <v>550000</v>
      </c>
      <c r="H15" s="55"/>
      <c r="I15" s="12">
        <v>2007</v>
      </c>
      <c r="J15" s="62">
        <v>18700</v>
      </c>
      <c r="K15" s="62">
        <v>45650</v>
      </c>
      <c r="L15" s="62">
        <v>308000.00000000006</v>
      </c>
      <c r="M15" s="62">
        <v>177649.99999999997</v>
      </c>
      <c r="N15" s="51">
        <v>550000</v>
      </c>
      <c r="O15" s="55">
        <f t="shared" si="0"/>
        <v>550000</v>
      </c>
    </row>
    <row r="16" spans="1:22" ht="18.75" customHeight="1">
      <c r="B16" s="10">
        <v>2008</v>
      </c>
      <c r="C16" s="59">
        <v>5.9000000000000004E-2</v>
      </c>
      <c r="D16" s="59">
        <v>0.10099999999999999</v>
      </c>
      <c r="E16" s="59">
        <v>0.59200000000000008</v>
      </c>
      <c r="F16" s="59">
        <v>0.248</v>
      </c>
      <c r="G16" s="50">
        <v>618500</v>
      </c>
      <c r="H16" s="55"/>
      <c r="I16" s="10">
        <v>2008</v>
      </c>
      <c r="J16" s="61">
        <v>36491.5</v>
      </c>
      <c r="K16" s="61">
        <v>62468.499999999993</v>
      </c>
      <c r="L16" s="61">
        <v>366152.00000000006</v>
      </c>
      <c r="M16" s="61">
        <v>153388</v>
      </c>
      <c r="N16" s="50">
        <v>618500</v>
      </c>
      <c r="O16" s="55">
        <f t="shared" si="0"/>
        <v>618500</v>
      </c>
    </row>
    <row r="17" spans="2:15" ht="18.75" customHeight="1">
      <c r="B17" s="12">
        <v>2009</v>
      </c>
      <c r="C17" s="60">
        <v>4.2999999999999997E-2</v>
      </c>
      <c r="D17" s="60">
        <v>8.5999999999999993E-2</v>
      </c>
      <c r="E17" s="60">
        <v>0.63100000000000001</v>
      </c>
      <c r="F17" s="60">
        <v>0.24</v>
      </c>
      <c r="G17" s="51">
        <v>638000</v>
      </c>
      <c r="H17" s="55"/>
      <c r="I17" s="12">
        <v>2009</v>
      </c>
      <c r="J17" s="62">
        <v>27433.999999999996</v>
      </c>
      <c r="K17" s="62">
        <v>54867.999999999993</v>
      </c>
      <c r="L17" s="62">
        <v>402578</v>
      </c>
      <c r="M17" s="62">
        <v>153120</v>
      </c>
      <c r="N17" s="51">
        <v>638000</v>
      </c>
      <c r="O17" s="55">
        <f t="shared" si="0"/>
        <v>638000</v>
      </c>
    </row>
    <row r="18" spans="2:15" ht="18.75" customHeight="1">
      <c r="B18" s="10">
        <v>2010</v>
      </c>
      <c r="C18" s="59">
        <v>3.1E-2</v>
      </c>
      <c r="D18" s="59">
        <v>8.3000000000000004E-2</v>
      </c>
      <c r="E18" s="59">
        <v>0.64500000000000002</v>
      </c>
      <c r="F18" s="59">
        <v>0.24100000000000002</v>
      </c>
      <c r="G18" s="50">
        <v>612500</v>
      </c>
      <c r="H18" s="55"/>
      <c r="I18" s="10">
        <v>2010</v>
      </c>
      <c r="J18" s="61">
        <v>18987.5</v>
      </c>
      <c r="K18" s="61">
        <v>50837.5</v>
      </c>
      <c r="L18" s="61">
        <v>395062.5</v>
      </c>
      <c r="M18" s="61">
        <v>147612.5</v>
      </c>
      <c r="N18" s="50">
        <v>612500</v>
      </c>
      <c r="O18" s="55">
        <f t="shared" si="0"/>
        <v>612500</v>
      </c>
    </row>
    <row r="19" spans="2:15" ht="18.75" customHeight="1">
      <c r="B19" s="12">
        <v>2011</v>
      </c>
      <c r="C19" s="60">
        <v>4.0999999999999995E-2</v>
      </c>
      <c r="D19" s="60">
        <v>9.0999999999999998E-2</v>
      </c>
      <c r="E19" s="60">
        <v>0.65400000000000003</v>
      </c>
      <c r="F19" s="60">
        <v>0.214</v>
      </c>
      <c r="G19" s="51">
        <v>629000</v>
      </c>
      <c r="H19" s="55"/>
      <c r="I19" s="12">
        <v>2011</v>
      </c>
      <c r="J19" s="62">
        <v>25788.999999999996</v>
      </c>
      <c r="K19" s="62">
        <v>57239</v>
      </c>
      <c r="L19" s="62">
        <v>411366</v>
      </c>
      <c r="M19" s="62">
        <v>134606</v>
      </c>
      <c r="N19" s="51">
        <v>629000</v>
      </c>
      <c r="O19" s="55">
        <f t="shared" si="0"/>
        <v>629000</v>
      </c>
    </row>
    <row r="20" spans="2:15" ht="18.75" customHeight="1">
      <c r="B20" s="10">
        <v>2012</v>
      </c>
      <c r="C20" s="59">
        <v>4.4999999999999998E-2</v>
      </c>
      <c r="D20" s="59">
        <v>9.1999999999999998E-2</v>
      </c>
      <c r="E20" s="59">
        <v>0.66200000000000003</v>
      </c>
      <c r="F20" s="59">
        <v>0.20100000000000001</v>
      </c>
      <c r="G20" s="50">
        <v>650500</v>
      </c>
      <c r="H20" s="55"/>
      <c r="I20" s="10">
        <v>2012</v>
      </c>
      <c r="J20" s="61">
        <v>29272.5</v>
      </c>
      <c r="K20" s="61">
        <v>59846</v>
      </c>
      <c r="L20" s="61">
        <v>430631</v>
      </c>
      <c r="M20" s="61">
        <v>130750.50000000001</v>
      </c>
      <c r="N20" s="50">
        <v>650500</v>
      </c>
      <c r="O20" s="55">
        <f t="shared" si="0"/>
        <v>650500</v>
      </c>
    </row>
    <row r="21" spans="2:15" ht="18.75" customHeight="1">
      <c r="B21" s="12">
        <v>2013</v>
      </c>
      <c r="C21" s="60">
        <v>0.04</v>
      </c>
      <c r="D21" s="60">
        <v>8.8000000000000009E-2</v>
      </c>
      <c r="E21" s="60">
        <v>0.68099999999999994</v>
      </c>
      <c r="F21" s="60">
        <v>0.191</v>
      </c>
      <c r="G21" s="51">
        <v>686500</v>
      </c>
      <c r="H21" s="55"/>
      <c r="I21" s="12">
        <v>2013</v>
      </c>
      <c r="J21" s="62">
        <v>27460</v>
      </c>
      <c r="K21" s="62">
        <v>60412.000000000007</v>
      </c>
      <c r="L21" s="62">
        <v>467506.49999999994</v>
      </c>
      <c r="M21" s="62">
        <v>131121.5</v>
      </c>
      <c r="N21" s="51">
        <v>686500</v>
      </c>
      <c r="O21" s="55">
        <f t="shared" si="0"/>
        <v>686500</v>
      </c>
    </row>
    <row r="22" spans="2:15" ht="18.75" customHeight="1">
      <c r="B22" s="10">
        <v>2014</v>
      </c>
      <c r="C22" s="59">
        <v>5.2999999999999999E-2</v>
      </c>
      <c r="D22" s="59">
        <v>8.5000000000000006E-2</v>
      </c>
      <c r="E22" s="59">
        <v>0.67400000000000004</v>
      </c>
      <c r="F22" s="59">
        <v>0.188</v>
      </c>
      <c r="G22" s="50">
        <v>681000</v>
      </c>
      <c r="H22" s="55"/>
      <c r="I22" s="10">
        <v>2014</v>
      </c>
      <c r="J22" s="61">
        <v>36093</v>
      </c>
      <c r="K22" s="61">
        <v>57885.000000000007</v>
      </c>
      <c r="L22" s="61">
        <v>458994.00000000006</v>
      </c>
      <c r="M22" s="61">
        <v>128028</v>
      </c>
      <c r="N22" s="50">
        <v>681000</v>
      </c>
      <c r="O22" s="55">
        <f t="shared" si="0"/>
        <v>681000</v>
      </c>
    </row>
    <row r="23" spans="2:15" ht="18.75" customHeight="1">
      <c r="B23" s="12">
        <v>2015</v>
      </c>
      <c r="C23" s="60">
        <v>4.2000000000000003E-2</v>
      </c>
      <c r="D23" s="60">
        <v>0.08</v>
      </c>
      <c r="E23" s="60">
        <v>0.70400000000000007</v>
      </c>
      <c r="F23" s="60">
        <v>0.17399999999999999</v>
      </c>
      <c r="G23" s="51">
        <v>710000</v>
      </c>
      <c r="H23" s="55"/>
      <c r="I23" s="12">
        <v>2015</v>
      </c>
      <c r="J23" s="62">
        <v>29820.000000000004</v>
      </c>
      <c r="K23" s="62">
        <v>56800</v>
      </c>
      <c r="L23" s="62">
        <v>499840.00000000006</v>
      </c>
      <c r="M23" s="62">
        <v>123539.99999999999</v>
      </c>
      <c r="N23" s="51">
        <v>710000</v>
      </c>
      <c r="O23" s="55">
        <f t="shared" si="0"/>
        <v>710000</v>
      </c>
    </row>
    <row r="24" spans="2:15" ht="18.75" customHeight="1">
      <c r="B24" s="10">
        <v>2016</v>
      </c>
      <c r="C24" s="59">
        <v>4.0999999999999995E-2</v>
      </c>
      <c r="D24" s="59">
        <v>9.6000000000000002E-2</v>
      </c>
      <c r="E24" s="59">
        <v>0.755</v>
      </c>
      <c r="F24" s="59">
        <v>0.10800000000000001</v>
      </c>
      <c r="G24" s="50">
        <v>693500</v>
      </c>
      <c r="H24" s="55"/>
      <c r="I24" s="10">
        <v>2016</v>
      </c>
      <c r="J24" s="61">
        <v>28433.499999999996</v>
      </c>
      <c r="K24" s="61">
        <v>66576</v>
      </c>
      <c r="L24" s="61">
        <v>523592.5</v>
      </c>
      <c r="M24" s="61">
        <v>74898.000000000015</v>
      </c>
      <c r="N24" s="50">
        <v>693500</v>
      </c>
      <c r="O24" s="55">
        <f t="shared" si="0"/>
        <v>693500</v>
      </c>
    </row>
    <row r="25" spans="2:15" ht="18.75" customHeight="1">
      <c r="B25" s="12">
        <v>2017</v>
      </c>
      <c r="C25" s="60">
        <v>3.7000000000000005E-2</v>
      </c>
      <c r="D25" s="60">
        <v>0.11</v>
      </c>
      <c r="E25" s="60">
        <v>0.748</v>
      </c>
      <c r="F25" s="60">
        <v>0.105</v>
      </c>
      <c r="G25" s="51">
        <v>712000</v>
      </c>
      <c r="H25" s="55"/>
      <c r="I25" s="12">
        <v>2017</v>
      </c>
      <c r="J25" s="62">
        <v>26344.000000000004</v>
      </c>
      <c r="K25" s="62">
        <v>78320</v>
      </c>
      <c r="L25" s="62">
        <v>532576</v>
      </c>
      <c r="M25" s="62">
        <v>74760</v>
      </c>
      <c r="N25" s="51">
        <v>712000</v>
      </c>
      <c r="O25" s="55">
        <f t="shared" si="0"/>
        <v>712000</v>
      </c>
    </row>
    <row r="26" spans="2:15" ht="18.75" customHeight="1">
      <c r="B26" s="10">
        <v>2018</v>
      </c>
      <c r="C26" s="59">
        <v>3.3000000000000002E-2</v>
      </c>
      <c r="D26" s="59">
        <v>0.115</v>
      </c>
      <c r="E26" s="59">
        <v>0.752</v>
      </c>
      <c r="F26" s="59">
        <v>0.1</v>
      </c>
      <c r="G26" s="50">
        <v>732000</v>
      </c>
      <c r="H26" s="55"/>
      <c r="I26" s="10">
        <v>2018</v>
      </c>
      <c r="J26" s="61">
        <v>24156</v>
      </c>
      <c r="K26" s="61">
        <v>84180</v>
      </c>
      <c r="L26" s="61">
        <v>550464</v>
      </c>
      <c r="M26" s="61">
        <v>73200</v>
      </c>
      <c r="N26" s="50">
        <v>732000</v>
      </c>
      <c r="O26" s="55">
        <f t="shared" si="0"/>
        <v>732000</v>
      </c>
    </row>
    <row r="27" spans="2:15" ht="18.75" customHeight="1">
      <c r="B27" s="12">
        <v>2019</v>
      </c>
      <c r="C27" s="60">
        <v>0.03</v>
      </c>
      <c r="D27" s="60">
        <v>0.115</v>
      </c>
      <c r="E27" s="60">
        <v>0.75800000000000001</v>
      </c>
      <c r="F27" s="60">
        <v>9.6999999999999989E-2</v>
      </c>
      <c r="G27" s="51">
        <v>748000</v>
      </c>
      <c r="H27" s="55"/>
      <c r="I27" s="12">
        <v>2019</v>
      </c>
      <c r="J27" s="62">
        <v>22440</v>
      </c>
      <c r="K27" s="62">
        <v>86020</v>
      </c>
      <c r="L27" s="62">
        <v>566984</v>
      </c>
      <c r="M27" s="62">
        <v>72555.999999999985</v>
      </c>
      <c r="N27" s="51">
        <v>748000</v>
      </c>
      <c r="O27" s="55">
        <f t="shared" si="0"/>
        <v>748000</v>
      </c>
    </row>
    <row r="28" spans="2:15" ht="18.75" customHeight="1">
      <c r="B28" s="10">
        <v>2020</v>
      </c>
      <c r="C28" s="59">
        <v>6.4000000000000001E-2</v>
      </c>
      <c r="D28" s="59">
        <v>0.14300000000000002</v>
      </c>
      <c r="E28" s="59">
        <v>0.70700000000000007</v>
      </c>
      <c r="F28" s="59">
        <v>8.5999999999999993E-2</v>
      </c>
      <c r="G28" s="50">
        <v>842000</v>
      </c>
      <c r="H28" s="55"/>
      <c r="I28" s="10">
        <v>2020</v>
      </c>
      <c r="J28" s="61">
        <v>53888</v>
      </c>
      <c r="K28" s="61">
        <v>120406.00000000001</v>
      </c>
      <c r="L28" s="61">
        <v>595294.00000000012</v>
      </c>
      <c r="M28" s="61">
        <v>72412</v>
      </c>
      <c r="N28" s="50">
        <v>842000</v>
      </c>
      <c r="O28" s="55">
        <f t="shared" si="0"/>
        <v>842000.00000000012</v>
      </c>
    </row>
    <row r="29" spans="2:15" ht="18.75" customHeight="1">
      <c r="B29" s="12">
        <v>2021</v>
      </c>
      <c r="C29" s="60">
        <v>8.199999999999999E-2</v>
      </c>
      <c r="D29" s="60">
        <v>0.16600000000000001</v>
      </c>
      <c r="E29" s="60">
        <v>0.66299999999999992</v>
      </c>
      <c r="F29" s="60">
        <v>8.900000000000001E-2</v>
      </c>
      <c r="G29" s="51">
        <v>929000</v>
      </c>
      <c r="H29" s="55"/>
      <c r="I29" s="12">
        <v>2021</v>
      </c>
      <c r="J29" s="62">
        <v>76177.999999999985</v>
      </c>
      <c r="K29" s="62">
        <v>154214</v>
      </c>
      <c r="L29" s="62">
        <v>615926.99999999988</v>
      </c>
      <c r="M29" s="62">
        <v>82681.000000000015</v>
      </c>
      <c r="N29" s="51">
        <v>929000</v>
      </c>
      <c r="O29" s="55">
        <f>SUM(J29:M29)</f>
        <v>928999.99999999988</v>
      </c>
    </row>
    <row r="30" spans="2:15" ht="18.75" customHeight="1">
      <c r="B30" s="10">
        <v>2022</v>
      </c>
      <c r="C30" s="59">
        <v>9.0999999999999998E-2</v>
      </c>
      <c r="D30" s="59">
        <v>0.24099999999999999</v>
      </c>
      <c r="E30" s="59">
        <v>0.59399999999999997</v>
      </c>
      <c r="F30" s="59">
        <v>7.3999999999999996E-2</v>
      </c>
      <c r="G30" s="50">
        <v>980000</v>
      </c>
      <c r="H30" s="55"/>
      <c r="I30" s="10">
        <v>2022</v>
      </c>
      <c r="J30" s="61">
        <v>89000</v>
      </c>
      <c r="K30" s="61">
        <v>236000</v>
      </c>
      <c r="L30" s="61">
        <v>582500</v>
      </c>
      <c r="M30" s="61">
        <v>72500</v>
      </c>
      <c r="N30" s="50">
        <v>980000</v>
      </c>
      <c r="O30" s="55">
        <f>SUM(J30:M30)</f>
        <v>980000</v>
      </c>
    </row>
    <row r="31" spans="2:15" ht="18.75" customHeight="1">
      <c r="B31" s="12">
        <v>2023</v>
      </c>
      <c r="C31" s="60">
        <v>3.7999999999999999E-2</v>
      </c>
      <c r="D31" s="60">
        <v>0.27200000000000002</v>
      </c>
      <c r="E31" s="60">
        <v>0.61599999999999999</v>
      </c>
      <c r="F31" s="60">
        <v>7.4999999999999997E-2</v>
      </c>
      <c r="G31" s="51">
        <v>1308500</v>
      </c>
      <c r="H31" s="55"/>
      <c r="I31" s="12">
        <v>2023</v>
      </c>
      <c r="J31" s="62">
        <v>49500</v>
      </c>
      <c r="K31" s="62">
        <v>356000</v>
      </c>
      <c r="L31" s="62">
        <v>805500</v>
      </c>
      <c r="M31" s="62">
        <v>97500</v>
      </c>
      <c r="N31" s="51">
        <v>1308500</v>
      </c>
      <c r="O31" s="55">
        <f>SUM(J31:M31)</f>
        <v>1308500</v>
      </c>
    </row>
    <row r="32" spans="2:15" ht="18.75" customHeight="1">
      <c r="B32" s="10">
        <v>2024</v>
      </c>
      <c r="C32" s="59">
        <v>3.4000000000000002E-2</v>
      </c>
      <c r="D32" s="59">
        <v>0.27100000000000002</v>
      </c>
      <c r="E32" s="59">
        <v>0.622</v>
      </c>
      <c r="F32" s="59">
        <v>7.3999999999999996E-2</v>
      </c>
      <c r="G32" s="50">
        <v>712500</v>
      </c>
      <c r="H32" s="55"/>
      <c r="I32" s="10">
        <v>2024</v>
      </c>
      <c r="J32" s="61">
        <v>24000</v>
      </c>
      <c r="K32" s="61">
        <v>193000</v>
      </c>
      <c r="L32" s="61">
        <v>443000</v>
      </c>
      <c r="M32" s="61">
        <v>52500</v>
      </c>
      <c r="N32" s="50">
        <v>712500</v>
      </c>
      <c r="O32" s="55">
        <f>SUM(J32:M32)</f>
        <v>712500</v>
      </c>
    </row>
    <row r="33" spans="2:15" ht="18.75" customHeight="1">
      <c r="B33" s="12">
        <v>2025</v>
      </c>
      <c r="C33" s="60">
        <v>4.5999999999999999E-2</v>
      </c>
      <c r="D33" s="60">
        <v>0.47699999999999998</v>
      </c>
      <c r="E33" s="60">
        <v>0.40100000000000002</v>
      </c>
      <c r="F33" s="60">
        <v>7.5999999999999998E-2</v>
      </c>
      <c r="G33" s="51">
        <v>627000</v>
      </c>
      <c r="H33" s="55"/>
      <c r="I33" s="12">
        <v>2025</v>
      </c>
      <c r="J33" s="62">
        <v>29000</v>
      </c>
      <c r="K33" s="62">
        <v>299000</v>
      </c>
      <c r="L33" s="62">
        <v>251500</v>
      </c>
      <c r="M33" s="62">
        <v>47500</v>
      </c>
      <c r="N33" s="51">
        <v>627000</v>
      </c>
      <c r="O33" s="55">
        <f t="shared" ref="O33:O34" si="1">SUM(J33:M33)</f>
        <v>627000</v>
      </c>
    </row>
    <row r="34" spans="2:15" ht="18.75" customHeight="1">
      <c r="B34" s="10">
        <v>2026</v>
      </c>
      <c r="C34" s="59"/>
      <c r="D34" s="59"/>
      <c r="E34" s="59"/>
      <c r="F34" s="59"/>
      <c r="G34" s="50"/>
      <c r="H34" s="55"/>
      <c r="I34" s="10">
        <v>2026</v>
      </c>
      <c r="J34" s="61"/>
      <c r="K34" s="61"/>
      <c r="L34" s="61"/>
      <c r="M34" s="61"/>
      <c r="N34" s="50"/>
      <c r="O34" s="55">
        <f t="shared" si="1"/>
        <v>0</v>
      </c>
    </row>
    <row r="35" spans="2:15" ht="18.75" customHeight="1"/>
    <row r="36" spans="2:15" ht="18.75" customHeight="1"/>
  </sheetData>
  <sheetProtection selectLockedCells="1"/>
  <mergeCells count="6">
    <mergeCell ref="B1:H1"/>
    <mergeCell ref="B4:H4"/>
    <mergeCell ref="B6:H6"/>
    <mergeCell ref="B3:H3"/>
    <mergeCell ref="B2:H2"/>
    <mergeCell ref="B5:H5"/>
  </mergeCells>
  <phoneticPr fontId="19" type="noConversion"/>
  <conditionalFormatting sqref="P9:V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B1:Y32"/>
  <sheetViews>
    <sheetView showGridLines="0" tabSelected="1" zoomScale="120" zoomScaleNormal="120" workbookViewId="0">
      <selection activeCell="P19" sqref="P19"/>
    </sheetView>
  </sheetViews>
  <sheetFormatPr baseColWidth="10" defaultRowHeight="12.75"/>
  <cols>
    <col min="1" max="1" width="3.425781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4.7109375" style="1" customWidth="1"/>
    <col min="12" max="12" width="1.7109375" style="1" customWidth="1"/>
    <col min="13" max="13" width="14" style="1" customWidth="1"/>
    <col min="14" max="14" width="3.140625" style="1" customWidth="1"/>
    <col min="15" max="15" width="9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2:25" ht="20.25" customHeight="1"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/>
    </row>
    <row r="2" spans="2:25" ht="20.2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6"/>
      <c r="Q2" s="69" t="s">
        <v>7</v>
      </c>
      <c r="R2" s="70"/>
      <c r="S2" s="70"/>
      <c r="T2" s="70"/>
      <c r="U2" s="70"/>
      <c r="V2" s="70"/>
      <c r="W2" s="70"/>
      <c r="X2" s="70"/>
      <c r="Y2" s="71"/>
    </row>
    <row r="3" spans="2:25" ht="18.7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36"/>
      <c r="Q3" s="19"/>
      <c r="R3" s="20"/>
      <c r="S3" s="21"/>
      <c r="T3" s="20"/>
      <c r="U3" s="20"/>
      <c r="V3" s="21"/>
      <c r="W3" s="20"/>
      <c r="X3" s="20"/>
      <c r="Y3" s="22"/>
    </row>
    <row r="4" spans="2:25" ht="15.9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36"/>
      <c r="Q4" s="19"/>
      <c r="R4" s="20"/>
      <c r="S4" s="20"/>
      <c r="T4" s="20"/>
      <c r="U4" s="20"/>
      <c r="V4" s="20"/>
      <c r="W4" s="20"/>
      <c r="X4" s="20"/>
      <c r="Y4" s="22"/>
    </row>
    <row r="5" spans="2:25" ht="7.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36"/>
      <c r="Q5" s="23"/>
      <c r="R5" s="24"/>
      <c r="S5" s="24"/>
      <c r="T5" s="24"/>
      <c r="U5" s="24"/>
      <c r="V5" s="24"/>
      <c r="W5" s="24"/>
      <c r="X5" s="24"/>
      <c r="Y5" s="25"/>
    </row>
    <row r="6" spans="2:25" ht="16.5" customHeight="1">
      <c r="C6" s="3"/>
      <c r="O6" s="36"/>
      <c r="Q6" s="23"/>
      <c r="R6" s="24"/>
      <c r="S6" s="24"/>
      <c r="T6" s="24"/>
      <c r="U6" s="24"/>
      <c r="V6" s="24"/>
      <c r="W6" s="24"/>
      <c r="X6" s="24"/>
      <c r="Y6" s="25"/>
    </row>
    <row r="7" spans="2:25" ht="16.5" customHeight="1">
      <c r="C7" s="3"/>
      <c r="O7" s="36"/>
      <c r="Q7" s="23"/>
      <c r="R7" s="24"/>
      <c r="S7" s="24"/>
      <c r="T7" s="24"/>
      <c r="U7" s="24"/>
      <c r="V7" s="24"/>
      <c r="W7" s="24"/>
      <c r="X7" s="24"/>
      <c r="Y7" s="25"/>
    </row>
    <row r="8" spans="2:25" ht="16.5" customHeight="1">
      <c r="C8" s="3"/>
      <c r="O8" s="36"/>
      <c r="Q8" s="23"/>
      <c r="R8" s="24"/>
      <c r="S8" s="24"/>
      <c r="T8" s="24"/>
      <c r="U8" s="24"/>
      <c r="V8" s="24"/>
      <c r="W8" s="24"/>
      <c r="X8" s="24"/>
      <c r="Y8" s="25"/>
    </row>
    <row r="9" spans="2:25" ht="16.5" customHeight="1">
      <c r="C9" s="3"/>
      <c r="O9" s="36"/>
      <c r="Q9" s="23"/>
      <c r="R9" s="24"/>
      <c r="S9" s="24"/>
      <c r="T9" s="24"/>
      <c r="U9" s="24"/>
      <c r="V9" s="24"/>
      <c r="W9" s="24"/>
      <c r="X9" s="24"/>
      <c r="Y9" s="25"/>
    </row>
    <row r="10" spans="2:25" ht="16.5" customHeight="1">
      <c r="C10" s="3"/>
      <c r="O10" s="36"/>
      <c r="Q10" s="23"/>
      <c r="R10" s="24"/>
      <c r="S10" s="24"/>
      <c r="T10" s="24"/>
      <c r="U10" s="24"/>
      <c r="V10" s="24"/>
      <c r="W10" s="24"/>
      <c r="X10" s="24"/>
      <c r="Y10" s="25"/>
    </row>
    <row r="11" spans="2:25" ht="16.5" customHeight="1">
      <c r="C11" s="3"/>
      <c r="O11" s="36"/>
      <c r="Q11" s="23"/>
      <c r="R11" s="26" t="s">
        <v>4</v>
      </c>
      <c r="S11" s="24"/>
      <c r="T11" s="24"/>
      <c r="U11" s="24"/>
      <c r="V11" s="24"/>
      <c r="W11" s="24"/>
      <c r="X11" s="24"/>
      <c r="Y11" s="25"/>
    </row>
    <row r="12" spans="2:25" ht="16.5" customHeight="1">
      <c r="C12" s="3"/>
      <c r="O12" s="36"/>
      <c r="Q12" s="23"/>
      <c r="R12" s="24"/>
      <c r="S12" s="24"/>
      <c r="T12" s="24"/>
      <c r="U12" s="24"/>
      <c r="V12" s="24"/>
      <c r="W12" s="24"/>
      <c r="X12" s="24"/>
      <c r="Y12" s="25"/>
    </row>
    <row r="13" spans="2:25" ht="17.25" customHeight="1">
      <c r="C13" s="3"/>
      <c r="O13" s="36"/>
      <c r="Q13" s="23"/>
      <c r="R13" s="26" t="s">
        <v>5</v>
      </c>
      <c r="S13" s="24"/>
      <c r="T13" s="24"/>
      <c r="U13" s="24"/>
      <c r="V13" s="24"/>
      <c r="W13" s="24"/>
      <c r="X13" s="24"/>
      <c r="Y13" s="25"/>
    </row>
    <row r="14" spans="2:25" ht="16.5" customHeight="1">
      <c r="C14" s="3"/>
      <c r="O14" s="36"/>
      <c r="Q14" s="23"/>
      <c r="R14" s="24"/>
      <c r="S14" s="24"/>
      <c r="T14" s="24"/>
      <c r="U14" s="24"/>
      <c r="V14" s="24"/>
      <c r="W14" s="24"/>
      <c r="X14" s="24"/>
      <c r="Y14" s="25"/>
    </row>
    <row r="15" spans="2:25" ht="16.5" customHeight="1">
      <c r="C15" s="3"/>
      <c r="O15" s="36"/>
      <c r="Q15" s="23"/>
      <c r="R15" s="24"/>
      <c r="S15" s="26" t="s">
        <v>6</v>
      </c>
      <c r="T15" s="24"/>
      <c r="U15" s="24"/>
      <c r="V15" s="26" t="s">
        <v>6</v>
      </c>
      <c r="W15" s="24"/>
      <c r="X15" s="24"/>
      <c r="Y15" s="25"/>
    </row>
    <row r="16" spans="2:25" ht="16.5" customHeight="1">
      <c r="C16" s="3"/>
      <c r="O16" s="36"/>
      <c r="Q16" s="23"/>
      <c r="R16" s="24"/>
      <c r="S16" s="24"/>
      <c r="T16" s="24"/>
      <c r="U16" s="24"/>
      <c r="V16" s="24"/>
      <c r="W16" s="24"/>
      <c r="X16" s="24"/>
      <c r="Y16" s="25"/>
    </row>
    <row r="17" spans="2:25" ht="16.5" customHeight="1"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37"/>
      <c r="P17" s="15"/>
      <c r="Q17" s="23"/>
      <c r="R17" s="24"/>
      <c r="S17" s="24"/>
      <c r="T17" s="24"/>
      <c r="U17" s="24"/>
      <c r="V17" s="24"/>
      <c r="W17" s="24"/>
      <c r="X17" s="24"/>
      <c r="Y17" s="25"/>
    </row>
    <row r="18" spans="2:25" ht="22.5" customHeight="1"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37"/>
      <c r="P18" s="15"/>
      <c r="Q18" s="23"/>
      <c r="R18" s="24"/>
      <c r="S18" s="24"/>
      <c r="T18" s="24"/>
      <c r="U18" s="24"/>
      <c r="V18" s="24"/>
      <c r="W18" s="24"/>
      <c r="X18" s="24"/>
      <c r="Y18" s="25"/>
    </row>
    <row r="19" spans="2:25" ht="87" customHeight="1"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37"/>
      <c r="P19" s="15"/>
      <c r="Q19" s="27"/>
      <c r="R19" s="28"/>
      <c r="S19" s="28"/>
      <c r="T19" s="28"/>
      <c r="U19" s="28"/>
      <c r="V19" s="28"/>
      <c r="W19" s="28"/>
      <c r="X19" s="28"/>
      <c r="Y19" s="29"/>
    </row>
    <row r="20" spans="2:25" ht="27" customHeight="1">
      <c r="B20" s="38"/>
      <c r="C20" s="39"/>
      <c r="D20" s="40"/>
      <c r="E20" s="40"/>
      <c r="F20" s="40"/>
      <c r="G20" s="40"/>
      <c r="H20" s="40"/>
      <c r="I20" s="40"/>
      <c r="J20" s="40"/>
      <c r="K20" s="40"/>
      <c r="L20" s="40"/>
      <c r="M20" s="38"/>
      <c r="N20" s="38"/>
      <c r="O20" s="41"/>
      <c r="P20" s="15"/>
    </row>
    <row r="21" spans="2:25" ht="21.75" customHeight="1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2:25" ht="6.75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2:25" ht="6" customHeight="1">
      <c r="B23" s="30"/>
      <c r="C23" s="30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</row>
    <row r="24" spans="2:25" ht="4.5" customHeight="1">
      <c r="B24" s="30"/>
      <c r="C24" s="30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</row>
    <row r="25" spans="2:25" ht="6" customHeight="1">
      <c r="B25" s="30"/>
      <c r="C25" s="30"/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</row>
    <row r="26" spans="2:25" ht="6.75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2:25" ht="4.5" customHeight="1">
      <c r="B27" s="15"/>
      <c r="C27" s="15"/>
      <c r="D27" s="15"/>
      <c r="E27" s="15"/>
      <c r="F27" s="15"/>
      <c r="G27" s="15"/>
      <c r="H27" s="32"/>
      <c r="I27" s="32"/>
      <c r="J27" s="32"/>
      <c r="K27" s="32"/>
      <c r="L27" s="32"/>
      <c r="M27" s="15"/>
      <c r="N27" s="15"/>
      <c r="O27" s="15"/>
      <c r="P27" s="15"/>
    </row>
    <row r="28" spans="2:25" ht="18" customHeight="1">
      <c r="B28" s="33"/>
      <c r="C28" s="33"/>
      <c r="D28" s="33"/>
      <c r="E28" s="56" t="s">
        <v>30</v>
      </c>
      <c r="F28" s="56"/>
      <c r="G28" s="57"/>
      <c r="H28" s="57"/>
      <c r="I28" s="57"/>
      <c r="J28" s="57"/>
      <c r="K28" s="57"/>
      <c r="L28" s="57"/>
      <c r="M28" s="58"/>
      <c r="N28" s="15"/>
      <c r="O28" s="15"/>
      <c r="P28" s="15"/>
    </row>
    <row r="29" spans="2:25" ht="16.5">
      <c r="B29" s="33"/>
      <c r="C29" s="33"/>
      <c r="D29" s="33"/>
      <c r="E29" s="56" t="s">
        <v>33</v>
      </c>
      <c r="F29" s="56"/>
      <c r="G29" s="57"/>
      <c r="H29" s="57"/>
      <c r="I29" s="57"/>
      <c r="J29" s="57"/>
      <c r="K29" s="57"/>
      <c r="L29" s="57"/>
      <c r="M29" s="58"/>
      <c r="N29" s="15"/>
      <c r="O29" s="15"/>
      <c r="P29" s="15"/>
    </row>
    <row r="30" spans="2:25" ht="16.5">
      <c r="B30" s="33"/>
      <c r="C30" s="33"/>
      <c r="D30" s="33"/>
      <c r="E30" s="56"/>
      <c r="F30" s="56"/>
      <c r="G30" s="57"/>
      <c r="H30" s="57"/>
      <c r="I30" s="57"/>
      <c r="J30" s="57"/>
      <c r="K30" s="57"/>
      <c r="L30" s="57"/>
      <c r="M30" s="58"/>
      <c r="N30" s="15"/>
      <c r="O30" s="15"/>
      <c r="P30" s="15"/>
    </row>
    <row r="31" spans="2:25" ht="15">
      <c r="B31" s="15"/>
      <c r="C31" s="15"/>
      <c r="D31" s="15"/>
      <c r="E31" s="58"/>
      <c r="F31" s="58"/>
      <c r="G31" s="58"/>
      <c r="H31" s="58"/>
      <c r="I31" s="58"/>
      <c r="J31" s="58"/>
      <c r="K31" s="58"/>
      <c r="L31" s="58"/>
      <c r="M31" s="58"/>
      <c r="N31" s="15"/>
      <c r="O31" s="15"/>
      <c r="P31" s="15"/>
    </row>
    <row r="32" spans="2: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2025-05-02T07:41:10Z</cp:lastPrinted>
  <dcterms:created xsi:type="dcterms:W3CDTF">2010-08-25T11:28:54Z</dcterms:created>
  <dcterms:modified xsi:type="dcterms:W3CDTF">2026-05-20T12:49:51Z</dcterms:modified>
</cp:coreProperties>
</file>