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Z:\Dokumente\Berichte_Zuarbeiten\10_Daten zur Umwelt\Bevölkerung und Demografie\"/>
    </mc:Choice>
  </mc:AlternateContent>
  <xr:revisionPtr revIDLastSave="0" documentId="13_ncr:1_{F2951E22-4414-4220-B65D-CA306AADC72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1990_2024" sheetId="1" r:id="rId1"/>
    <sheet name="1990_2000_2010_2011_2016" sheetId="2" state="hidden" r:id="rId2"/>
  </sheets>
  <definedNames>
    <definedName name="Print_Area" localSheetId="0">'1990_2024'!$A$1:$J$23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1" i="1" l="1"/>
  <c r="M5" i="1"/>
  <c r="N5" i="1" s="1"/>
  <c r="M6" i="1"/>
  <c r="N6" i="1" s="1"/>
  <c r="M7" i="1"/>
  <c r="N7" i="1" s="1"/>
  <c r="M8" i="1"/>
  <c r="N8" i="1" s="1"/>
  <c r="M9" i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/>
  <c r="M17" i="1"/>
  <c r="N17" i="1" s="1"/>
  <c r="M18" i="1"/>
  <c r="N18" i="1" s="1"/>
  <c r="M19" i="1"/>
  <c r="N19" i="1" s="1"/>
  <c r="M20" i="1"/>
  <c r="N20" i="1" s="1"/>
  <c r="O20" i="1" l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4" i="1"/>
  <c r="P14" i="1" s="1"/>
  <c r="O13" i="1"/>
  <c r="P13" i="1" s="1"/>
  <c r="O12" i="1"/>
  <c r="P12" i="1" s="1"/>
  <c r="O11" i="1"/>
  <c r="P11" i="1" s="1"/>
  <c r="O10" i="1"/>
  <c r="P10" i="1" s="1"/>
  <c r="O9" i="1"/>
  <c r="P9" i="1" s="1"/>
  <c r="O8" i="1"/>
  <c r="P8" i="1" s="1"/>
  <c r="O7" i="1"/>
  <c r="P7" i="1" s="1"/>
  <c r="O6" i="1"/>
  <c r="P6" i="1" s="1"/>
  <c r="O5" i="1"/>
  <c r="P5" i="1" s="1"/>
  <c r="M21" i="1" l="1"/>
  <c r="N21" i="1" s="1"/>
  <c r="C21" i="1" l="1"/>
  <c r="P21" i="1" s="1"/>
  <c r="L41" i="2"/>
  <c r="Y20" i="2"/>
  <c r="H25" i="2"/>
  <c r="I25" i="2"/>
  <c r="J25" i="2"/>
  <c r="K25" i="2"/>
  <c r="L25" i="2" s="1"/>
  <c r="H26" i="2"/>
  <c r="I26" i="2"/>
  <c r="J26" i="2"/>
  <c r="K26" i="2"/>
  <c r="L26" i="2" s="1"/>
  <c r="H27" i="2"/>
  <c r="I27" i="2"/>
  <c r="J27" i="2"/>
  <c r="K27" i="2"/>
  <c r="L27" i="2" s="1"/>
  <c r="H28" i="2"/>
  <c r="I28" i="2"/>
  <c r="J28" i="2"/>
  <c r="K28" i="2"/>
  <c r="L28" i="2" s="1"/>
  <c r="H29" i="2"/>
  <c r="I29" i="2"/>
  <c r="J29" i="2"/>
  <c r="K29" i="2"/>
  <c r="L29" i="2" s="1"/>
  <c r="H30" i="2"/>
  <c r="I30" i="2"/>
  <c r="J30" i="2"/>
  <c r="K30" i="2"/>
  <c r="L30" i="2" s="1"/>
  <c r="H31" i="2"/>
  <c r="I31" i="2"/>
  <c r="J31" i="2"/>
  <c r="K31" i="2"/>
  <c r="L31" i="2" s="1"/>
  <c r="H32" i="2"/>
  <c r="I32" i="2"/>
  <c r="J32" i="2"/>
  <c r="K32" i="2"/>
  <c r="L32" i="2" s="1"/>
  <c r="H33" i="2"/>
  <c r="I33" i="2"/>
  <c r="J33" i="2"/>
  <c r="K33" i="2"/>
  <c r="L33" i="2" s="1"/>
  <c r="H34" i="2"/>
  <c r="I34" i="2"/>
  <c r="J34" i="2"/>
  <c r="K34" i="2"/>
  <c r="L34" i="2" s="1"/>
  <c r="H35" i="2"/>
  <c r="I35" i="2"/>
  <c r="J35" i="2"/>
  <c r="K35" i="2"/>
  <c r="L35" i="2" s="1"/>
  <c r="H36" i="2"/>
  <c r="I36" i="2"/>
  <c r="J36" i="2"/>
  <c r="K36" i="2"/>
  <c r="L36" i="2" s="1"/>
  <c r="H37" i="2"/>
  <c r="I37" i="2"/>
  <c r="J37" i="2"/>
  <c r="K37" i="2"/>
  <c r="L37" i="2" s="1"/>
  <c r="H38" i="2"/>
  <c r="I38" i="2"/>
  <c r="J38" i="2"/>
  <c r="K38" i="2"/>
  <c r="L38" i="2" s="1"/>
  <c r="H39" i="2"/>
  <c r="I39" i="2"/>
  <c r="J39" i="2"/>
  <c r="K39" i="2"/>
  <c r="L39" i="2" s="1"/>
  <c r="H40" i="2"/>
  <c r="I40" i="2"/>
  <c r="J40" i="2"/>
  <c r="K40" i="2"/>
  <c r="L40" i="2" s="1"/>
  <c r="I41" i="2"/>
  <c r="J41" i="2"/>
  <c r="K41" i="2"/>
  <c r="G41" i="2"/>
  <c r="G40" i="2"/>
  <c r="G38" i="2"/>
  <c r="G36" i="2"/>
  <c r="G34" i="2"/>
  <c r="G32" i="2"/>
  <c r="G30" i="2"/>
  <c r="G28" i="2"/>
  <c r="G26" i="2"/>
  <c r="G39" i="2"/>
  <c r="G37" i="2"/>
  <c r="G35" i="2"/>
  <c r="G33" i="2"/>
  <c r="G31" i="2"/>
  <c r="G29" i="2"/>
  <c r="G27" i="2"/>
  <c r="G25" i="2"/>
  <c r="V8" i="2"/>
  <c r="X8" i="2" s="1"/>
  <c r="T6" i="2"/>
  <c r="W6" i="2" s="1"/>
  <c r="T7" i="2"/>
  <c r="W7" i="2" s="1"/>
  <c r="T8" i="2"/>
  <c r="W8" i="2" s="1"/>
  <c r="T9" i="2"/>
  <c r="W9" i="2" s="1"/>
  <c r="T10" i="2"/>
  <c r="W10" i="2" s="1"/>
  <c r="T11" i="2"/>
  <c r="W11" i="2" s="1"/>
  <c r="T12" i="2"/>
  <c r="W12" i="2" s="1"/>
  <c r="T13" i="2"/>
  <c r="W13" i="2" s="1"/>
  <c r="T14" i="2"/>
  <c r="W14" i="2" s="1"/>
  <c r="T15" i="2"/>
  <c r="W15" i="2" s="1"/>
  <c r="T16" i="2"/>
  <c r="W16" i="2" s="1"/>
  <c r="T17" i="2"/>
  <c r="W17" i="2" s="1"/>
  <c r="T18" i="2"/>
  <c r="W18" i="2" s="1"/>
  <c r="T19" i="2"/>
  <c r="W19" i="2" s="1"/>
  <c r="T20" i="2"/>
  <c r="W20" i="2" s="1"/>
  <c r="T5" i="2"/>
  <c r="W5" i="2" s="1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5" i="2"/>
  <c r="P6" i="2"/>
  <c r="Y6" i="2" s="1"/>
  <c r="P7" i="2"/>
  <c r="Y7" i="2" s="1"/>
  <c r="P8" i="2"/>
  <c r="Y8" i="2" s="1"/>
  <c r="P9" i="2"/>
  <c r="Y9" i="2" s="1"/>
  <c r="P10" i="2"/>
  <c r="Y10" i="2" s="1"/>
  <c r="P11" i="2"/>
  <c r="Y11" i="2" s="1"/>
  <c r="P12" i="2"/>
  <c r="Y12" i="2" s="1"/>
  <c r="P13" i="2"/>
  <c r="Y13" i="2" s="1"/>
  <c r="P14" i="2"/>
  <c r="Y14" i="2" s="1"/>
  <c r="P15" i="2"/>
  <c r="Y15" i="2" s="1"/>
  <c r="P16" i="2"/>
  <c r="Y16" i="2" s="1"/>
  <c r="P17" i="2"/>
  <c r="Y17" i="2" s="1"/>
  <c r="P18" i="2"/>
  <c r="Y18" i="2" s="1"/>
  <c r="P19" i="2"/>
  <c r="Y19" i="2" s="1"/>
  <c r="P20" i="2"/>
  <c r="P21" i="2"/>
  <c r="Y21" i="2" s="1"/>
  <c r="P5" i="2"/>
  <c r="Y5" i="2" s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5" i="2"/>
  <c r="H21" i="2"/>
  <c r="H41" i="2" s="1"/>
  <c r="C21" i="2"/>
  <c r="Q21" i="2" s="1"/>
  <c r="H21" i="1"/>
  <c r="R21" i="2" l="1"/>
  <c r="V20" i="2"/>
  <c r="X20" i="2" s="1"/>
  <c r="V16" i="2"/>
  <c r="X16" i="2" s="1"/>
  <c r="V12" i="2"/>
  <c r="X12" i="2" s="1"/>
  <c r="S21" i="2"/>
  <c r="V19" i="2"/>
  <c r="X19" i="2" s="1"/>
  <c r="V15" i="2"/>
  <c r="X15" i="2" s="1"/>
  <c r="V11" i="2"/>
  <c r="X11" i="2" s="1"/>
  <c r="V7" i="2"/>
  <c r="X7" i="2" s="1"/>
  <c r="L21" i="2"/>
  <c r="T21" i="2"/>
  <c r="V5" i="2"/>
  <c r="X5" i="2" s="1"/>
  <c r="V18" i="2"/>
  <c r="X18" i="2" s="1"/>
  <c r="V14" i="2"/>
  <c r="X14" i="2" s="1"/>
  <c r="V10" i="2"/>
  <c r="X10" i="2" s="1"/>
  <c r="V6" i="2"/>
  <c r="X6" i="2" s="1"/>
  <c r="V17" i="2"/>
  <c r="X17" i="2" s="1"/>
  <c r="V13" i="2"/>
  <c r="X13" i="2" s="1"/>
  <c r="V9" i="2"/>
  <c r="X9" i="2" s="1"/>
  <c r="V21" i="2" l="1"/>
  <c r="X21" i="2" s="1"/>
  <c r="W21" i="2"/>
</calcChain>
</file>

<file path=xl/sharedStrings.xml><?xml version="1.0" encoding="utf-8"?>
<sst xmlns="http://schemas.openxmlformats.org/spreadsheetml/2006/main" count="105" uniqueCount="48">
  <si>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</si>
  <si>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</si>
  <si>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</si>
  <si>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</si>
  <si>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</si>
  <si>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</si>
  <si>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</si>
  <si>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</si>
  <si>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</si>
  <si>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</si>
  <si>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</si>
  <si>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</si>
  <si>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</si>
  <si>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</si>
  <si>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</si>
  <si>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</si>
  <si>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Deutschland</t>
  </si>
  <si>
    <t>Bevölkerung nach Bundesländern 1990 bis 2014 in 1.000</t>
  </si>
  <si>
    <r>
      <t>2011</t>
    </r>
    <r>
      <rPr>
        <b/>
        <vertAlign val="superscript"/>
        <sz val="10"/>
        <color theme="1"/>
        <rFont val="Meta Offc"/>
        <family val="2"/>
      </rPr>
      <t>1</t>
    </r>
  </si>
  <si>
    <t>2011*</t>
  </si>
  <si>
    <t>Differenz 2016 zu 1990</t>
  </si>
  <si>
    <t>Differenz 2016 zu 2000</t>
  </si>
  <si>
    <t>Differenz                2016 zu 1990</t>
  </si>
  <si>
    <r>
      <t>Differenz           2014 zu 2011</t>
    </r>
    <r>
      <rPr>
        <b/>
        <vertAlign val="superscript"/>
        <sz val="10"/>
        <color theme="1"/>
        <rFont val="Meta Offc"/>
        <family val="2"/>
      </rPr>
      <t>1</t>
    </r>
  </si>
  <si>
    <r>
      <t>Differenz           2016 zu 2011</t>
    </r>
    <r>
      <rPr>
        <b/>
        <vertAlign val="superscript"/>
        <sz val="10"/>
        <color theme="1"/>
        <rFont val="Meta Offc"/>
        <family val="2"/>
      </rPr>
      <t>1</t>
    </r>
  </si>
  <si>
    <r>
      <rPr>
        <vertAlign val="superscript"/>
        <sz val="9"/>
        <color rgb="FF00B050"/>
        <rFont val="Meta Offc"/>
        <family val="2"/>
      </rPr>
      <t>1</t>
    </r>
    <r>
      <rPr>
        <sz val="9"/>
        <color rgb="FF00B050"/>
        <rFont val="Meta Offc"/>
        <family val="2"/>
      </rPr>
      <t xml:space="preserve"> Ab 2011 Umstellung der Ergebnisse auf Grundlage des Zensus 2011</t>
    </r>
  </si>
  <si>
    <t xml:space="preserve">Quelle: Statistisches Bundesamt, Ergebnisse auf Grundlage des Zensus 2011 (http://www.statistik-portal.de/Statistik-Portal/de_jb01_jahrtab1.asp), Stand 30.05.2018 </t>
  </si>
  <si>
    <t>Differenz 2016 zu 2010</t>
  </si>
  <si>
    <t>Differenz 2000 zu 1990</t>
  </si>
  <si>
    <t>Differenz 2010 zu 1990</t>
  </si>
  <si>
    <t>Differenz 2011 zu 1990</t>
  </si>
  <si>
    <t>Gebiet</t>
  </si>
  <si>
    <t>Differenz 2016 zu 1990 ohne Zensus-Korrektur</t>
  </si>
  <si>
    <t>Differenz 2011 zu 2010 wg. Zensus</t>
  </si>
  <si>
    <t xml:space="preserve"> Differenz 2016 zu 1990</t>
  </si>
  <si>
    <r>
      <t>Differenz           2012 zu 2011</t>
    </r>
    <r>
      <rPr>
        <b/>
        <vertAlign val="superscript"/>
        <sz val="10"/>
        <color theme="1"/>
        <rFont val="Meta Offc"/>
        <family val="2"/>
      </rPr>
      <t>1</t>
    </r>
  </si>
  <si>
    <r>
      <t>Differenz           2013 zu 2011</t>
    </r>
    <r>
      <rPr>
        <b/>
        <vertAlign val="superscript"/>
        <sz val="10"/>
        <color theme="1"/>
        <rFont val="Meta Offc"/>
        <family val="2"/>
      </rPr>
      <t>1</t>
    </r>
  </si>
  <si>
    <r>
      <t>Differenz           2015 zu 2011</t>
    </r>
    <r>
      <rPr>
        <b/>
        <vertAlign val="superscript"/>
        <sz val="10"/>
        <color theme="1"/>
        <rFont val="Meta Offc"/>
        <family val="2"/>
      </rPr>
      <t>1</t>
    </r>
  </si>
  <si>
    <t>Differenz           2016 zu 1990 ohne Zensus-Korrektur</t>
  </si>
  <si>
    <t>Differenz 2011 zu 2010 [% von 2010]</t>
  </si>
  <si>
    <t>* 2011 basieren die Ergebnisse auf dem Zensus 2011, die neueren Daten basieren auf dem Zensus 2022</t>
  </si>
  <si>
    <t>2024*</t>
  </si>
  <si>
    <t>Bevölkerung nach Bundesländern 1990 bis 2024 in Tausend</t>
  </si>
  <si>
    <t>Entwicklung 2011 bis 2024 absolut</t>
  </si>
  <si>
    <t>Entwicklung 2011 bis 2024 in Prozent</t>
  </si>
  <si>
    <t>Entwicklung 1990 bis 2024 absolut</t>
  </si>
  <si>
    <t>Entwicklung 1990 bis 2024 in Prozent</t>
  </si>
  <si>
    <t>Quelle: Statistisches Bundesamt 2025, https://www.destatis.de/DE/Themen/Gesellschaft-Umwelt/Bevoelkerung/Bevoelkerungsstand/Tabellen/bevoelkerung-nichtdeutsch-laender-basis-2022.html (abgerufen am 24.09.2025); Eigene Berechnungen des Umweltbundesamtes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</si>
</sst>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29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12"/>
      <color theme="1"/>
      <name val="Meta Offc"/>
      <family val="2"/>
    </font>
    <font>
      <sz val="6"/>
      <name val="Meta Serif Offc Book"/>
    </font>
    <font>
      <b/>
      <sz val="9"/>
      <name val="Meta Offc"/>
      <family val="2"/>
    </font>
    <font>
      <sz val="6"/>
      <name val="Meta Offc"/>
      <family val="2"/>
    </font>
    <font>
      <b/>
      <sz val="9"/>
      <color rgb="FFFFFFFF"/>
      <name val="Meta Offc"/>
      <family val="2"/>
    </font>
    <font>
      <b/>
      <sz val="12"/>
      <color rgb="FF080808"/>
      <name val="Meta Offc"/>
      <family val="2"/>
    </font>
    <font>
      <b/>
      <sz val="10"/>
      <color theme="1"/>
      <name val="Meta Offc"/>
      <family val="2"/>
    </font>
    <font>
      <sz val="9"/>
      <color theme="1"/>
      <name val="Meta Offc"/>
      <family val="2"/>
    </font>
    <font>
      <b/>
      <vertAlign val="superscript"/>
      <sz val="10"/>
      <color theme="1"/>
      <name val="Meta Offc"/>
      <family val="2"/>
    </font>
    <font>
      <b/>
      <sz val="9"/>
      <color rgb="FFFF0000"/>
      <name val="Meta Offc"/>
      <family val="2"/>
    </font>
    <font>
      <sz val="6"/>
      <name val="Meta Serif Offc"/>
    </font>
    <font>
      <sz val="9"/>
      <color rgb="FFFF0000"/>
      <name val="Meta Offc"/>
      <family val="2"/>
    </font>
    <font>
      <sz val="9"/>
      <color rgb="FF00B050"/>
      <name val="Meta Offc"/>
      <family val="2"/>
    </font>
    <font>
      <b/>
      <sz val="9"/>
      <color rgb="FF00B050"/>
      <name val="Meta Offc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9"/>
      <color rgb="FF00B050"/>
      <name val="Meta Offc"/>
      <family val="2"/>
    </font>
    <font>
      <b/>
      <sz val="9"/>
      <color theme="1"/>
      <name val="Meta Offc"/>
      <family val="2"/>
    </font>
    <font>
      <b/>
      <sz val="10"/>
      <color rgb="FF00B050"/>
      <name val="Meta Offc"/>
      <family val="2"/>
    </font>
    <font>
      <b/>
      <i/>
      <sz val="10"/>
      <color theme="1"/>
      <name val="Meta Offc"/>
      <family val="2"/>
    </font>
    <font>
      <i/>
      <sz val="9"/>
      <color theme="1"/>
      <name val="Meta Offc"/>
      <family val="2"/>
    </font>
    <font>
      <i/>
      <sz val="9"/>
      <color rgb="FFFF0000"/>
      <name val="Meta Offc"/>
      <family val="2"/>
    </font>
    <font>
      <b/>
      <i/>
      <sz val="9"/>
      <color theme="1"/>
      <name val="Meta Offc"/>
      <family val="2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name val="Meta Offc"/>
      <family val="2"/>
    </font>
  </fonts>
  <fills count="7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tted">
        <color rgb="FF080808"/>
      </left>
      <right/>
      <top style="thin">
        <color rgb="FFFFFFFF"/>
      </top>
      <bottom/>
      <diagonal/>
    </border>
    <border>
      <left style="thin">
        <color indexed="64"/>
      </left>
      <right/>
      <top style="thin">
        <color rgb="FFFFFFFF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75">
    <xf numFmtId="0" fontId="0" fillId="0" borderId="0" xfId="0"/>
    <xf numFmtId="0" fontId="0" fillId="4" borderId="0" xfId="0" applyFill="1"/>
    <xf numFmtId="0" fontId="7" fillId="4" borderId="0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right"/>
    </xf>
    <xf numFmtId="0" fontId="2" fillId="4" borderId="0" xfId="0" applyFont="1" applyFill="1" applyBorder="1" applyAlignment="1">
      <alignment horizontal="right" vertical="top"/>
    </xf>
    <xf numFmtId="3" fontId="1" fillId="4" borderId="4" xfId="0" applyNumberFormat="1" applyFont="1" applyFill="1" applyBorder="1" applyAlignment="1">
      <alignment horizontal="right" vertical="center" wrapText="1" indent="3"/>
    </xf>
    <xf numFmtId="3" fontId="1" fillId="2" borderId="4" xfId="0" applyNumberFormat="1" applyFont="1" applyFill="1" applyBorder="1" applyAlignment="1">
      <alignment horizontal="right" vertical="center" wrapText="1" indent="3"/>
    </xf>
    <xf numFmtId="3" fontId="6" fillId="3" borderId="1" xfId="0" applyNumberFormat="1" applyFont="1" applyFill="1" applyBorder="1" applyAlignment="1">
      <alignment horizontal="right" vertical="center" wrapText="1" indent="3"/>
    </xf>
    <xf numFmtId="0" fontId="6" fillId="3" borderId="1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3" fontId="9" fillId="4" borderId="6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top"/>
    </xf>
    <xf numFmtId="1" fontId="6" fillId="3" borderId="7" xfId="0" applyNumberFormat="1" applyFont="1" applyFill="1" applyBorder="1" applyAlignment="1">
      <alignment horizontal="center" vertical="center" wrapText="1"/>
    </xf>
    <xf numFmtId="1" fontId="6" fillId="3" borderId="7" xfId="0" applyNumberFormat="1" applyFont="1" applyFill="1" applyBorder="1" applyAlignment="1">
      <alignment horizontal="right" vertical="center" wrapText="1" indent="3"/>
    </xf>
    <xf numFmtId="3" fontId="13" fillId="2" borderId="4" xfId="0" applyNumberFormat="1" applyFont="1" applyFill="1" applyBorder="1" applyAlignment="1">
      <alignment horizontal="right" vertical="center" wrapText="1" indent="3"/>
    </xf>
    <xf numFmtId="3" fontId="13" fillId="4" borderId="4" xfId="0" applyNumberFormat="1" applyFont="1" applyFill="1" applyBorder="1" applyAlignment="1">
      <alignment horizontal="right" vertical="center" wrapText="1" indent="3"/>
    </xf>
    <xf numFmtId="3" fontId="14" fillId="4" borderId="4" xfId="0" applyNumberFormat="1" applyFont="1" applyFill="1" applyBorder="1" applyAlignment="1">
      <alignment horizontal="right" vertical="center" wrapText="1" indent="3"/>
    </xf>
    <xf numFmtId="3" fontId="14" fillId="2" borderId="4" xfId="0" applyNumberFormat="1" applyFont="1" applyFill="1" applyBorder="1" applyAlignment="1">
      <alignment horizontal="right" vertical="center" wrapText="1" indent="3"/>
    </xf>
    <xf numFmtId="1" fontId="15" fillId="3" borderId="7" xfId="0" applyNumberFormat="1" applyFont="1" applyFill="1" applyBorder="1" applyAlignment="1">
      <alignment horizontal="right" vertical="center" wrapText="1" indent="3"/>
    </xf>
    <xf numFmtId="3" fontId="15" fillId="3" borderId="1" xfId="0" applyNumberFormat="1" applyFont="1" applyFill="1" applyBorder="1" applyAlignment="1">
      <alignment horizontal="right" vertical="center" wrapText="1" indent="3"/>
    </xf>
    <xf numFmtId="0" fontId="12" fillId="4" borderId="0" xfId="0" applyFont="1" applyFill="1" applyBorder="1" applyAlignment="1">
      <alignment horizontal="right" vertical="top" wrapText="1"/>
    </xf>
    <xf numFmtId="3" fontId="19" fillId="4" borderId="6" xfId="0" applyNumberFormat="1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 wrapText="1"/>
    </xf>
    <xf numFmtId="3" fontId="14" fillId="4" borderId="6" xfId="0" applyNumberFormat="1" applyFont="1" applyFill="1" applyBorder="1" applyAlignment="1">
      <alignment horizontal="center" vertical="center"/>
    </xf>
    <xf numFmtId="3" fontId="15" fillId="4" borderId="6" xfId="0" applyNumberFormat="1" applyFont="1" applyFill="1" applyBorder="1" applyAlignment="1">
      <alignment horizontal="center" vertical="center"/>
    </xf>
    <xf numFmtId="3" fontId="13" fillId="4" borderId="6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wrapText="1"/>
    </xf>
    <xf numFmtId="0" fontId="21" fillId="4" borderId="6" xfId="0" applyFont="1" applyFill="1" applyBorder="1" applyAlignment="1">
      <alignment horizontal="center" vertical="center" wrapText="1"/>
    </xf>
    <xf numFmtId="3" fontId="22" fillId="4" borderId="6" xfId="0" applyNumberFormat="1" applyFont="1" applyFill="1" applyBorder="1" applyAlignment="1">
      <alignment horizontal="center" vertical="center"/>
    </xf>
    <xf numFmtId="3" fontId="23" fillId="4" borderId="6" xfId="0" applyNumberFormat="1" applyFont="1" applyFill="1" applyBorder="1" applyAlignment="1">
      <alignment horizontal="center" vertical="center"/>
    </xf>
    <xf numFmtId="3" fontId="24" fillId="4" borderId="6" xfId="0" applyNumberFormat="1" applyFont="1" applyFill="1" applyBorder="1" applyAlignment="1">
      <alignment horizontal="center" vertical="center"/>
    </xf>
    <xf numFmtId="164" fontId="0" fillId="0" borderId="0" xfId="1" applyNumberFormat="1" applyFont="1"/>
    <xf numFmtId="164" fontId="17" fillId="0" borderId="0" xfId="1" applyNumberFormat="1" applyFont="1"/>
    <xf numFmtId="164" fontId="25" fillId="0" borderId="0" xfId="1" applyNumberFormat="1" applyFont="1"/>
    <xf numFmtId="164" fontId="26" fillId="0" borderId="0" xfId="1" applyNumberFormat="1" applyFont="1"/>
    <xf numFmtId="3" fontId="0" fillId="4" borderId="0" xfId="0" applyNumberFormat="1" applyFill="1" applyAlignment="1">
      <alignment horizontal="right"/>
    </xf>
    <xf numFmtId="164" fontId="27" fillId="0" borderId="0" xfId="1" applyNumberFormat="1" applyFont="1"/>
    <xf numFmtId="0" fontId="27" fillId="0" borderId="0" xfId="0" applyFont="1" applyAlignment="1">
      <alignment wrapText="1"/>
    </xf>
    <xf numFmtId="164" fontId="1" fillId="4" borderId="4" xfId="1" applyNumberFormat="1" applyFont="1" applyFill="1" applyBorder="1" applyAlignment="1">
      <alignment horizontal="right" vertical="center" wrapText="1" indent="3"/>
    </xf>
    <xf numFmtId="164" fontId="1" fillId="2" borderId="4" xfId="1" applyNumberFormat="1" applyFont="1" applyFill="1" applyBorder="1" applyAlignment="1">
      <alignment horizontal="right" vertical="center" wrapText="1" indent="3"/>
    </xf>
    <xf numFmtId="164" fontId="13" fillId="2" borderId="4" xfId="1" applyNumberFormat="1" applyFont="1" applyFill="1" applyBorder="1" applyAlignment="1">
      <alignment horizontal="right" vertical="center" wrapText="1" indent="3"/>
    </xf>
    <xf numFmtId="164" fontId="6" fillId="3" borderId="1" xfId="1" applyNumberFormat="1" applyFont="1" applyFill="1" applyBorder="1" applyAlignment="1">
      <alignment horizontal="right" vertical="center" wrapText="1" indent="3"/>
    </xf>
    <xf numFmtId="164" fontId="4" fillId="4" borderId="4" xfId="1" applyNumberFormat="1" applyFont="1" applyFill="1" applyBorder="1" applyAlignment="1">
      <alignment horizontal="right" vertical="center" wrapText="1" indent="3"/>
    </xf>
    <xf numFmtId="164" fontId="0" fillId="4" borderId="0" xfId="0" applyNumberFormat="1" applyFill="1" applyAlignment="1">
      <alignment horizontal="right"/>
    </xf>
    <xf numFmtId="0" fontId="28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165" fontId="0" fillId="4" borderId="0" xfId="0" applyNumberFormat="1" applyFill="1"/>
    <xf numFmtId="0" fontId="0" fillId="4" borderId="11" xfId="0" applyFill="1" applyBorder="1"/>
    <xf numFmtId="0" fontId="0" fillId="4" borderId="0" xfId="0" applyFill="1" applyBorder="1" applyAlignment="1">
      <alignment horizontal="right"/>
    </xf>
    <xf numFmtId="165" fontId="0" fillId="4" borderId="0" xfId="0" applyNumberFormat="1" applyFill="1" applyBorder="1"/>
    <xf numFmtId="1" fontId="6" fillId="3" borderId="12" xfId="0" applyNumberFormat="1" applyFont="1" applyFill="1" applyBorder="1" applyAlignment="1">
      <alignment horizontal="left" vertical="center" wrapText="1" indent="2"/>
    </xf>
    <xf numFmtId="1" fontId="6" fillId="3" borderId="13" xfId="0" applyNumberFormat="1" applyFont="1" applyFill="1" applyBorder="1" applyAlignment="1">
      <alignment horizontal="right" vertical="center" wrapText="1" indent="3"/>
    </xf>
    <xf numFmtId="1" fontId="6" fillId="3" borderId="12" xfId="0" applyNumberFormat="1" applyFont="1" applyFill="1" applyBorder="1" applyAlignment="1">
      <alignment horizontal="right" vertical="center" wrapText="1" indent="3"/>
    </xf>
    <xf numFmtId="1" fontId="6" fillId="3" borderId="14" xfId="0" applyNumberFormat="1" applyFont="1" applyFill="1" applyBorder="1" applyAlignment="1">
      <alignment horizontal="right" vertical="center" wrapText="1" indent="3"/>
    </xf>
    <xf numFmtId="3" fontId="1" fillId="4" borderId="5" xfId="0" applyNumberFormat="1" applyFont="1" applyFill="1" applyBorder="1" applyAlignment="1">
      <alignment horizontal="right" vertical="center" wrapText="1" indent="3"/>
    </xf>
    <xf numFmtId="3" fontId="1" fillId="4" borderId="8" xfId="0" applyNumberFormat="1" applyFont="1" applyFill="1" applyBorder="1" applyAlignment="1">
      <alignment horizontal="right" vertical="center" wrapText="1" indent="3"/>
    </xf>
    <xf numFmtId="3" fontId="1" fillId="2" borderId="5" xfId="0" applyNumberFormat="1" applyFont="1" applyFill="1" applyBorder="1" applyAlignment="1">
      <alignment horizontal="right" vertical="center" wrapText="1" indent="3"/>
    </xf>
    <xf numFmtId="3" fontId="6" fillId="3" borderId="2" xfId="0" applyNumberFormat="1" applyFont="1" applyFill="1" applyBorder="1" applyAlignment="1">
      <alignment horizontal="right" vertical="center" wrapText="1" indent="3"/>
    </xf>
    <xf numFmtId="1" fontId="6" fillId="3" borderId="12" xfId="0" applyNumberFormat="1" applyFont="1" applyFill="1" applyBorder="1" applyAlignment="1">
      <alignment horizontal="center" vertical="center" wrapText="1"/>
    </xf>
    <xf numFmtId="3" fontId="1" fillId="4" borderId="9" xfId="0" applyNumberFormat="1" applyFont="1" applyFill="1" applyBorder="1" applyAlignment="1">
      <alignment horizontal="right" vertical="center" wrapText="1" indent="5"/>
    </xf>
    <xf numFmtId="3" fontId="1" fillId="2" borderId="10" xfId="0" applyNumberFormat="1" applyFont="1" applyFill="1" applyBorder="1" applyAlignment="1">
      <alignment horizontal="right" vertical="center" wrapText="1" indent="5"/>
    </xf>
    <xf numFmtId="3" fontId="6" fillId="3" borderId="1" xfId="0" applyNumberFormat="1" applyFont="1" applyFill="1" applyBorder="1" applyAlignment="1">
      <alignment horizontal="right" vertical="center" wrapText="1" indent="5"/>
    </xf>
    <xf numFmtId="166" fontId="1" fillId="4" borderId="8" xfId="0" applyNumberFormat="1" applyFont="1" applyFill="1" applyBorder="1" applyAlignment="1">
      <alignment horizontal="right" vertical="center" wrapText="1" indent="5"/>
    </xf>
    <xf numFmtId="166" fontId="1" fillId="2" borderId="5" xfId="0" applyNumberFormat="1" applyFont="1" applyFill="1" applyBorder="1" applyAlignment="1">
      <alignment horizontal="right" vertical="center" wrapText="1" indent="5"/>
    </xf>
    <xf numFmtId="166" fontId="1" fillId="4" borderId="5" xfId="0" applyNumberFormat="1" applyFont="1" applyFill="1" applyBorder="1" applyAlignment="1">
      <alignment horizontal="right" vertical="center" wrapText="1" indent="5"/>
    </xf>
    <xf numFmtId="3" fontId="6" fillId="3" borderId="2" xfId="0" applyNumberFormat="1" applyFont="1" applyFill="1" applyBorder="1" applyAlignment="1">
      <alignment horizontal="right" vertical="center" wrapText="1" indent="5"/>
    </xf>
    <xf numFmtId="166" fontId="6" fillId="3" borderId="2" xfId="0" applyNumberFormat="1" applyFont="1" applyFill="1" applyBorder="1" applyAlignment="1">
      <alignment horizontal="right" vertical="center" wrapText="1" indent="5"/>
    </xf>
    <xf numFmtId="166" fontId="6" fillId="3" borderId="1" xfId="0" applyNumberFormat="1" applyFont="1" applyFill="1" applyBorder="1" applyAlignment="1">
      <alignment horizontal="right" vertical="center" wrapText="1" indent="5"/>
    </xf>
    <xf numFmtId="0" fontId="5" fillId="4" borderId="0" xfId="0" applyFont="1" applyFill="1" applyBorder="1" applyAlignment="1">
      <alignment horizontal="left" vertical="top" wrapText="1"/>
    </xf>
    <xf numFmtId="0" fontId="12" fillId="4" borderId="0" xfId="0" applyFont="1" applyFill="1" applyAlignment="1">
      <alignment horizontal="right" vertical="top" wrapText="1"/>
    </xf>
    <xf numFmtId="0" fontId="14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right"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080808"/>
      <color rgb="FFFFFFFF"/>
      <color rgb="FFFFFF99"/>
      <color rgb="FF333333"/>
      <color rgb="FFE6E6E6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1</xdr:row>
      <xdr:rowOff>150813</xdr:rowOff>
    </xdr:from>
    <xdr:to>
      <xdr:col>15</xdr:col>
      <xdr:colOff>1000125</xdr:colOff>
      <xdr:row>1</xdr:row>
      <xdr:rowOff>150813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22250" y="246063"/>
          <a:ext cx="83026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45"/>
  <sheetViews>
    <sheetView showGridLines="0" tabSelected="1" zoomScale="110" zoomScaleNormal="110" workbookViewId="0">
      <selection activeCell="W13" sqref="W13"/>
    </sheetView>
  </sheetViews>
  <sheetFormatPr baseColWidth="10" defaultColWidth="11.42578125" defaultRowHeight="15" x14ac:dyDescent="0.25"/>
  <cols>
    <col min="1" max="1" width="3.140625" style="1" customWidth="1"/>
    <col min="2" max="2" width="22.28515625" style="1" customWidth="1"/>
    <col min="3" max="3" width="15.28515625" style="5" customWidth="1"/>
    <col min="4" max="5" width="14.85546875" style="5" hidden="1" customWidth="1"/>
    <col min="6" max="6" width="15.28515625" style="5" customWidth="1"/>
    <col min="7" max="10" width="14.85546875" style="5" hidden="1" customWidth="1"/>
    <col min="11" max="11" width="13.5703125" style="1" hidden="1" customWidth="1"/>
    <col min="12" max="12" width="15.140625" style="1" customWidth="1"/>
    <col min="13" max="16" width="17.28515625" style="1" customWidth="1"/>
    <col min="17" max="17" width="2.7109375" style="1" customWidth="1"/>
    <col min="18" max="16384" width="11.42578125" style="1"/>
  </cols>
  <sheetData>
    <row r="1" spans="2:18" ht="7.5" customHeight="1" x14ac:dyDescent="0.25"/>
    <row r="2" spans="2:18" ht="14.25" customHeight="1" x14ac:dyDescent="0.25">
      <c r="B2" s="14"/>
      <c r="P2" s="50"/>
    </row>
    <row r="3" spans="2:18" ht="22.5" customHeight="1" x14ac:dyDescent="0.25">
      <c r="B3" s="2" t="s">
        <v>42</v>
      </c>
      <c r="C3" s="6"/>
      <c r="D3" s="6"/>
      <c r="E3" s="6"/>
      <c r="F3" s="6"/>
      <c r="G3" s="6"/>
      <c r="H3" s="6"/>
      <c r="I3" s="6"/>
      <c r="J3" s="6"/>
    </row>
    <row r="4" spans="2:18" ht="52.5" customHeight="1" x14ac:dyDescent="0.25">
      <c r="B4" s="53" t="s">
        <v>31</v>
      </c>
      <c r="C4" s="16">
        <v>1990</v>
      </c>
      <c r="D4" s="54">
        <v>2000</v>
      </c>
      <c r="E4" s="55">
        <v>2010</v>
      </c>
      <c r="F4" s="16" t="s">
        <v>19</v>
      </c>
      <c r="G4" s="56">
        <v>2012</v>
      </c>
      <c r="H4" s="54">
        <v>2013</v>
      </c>
      <c r="I4" s="16">
        <v>2014</v>
      </c>
      <c r="J4" s="54">
        <v>2015</v>
      </c>
      <c r="K4" s="16">
        <v>2016</v>
      </c>
      <c r="L4" s="16" t="s">
        <v>41</v>
      </c>
      <c r="M4" s="15" t="s">
        <v>43</v>
      </c>
      <c r="N4" s="61" t="s">
        <v>44</v>
      </c>
      <c r="O4" s="15" t="s">
        <v>45</v>
      </c>
      <c r="P4" s="15" t="s">
        <v>46</v>
      </c>
    </row>
    <row r="5" spans="2:18" ht="18.75" customHeight="1" x14ac:dyDescent="0.25">
      <c r="B5" s="3" t="s">
        <v>0</v>
      </c>
      <c r="C5" s="7">
        <v>9822</v>
      </c>
      <c r="D5" s="7">
        <v>10524</v>
      </c>
      <c r="E5" s="7">
        <v>10754</v>
      </c>
      <c r="F5" s="7">
        <v>10512</v>
      </c>
      <c r="G5" s="7">
        <v>10569</v>
      </c>
      <c r="H5" s="7">
        <v>10631</v>
      </c>
      <c r="I5" s="57">
        <v>10716</v>
      </c>
      <c r="J5" s="58">
        <v>10879.6</v>
      </c>
      <c r="K5" s="58">
        <v>10952</v>
      </c>
      <c r="L5" s="58">
        <v>11245.897999999999</v>
      </c>
      <c r="M5" s="62">
        <f>L5-F5</f>
        <v>733.89799999999923</v>
      </c>
      <c r="N5" s="65">
        <f t="shared" ref="N5:N21" si="0">M5/F5*100</f>
        <v>6.9815258751902514</v>
      </c>
      <c r="O5" s="62">
        <f t="shared" ref="O5:O21" si="1">L5-C5</f>
        <v>1423.8979999999992</v>
      </c>
      <c r="P5" s="65">
        <f t="shared" ref="P5:P21" si="2">O5/C5*100</f>
        <v>14.497027082060674</v>
      </c>
      <c r="Q5" s="49"/>
      <c r="R5" s="49"/>
    </row>
    <row r="6" spans="2:18" ht="18.75" customHeight="1" x14ac:dyDescent="0.25">
      <c r="B6" s="4" t="s">
        <v>1</v>
      </c>
      <c r="C6" s="8">
        <v>11449</v>
      </c>
      <c r="D6" s="8">
        <v>12230</v>
      </c>
      <c r="E6" s="8">
        <v>12539</v>
      </c>
      <c r="F6" s="8">
        <v>12443</v>
      </c>
      <c r="G6" s="8">
        <v>12520</v>
      </c>
      <c r="H6" s="8">
        <v>12604</v>
      </c>
      <c r="I6" s="59">
        <v>12691</v>
      </c>
      <c r="J6" s="59">
        <v>12843.5</v>
      </c>
      <c r="K6" s="59">
        <v>12931</v>
      </c>
      <c r="L6" s="59">
        <v>13248.928</v>
      </c>
      <c r="M6" s="63">
        <f>L6-F6</f>
        <v>805.92799999999988</v>
      </c>
      <c r="N6" s="66">
        <f t="shared" si="0"/>
        <v>6.476958932733262</v>
      </c>
      <c r="O6" s="63">
        <f t="shared" si="1"/>
        <v>1799.9279999999999</v>
      </c>
      <c r="P6" s="66">
        <f t="shared" si="2"/>
        <v>15.721268233033452</v>
      </c>
      <c r="Q6" s="49"/>
      <c r="R6" s="49"/>
    </row>
    <row r="7" spans="2:18" ht="18.75" customHeight="1" x14ac:dyDescent="0.25">
      <c r="B7" s="3" t="s">
        <v>2</v>
      </c>
      <c r="C7" s="7">
        <v>3434</v>
      </c>
      <c r="D7" s="7">
        <v>3382</v>
      </c>
      <c r="E7" s="7">
        <v>3461</v>
      </c>
      <c r="F7" s="7">
        <v>3326</v>
      </c>
      <c r="G7" s="7">
        <v>3375</v>
      </c>
      <c r="H7" s="7">
        <v>3422</v>
      </c>
      <c r="I7" s="57">
        <v>3469</v>
      </c>
      <c r="J7" s="57">
        <v>3520</v>
      </c>
      <c r="K7" s="57">
        <v>3575</v>
      </c>
      <c r="L7" s="57">
        <v>3685.2649999999999</v>
      </c>
      <c r="M7" s="62">
        <f t="shared" ref="M7:M20" si="3">L7-F7</f>
        <v>359.26499999999987</v>
      </c>
      <c r="N7" s="67">
        <f t="shared" si="0"/>
        <v>10.801713770294645</v>
      </c>
      <c r="O7" s="62">
        <f t="shared" si="1"/>
        <v>251.26499999999987</v>
      </c>
      <c r="P7" s="65">
        <f t="shared" si="2"/>
        <v>7.3169772859638869</v>
      </c>
      <c r="Q7" s="49"/>
      <c r="R7" s="49"/>
    </row>
    <row r="8" spans="2:18" ht="18.75" customHeight="1" x14ac:dyDescent="0.25">
      <c r="B8" s="4" t="s">
        <v>3</v>
      </c>
      <c r="C8" s="8">
        <v>2578</v>
      </c>
      <c r="D8" s="8">
        <v>2602</v>
      </c>
      <c r="E8" s="8">
        <v>2503</v>
      </c>
      <c r="F8" s="8">
        <v>2453</v>
      </c>
      <c r="G8" s="8">
        <v>2450</v>
      </c>
      <c r="H8" s="8">
        <v>2449</v>
      </c>
      <c r="I8" s="59">
        <v>2457</v>
      </c>
      <c r="J8" s="59">
        <v>2484.8000000000002</v>
      </c>
      <c r="K8" s="59">
        <v>2495</v>
      </c>
      <c r="L8" s="59">
        <v>2556.7469999999998</v>
      </c>
      <c r="M8" s="63">
        <f t="shared" si="3"/>
        <v>103.74699999999984</v>
      </c>
      <c r="N8" s="66">
        <f t="shared" si="0"/>
        <v>4.2293925805136503</v>
      </c>
      <c r="O8" s="63">
        <f t="shared" si="1"/>
        <v>-21.253000000000156</v>
      </c>
      <c r="P8" s="66">
        <f t="shared" si="2"/>
        <v>-0.82439875872770196</v>
      </c>
      <c r="Q8" s="49"/>
      <c r="R8" s="49"/>
    </row>
    <row r="9" spans="2:18" ht="18.75" customHeight="1" x14ac:dyDescent="0.25">
      <c r="B9" s="3" t="s">
        <v>4</v>
      </c>
      <c r="C9" s="7">
        <v>682</v>
      </c>
      <c r="D9" s="7">
        <v>660</v>
      </c>
      <c r="E9" s="7">
        <v>661</v>
      </c>
      <c r="F9" s="7">
        <v>652</v>
      </c>
      <c r="G9" s="7">
        <v>655</v>
      </c>
      <c r="H9" s="7">
        <v>657</v>
      </c>
      <c r="I9" s="57">
        <v>661</v>
      </c>
      <c r="J9" s="57">
        <v>671.5</v>
      </c>
      <c r="K9" s="57">
        <v>679</v>
      </c>
      <c r="L9" s="57">
        <v>704.88099999999997</v>
      </c>
      <c r="M9" s="62">
        <f t="shared" si="3"/>
        <v>52.880999999999972</v>
      </c>
      <c r="N9" s="67">
        <f t="shared" si="0"/>
        <v>8.1105828220858847</v>
      </c>
      <c r="O9" s="62">
        <f t="shared" si="1"/>
        <v>22.880999999999972</v>
      </c>
      <c r="P9" s="65">
        <f t="shared" si="2"/>
        <v>3.3549853372433978</v>
      </c>
      <c r="Q9" s="49"/>
      <c r="R9" s="49"/>
    </row>
    <row r="10" spans="2:18" ht="18.75" customHeight="1" x14ac:dyDescent="0.25">
      <c r="B10" s="4" t="s">
        <v>5</v>
      </c>
      <c r="C10" s="8">
        <v>1652</v>
      </c>
      <c r="D10" s="8">
        <v>1715</v>
      </c>
      <c r="E10" s="8">
        <v>1786</v>
      </c>
      <c r="F10" s="8">
        <v>1718</v>
      </c>
      <c r="G10" s="8">
        <v>1734</v>
      </c>
      <c r="H10" s="8">
        <v>1746</v>
      </c>
      <c r="I10" s="59">
        <v>1762</v>
      </c>
      <c r="J10" s="59">
        <v>1787.4</v>
      </c>
      <c r="K10" s="59">
        <v>1810</v>
      </c>
      <c r="L10" s="59">
        <v>1862.5650000000001</v>
      </c>
      <c r="M10" s="63">
        <f t="shared" si="3"/>
        <v>144.56500000000005</v>
      </c>
      <c r="N10" s="66">
        <f t="shared" si="0"/>
        <v>8.414726426076836</v>
      </c>
      <c r="O10" s="63">
        <f t="shared" si="1"/>
        <v>210.56500000000005</v>
      </c>
      <c r="P10" s="66">
        <f t="shared" si="2"/>
        <v>12.746065375302667</v>
      </c>
      <c r="Q10" s="49"/>
      <c r="R10" s="49"/>
    </row>
    <row r="11" spans="2:18" ht="18.75" customHeight="1" x14ac:dyDescent="0.25">
      <c r="B11" s="3" t="s">
        <v>6</v>
      </c>
      <c r="C11" s="7">
        <v>5763</v>
      </c>
      <c r="D11" s="7">
        <v>6068</v>
      </c>
      <c r="E11" s="7">
        <v>6067</v>
      </c>
      <c r="F11" s="7">
        <v>5994</v>
      </c>
      <c r="G11" s="7">
        <v>6016</v>
      </c>
      <c r="H11" s="7">
        <v>6045</v>
      </c>
      <c r="I11" s="57">
        <v>6093</v>
      </c>
      <c r="J11" s="57">
        <v>6176.2</v>
      </c>
      <c r="K11" s="57">
        <v>6213</v>
      </c>
      <c r="L11" s="57">
        <v>6280.7929999999997</v>
      </c>
      <c r="M11" s="62">
        <f>L11-F11</f>
        <v>286.79299999999967</v>
      </c>
      <c r="N11" s="67">
        <f t="shared" si="0"/>
        <v>4.7846680013346621</v>
      </c>
      <c r="O11" s="62">
        <f t="shared" si="1"/>
        <v>517.79299999999967</v>
      </c>
      <c r="P11" s="65">
        <f t="shared" si="2"/>
        <v>8.9847822314766557</v>
      </c>
      <c r="Q11" s="49"/>
      <c r="R11" s="49"/>
    </row>
    <row r="12" spans="2:18" ht="18.75" customHeight="1" x14ac:dyDescent="0.25">
      <c r="B12" s="4" t="s">
        <v>7</v>
      </c>
      <c r="C12" s="8">
        <v>1924</v>
      </c>
      <c r="D12" s="8">
        <v>1776</v>
      </c>
      <c r="E12" s="8">
        <v>1642</v>
      </c>
      <c r="F12" s="8">
        <v>1607</v>
      </c>
      <c r="G12" s="8">
        <v>1600</v>
      </c>
      <c r="H12" s="8">
        <v>1597</v>
      </c>
      <c r="I12" s="59">
        <v>1599</v>
      </c>
      <c r="J12" s="59">
        <v>1612.4</v>
      </c>
      <c r="K12" s="59">
        <v>1611</v>
      </c>
      <c r="L12" s="59">
        <v>1573.597</v>
      </c>
      <c r="M12" s="63">
        <f t="shared" si="3"/>
        <v>-33.40300000000002</v>
      </c>
      <c r="N12" s="66">
        <f t="shared" si="0"/>
        <v>-2.0785936527691362</v>
      </c>
      <c r="O12" s="63">
        <f t="shared" si="1"/>
        <v>-350.40300000000002</v>
      </c>
      <c r="P12" s="66">
        <f t="shared" si="2"/>
        <v>-18.21221413721414</v>
      </c>
      <c r="Q12" s="49"/>
      <c r="R12" s="49"/>
    </row>
    <row r="13" spans="2:18" ht="18.75" customHeight="1" x14ac:dyDescent="0.25">
      <c r="B13" s="3" t="s">
        <v>8</v>
      </c>
      <c r="C13" s="7">
        <v>7387</v>
      </c>
      <c r="D13" s="7">
        <v>7926</v>
      </c>
      <c r="E13" s="7">
        <v>7918</v>
      </c>
      <c r="F13" s="7">
        <v>7774</v>
      </c>
      <c r="G13" s="7">
        <v>7779</v>
      </c>
      <c r="H13" s="7">
        <v>7791</v>
      </c>
      <c r="I13" s="57">
        <v>7826</v>
      </c>
      <c r="J13" s="57">
        <v>7926.6</v>
      </c>
      <c r="K13" s="57">
        <v>7946</v>
      </c>
      <c r="L13" s="57">
        <v>8004.4889999999996</v>
      </c>
      <c r="M13" s="62">
        <f t="shared" si="3"/>
        <v>230.48899999999958</v>
      </c>
      <c r="N13" s="67">
        <f t="shared" si="0"/>
        <v>2.9648700797530174</v>
      </c>
      <c r="O13" s="62">
        <f t="shared" si="1"/>
        <v>617.48899999999958</v>
      </c>
      <c r="P13" s="65">
        <f t="shared" si="2"/>
        <v>8.3591309056450456</v>
      </c>
      <c r="Q13" s="49"/>
      <c r="R13" s="49"/>
    </row>
    <row r="14" spans="2:18" ht="18.75" customHeight="1" x14ac:dyDescent="0.25">
      <c r="B14" s="4" t="s">
        <v>9</v>
      </c>
      <c r="C14" s="8">
        <v>17350</v>
      </c>
      <c r="D14" s="8">
        <v>18010</v>
      </c>
      <c r="E14" s="8">
        <v>17845</v>
      </c>
      <c r="F14" s="8">
        <v>17545</v>
      </c>
      <c r="G14" s="8">
        <v>17554</v>
      </c>
      <c r="H14" s="8">
        <v>17572</v>
      </c>
      <c r="I14" s="59">
        <v>17638</v>
      </c>
      <c r="J14" s="59">
        <v>17865.5</v>
      </c>
      <c r="K14" s="59">
        <v>17890</v>
      </c>
      <c r="L14" s="59">
        <v>18034.454000000002</v>
      </c>
      <c r="M14" s="63">
        <f t="shared" si="3"/>
        <v>489.45400000000154</v>
      </c>
      <c r="N14" s="66">
        <f t="shared" si="0"/>
        <v>2.7897064690795186</v>
      </c>
      <c r="O14" s="63">
        <f t="shared" si="1"/>
        <v>684.45400000000154</v>
      </c>
      <c r="P14" s="66">
        <f t="shared" si="2"/>
        <v>3.9449798270893464</v>
      </c>
      <c r="Q14" s="49"/>
      <c r="R14" s="49"/>
    </row>
    <row r="15" spans="2:18" ht="18.75" customHeight="1" x14ac:dyDescent="0.25">
      <c r="B15" s="3" t="s">
        <v>10</v>
      </c>
      <c r="C15" s="7">
        <v>3764</v>
      </c>
      <c r="D15" s="7">
        <v>4035</v>
      </c>
      <c r="E15" s="7">
        <v>4004</v>
      </c>
      <c r="F15" s="7">
        <v>3990</v>
      </c>
      <c r="G15" s="7">
        <v>3990</v>
      </c>
      <c r="H15" s="7">
        <v>3994</v>
      </c>
      <c r="I15" s="57">
        <v>4011</v>
      </c>
      <c r="J15" s="57">
        <v>4052.8</v>
      </c>
      <c r="K15" s="57">
        <v>4066</v>
      </c>
      <c r="L15" s="57">
        <v>4129.5690000000004</v>
      </c>
      <c r="M15" s="62">
        <f t="shared" si="3"/>
        <v>139.56900000000041</v>
      </c>
      <c r="N15" s="67">
        <f t="shared" si="0"/>
        <v>3.4979699248120402</v>
      </c>
      <c r="O15" s="62">
        <f t="shared" si="1"/>
        <v>365.56900000000041</v>
      </c>
      <c r="P15" s="65">
        <f t="shared" si="2"/>
        <v>9.7122476089266847</v>
      </c>
      <c r="Q15" s="49"/>
      <c r="R15" s="49"/>
    </row>
    <row r="16" spans="2:18" ht="18.75" customHeight="1" x14ac:dyDescent="0.25">
      <c r="B16" s="4" t="s">
        <v>11</v>
      </c>
      <c r="C16" s="8">
        <v>1073</v>
      </c>
      <c r="D16" s="8">
        <v>1069</v>
      </c>
      <c r="E16" s="8">
        <v>1018</v>
      </c>
      <c r="F16" s="8">
        <v>998</v>
      </c>
      <c r="G16" s="8">
        <v>994</v>
      </c>
      <c r="H16" s="8">
        <v>991</v>
      </c>
      <c r="I16" s="59">
        <v>989</v>
      </c>
      <c r="J16" s="59">
        <v>995.6</v>
      </c>
      <c r="K16" s="59">
        <v>997</v>
      </c>
      <c r="L16" s="59">
        <v>1012.141</v>
      </c>
      <c r="M16" s="63">
        <f t="shared" si="3"/>
        <v>14.140999999999963</v>
      </c>
      <c r="N16" s="66">
        <f t="shared" si="0"/>
        <v>1.4169338677354673</v>
      </c>
      <c r="O16" s="63">
        <f t="shared" si="1"/>
        <v>-60.859000000000037</v>
      </c>
      <c r="P16" s="66">
        <f t="shared" si="2"/>
        <v>-5.6718546132339274</v>
      </c>
      <c r="Q16" s="49"/>
      <c r="R16" s="49"/>
    </row>
    <row r="17" spans="2:18" ht="18.75" customHeight="1" x14ac:dyDescent="0.25">
      <c r="B17" s="3" t="s">
        <v>12</v>
      </c>
      <c r="C17" s="7">
        <v>4764</v>
      </c>
      <c r="D17" s="7">
        <v>4426</v>
      </c>
      <c r="E17" s="7">
        <v>4149</v>
      </c>
      <c r="F17" s="7">
        <v>4054</v>
      </c>
      <c r="G17" s="7">
        <v>4050</v>
      </c>
      <c r="H17" s="7">
        <v>4046</v>
      </c>
      <c r="I17" s="57">
        <v>4055</v>
      </c>
      <c r="J17" s="57">
        <v>4084.9</v>
      </c>
      <c r="K17" s="57">
        <v>4082</v>
      </c>
      <c r="L17" s="57">
        <v>4042.422</v>
      </c>
      <c r="M17" s="62">
        <f t="shared" si="3"/>
        <v>-11.577999999999975</v>
      </c>
      <c r="N17" s="67">
        <f t="shared" si="0"/>
        <v>-0.28559447459299392</v>
      </c>
      <c r="O17" s="62">
        <f t="shared" si="1"/>
        <v>-721.57799999999997</v>
      </c>
      <c r="P17" s="65">
        <f t="shared" si="2"/>
        <v>-15.14647355163728</v>
      </c>
      <c r="Q17" s="49"/>
      <c r="R17" s="49"/>
    </row>
    <row r="18" spans="2:18" ht="18.75" customHeight="1" x14ac:dyDescent="0.25">
      <c r="B18" s="4" t="s">
        <v>13</v>
      </c>
      <c r="C18" s="8">
        <v>2874</v>
      </c>
      <c r="D18" s="8">
        <v>2615</v>
      </c>
      <c r="E18" s="8">
        <v>2335</v>
      </c>
      <c r="F18" s="8">
        <v>2277</v>
      </c>
      <c r="G18" s="8">
        <v>2259</v>
      </c>
      <c r="H18" s="8">
        <v>2245</v>
      </c>
      <c r="I18" s="59">
        <v>2235</v>
      </c>
      <c r="J18" s="59">
        <v>2245.5</v>
      </c>
      <c r="K18" s="59">
        <v>2236</v>
      </c>
      <c r="L18" s="59">
        <v>2135.5970000000002</v>
      </c>
      <c r="M18" s="63">
        <f t="shared" si="3"/>
        <v>-141.40299999999979</v>
      </c>
      <c r="N18" s="66">
        <f t="shared" si="0"/>
        <v>-6.210057092665779</v>
      </c>
      <c r="O18" s="63">
        <f t="shared" si="1"/>
        <v>-738.40299999999979</v>
      </c>
      <c r="P18" s="66">
        <f t="shared" si="2"/>
        <v>-25.692519137091157</v>
      </c>
      <c r="Q18" s="49"/>
      <c r="R18" s="49"/>
    </row>
    <row r="19" spans="2:18" ht="18.75" customHeight="1" x14ac:dyDescent="0.25">
      <c r="B19" s="3" t="s">
        <v>14</v>
      </c>
      <c r="C19" s="7">
        <v>2626</v>
      </c>
      <c r="D19" s="7">
        <v>2790</v>
      </c>
      <c r="E19" s="7">
        <v>2834</v>
      </c>
      <c r="F19" s="7">
        <v>2802</v>
      </c>
      <c r="G19" s="7">
        <v>2807</v>
      </c>
      <c r="H19" s="7">
        <v>2816</v>
      </c>
      <c r="I19" s="57">
        <v>2830</v>
      </c>
      <c r="J19" s="57">
        <v>2858.7</v>
      </c>
      <c r="K19" s="57">
        <v>2882</v>
      </c>
      <c r="L19" s="57">
        <v>2959.5169999999998</v>
      </c>
      <c r="M19" s="62">
        <f t="shared" si="3"/>
        <v>157.51699999999983</v>
      </c>
      <c r="N19" s="67">
        <f t="shared" si="0"/>
        <v>5.6215917201998513</v>
      </c>
      <c r="O19" s="62">
        <f t="shared" si="1"/>
        <v>333.51699999999983</v>
      </c>
      <c r="P19" s="65">
        <f t="shared" si="2"/>
        <v>12.700571210967244</v>
      </c>
      <c r="Q19" s="49"/>
      <c r="R19" s="49"/>
    </row>
    <row r="20" spans="2:18" ht="18.75" customHeight="1" x14ac:dyDescent="0.25">
      <c r="B20" s="4" t="s">
        <v>15</v>
      </c>
      <c r="C20" s="8">
        <v>2611</v>
      </c>
      <c r="D20" s="8">
        <v>2431</v>
      </c>
      <c r="E20" s="8">
        <v>2235</v>
      </c>
      <c r="F20" s="8">
        <v>2182</v>
      </c>
      <c r="G20" s="8">
        <v>2170</v>
      </c>
      <c r="H20" s="8">
        <v>2161</v>
      </c>
      <c r="I20" s="59">
        <v>2156</v>
      </c>
      <c r="J20" s="59">
        <v>2170.6999999999998</v>
      </c>
      <c r="K20" s="59">
        <v>2158</v>
      </c>
      <c r="L20" s="59">
        <v>2100.277</v>
      </c>
      <c r="M20" s="63">
        <f t="shared" si="3"/>
        <v>-81.722999999999956</v>
      </c>
      <c r="N20" s="66">
        <f t="shared" si="0"/>
        <v>-3.7453253895508687</v>
      </c>
      <c r="O20" s="63">
        <f t="shared" si="1"/>
        <v>-510.72299999999996</v>
      </c>
      <c r="P20" s="66">
        <f t="shared" si="2"/>
        <v>-19.560436614324011</v>
      </c>
      <c r="Q20" s="49"/>
      <c r="R20" s="49"/>
    </row>
    <row r="21" spans="2:18" ht="18.75" customHeight="1" x14ac:dyDescent="0.25">
      <c r="B21" s="10" t="s">
        <v>16</v>
      </c>
      <c r="C21" s="9">
        <f>SUM(C5:C20)</f>
        <v>79753</v>
      </c>
      <c r="D21" s="9">
        <v>82260</v>
      </c>
      <c r="E21" s="9">
        <v>81752</v>
      </c>
      <c r="F21" s="9">
        <v>80328</v>
      </c>
      <c r="G21" s="9">
        <v>80524</v>
      </c>
      <c r="H21" s="9">
        <f>SUM(H5:H20)</f>
        <v>80767</v>
      </c>
      <c r="I21" s="60">
        <v>81197</v>
      </c>
      <c r="J21" s="60">
        <v>82175.7</v>
      </c>
      <c r="K21" s="60">
        <v>82522</v>
      </c>
      <c r="L21" s="60">
        <v>83577.14</v>
      </c>
      <c r="M21" s="68">
        <f>L21-F21</f>
        <v>3249.1399999999994</v>
      </c>
      <c r="N21" s="69">
        <f t="shared" si="0"/>
        <v>4.0448411512797522</v>
      </c>
      <c r="O21" s="64">
        <f>L21-C21</f>
        <v>3824.1399999999994</v>
      </c>
      <c r="P21" s="70">
        <f t="shared" si="2"/>
        <v>4.7949794992037909</v>
      </c>
      <c r="Q21" s="52"/>
      <c r="R21" s="49"/>
    </row>
    <row r="22" spans="2:18" ht="28.5" customHeight="1" x14ac:dyDescent="0.25">
      <c r="B22" s="71" t="s">
        <v>40</v>
      </c>
      <c r="C22" s="71"/>
      <c r="D22" s="71"/>
      <c r="E22" s="23"/>
      <c r="F22" s="23"/>
      <c r="G22" s="23"/>
      <c r="H22" s="23"/>
      <c r="I22" s="23"/>
      <c r="J22" s="23"/>
      <c r="L22" s="72" t="s">
        <v>47</v>
      </c>
      <c r="M22" s="72"/>
      <c r="N22" s="72"/>
      <c r="O22" s="72"/>
      <c r="P22" s="72"/>
    </row>
    <row r="23" spans="2:18" ht="19.5" customHeight="1" x14ac:dyDescent="0.25">
      <c r="B23" s="71"/>
      <c r="C23" s="71"/>
      <c r="D23" s="71"/>
      <c r="G23" s="38"/>
      <c r="H23" s="38"/>
      <c r="I23" s="38"/>
      <c r="J23" s="38"/>
      <c r="K23" s="38"/>
      <c r="L23" s="38"/>
    </row>
    <row r="24" spans="2:18" ht="18.75" customHeight="1" x14ac:dyDescent="0.25">
      <c r="C24" s="51"/>
      <c r="G24" s="38"/>
      <c r="H24" s="38"/>
      <c r="I24" s="38"/>
      <c r="J24" s="38"/>
      <c r="K24" s="38"/>
      <c r="L24" s="38"/>
    </row>
    <row r="25" spans="2:18" ht="18.75" customHeight="1" x14ac:dyDescent="0.25">
      <c r="G25" s="38"/>
      <c r="H25" s="38"/>
      <c r="I25" s="38"/>
      <c r="J25" s="38"/>
      <c r="K25" s="38"/>
      <c r="L25" s="38"/>
    </row>
    <row r="26" spans="2:18" ht="18.75" customHeight="1" x14ac:dyDescent="0.25">
      <c r="G26" s="47"/>
      <c r="H26" s="48"/>
      <c r="I26" s="38"/>
      <c r="J26" s="38"/>
      <c r="K26" s="38"/>
      <c r="L26" s="38"/>
    </row>
    <row r="27" spans="2:18" ht="18.75" customHeight="1" x14ac:dyDescent="0.25">
      <c r="G27" s="47"/>
      <c r="H27" s="48"/>
      <c r="I27" s="38"/>
      <c r="J27" s="38"/>
      <c r="K27" s="38"/>
      <c r="L27" s="38"/>
    </row>
    <row r="28" spans="2:18" ht="18.75" customHeight="1" x14ac:dyDescent="0.25">
      <c r="G28" s="47"/>
      <c r="H28" s="48"/>
      <c r="I28" s="38"/>
      <c r="J28" s="38"/>
      <c r="K28" s="38"/>
      <c r="L28" s="38"/>
    </row>
    <row r="29" spans="2:18" ht="18.75" customHeight="1" x14ac:dyDescent="0.25">
      <c r="G29" s="47"/>
      <c r="H29" s="48"/>
      <c r="I29" s="38"/>
      <c r="J29" s="38"/>
      <c r="K29" s="38"/>
      <c r="L29" s="38"/>
    </row>
    <row r="30" spans="2:18" ht="18.75" customHeight="1" x14ac:dyDescent="0.25">
      <c r="G30" s="47"/>
      <c r="H30" s="48"/>
      <c r="I30" s="38"/>
      <c r="J30" s="38"/>
      <c r="K30" s="38"/>
      <c r="L30" s="38"/>
    </row>
    <row r="31" spans="2:18" ht="18.75" customHeight="1" x14ac:dyDescent="0.25">
      <c r="G31" s="47"/>
      <c r="H31" s="48"/>
      <c r="I31" s="38"/>
      <c r="J31" s="38"/>
      <c r="K31" s="38"/>
      <c r="L31" s="38"/>
    </row>
    <row r="32" spans="2:18" ht="18.75" customHeight="1" x14ac:dyDescent="0.25">
      <c r="G32" s="47"/>
      <c r="H32" s="48"/>
      <c r="I32" s="38"/>
      <c r="J32" s="38"/>
      <c r="K32" s="38"/>
      <c r="L32" s="38"/>
    </row>
    <row r="33" spans="7:12" ht="18.75" customHeight="1" x14ac:dyDescent="0.25">
      <c r="G33" s="47"/>
      <c r="H33" s="48"/>
      <c r="I33" s="38"/>
      <c r="J33" s="38"/>
      <c r="K33" s="38"/>
      <c r="L33" s="38"/>
    </row>
    <row r="34" spans="7:12" ht="18.75" customHeight="1" x14ac:dyDescent="0.25">
      <c r="G34" s="47"/>
      <c r="H34" s="48"/>
      <c r="I34" s="38"/>
      <c r="J34" s="38"/>
      <c r="K34" s="38"/>
      <c r="L34" s="38"/>
    </row>
    <row r="35" spans="7:12" ht="18.75" customHeight="1" x14ac:dyDescent="0.25">
      <c r="G35" s="47"/>
      <c r="H35" s="48"/>
      <c r="I35" s="38"/>
      <c r="J35" s="38"/>
      <c r="K35" s="38"/>
      <c r="L35" s="38"/>
    </row>
    <row r="36" spans="7:12" ht="18.75" customHeight="1" x14ac:dyDescent="0.25">
      <c r="G36" s="47"/>
      <c r="H36" s="48"/>
      <c r="I36" s="38"/>
      <c r="J36" s="38"/>
      <c r="K36" s="38"/>
      <c r="L36" s="38"/>
    </row>
    <row r="37" spans="7:12" ht="18.75" customHeight="1" x14ac:dyDescent="0.25">
      <c r="G37" s="47"/>
      <c r="H37" s="48"/>
      <c r="I37" s="38"/>
      <c r="J37" s="38"/>
      <c r="K37" s="38"/>
      <c r="L37" s="38"/>
    </row>
    <row r="38" spans="7:12" x14ac:dyDescent="0.25">
      <c r="G38" s="47"/>
      <c r="H38" s="48"/>
      <c r="I38" s="38"/>
      <c r="J38" s="38"/>
      <c r="K38" s="38"/>
      <c r="L38" s="38"/>
    </row>
    <row r="39" spans="7:12" x14ac:dyDescent="0.25">
      <c r="G39" s="47"/>
      <c r="H39" s="48"/>
      <c r="I39" s="38"/>
      <c r="J39" s="38"/>
      <c r="K39" s="38"/>
      <c r="L39" s="38"/>
    </row>
    <row r="40" spans="7:12" x14ac:dyDescent="0.25">
      <c r="G40" s="47"/>
      <c r="H40" s="48"/>
    </row>
    <row r="41" spans="7:12" x14ac:dyDescent="0.25">
      <c r="G41" s="47"/>
      <c r="H41" s="48"/>
    </row>
    <row r="42" spans="7:12" x14ac:dyDescent="0.25">
      <c r="H42" s="46"/>
    </row>
    <row r="43" spans="7:12" x14ac:dyDescent="0.25">
      <c r="H43" s="46"/>
    </row>
    <row r="44" spans="7:12" x14ac:dyDescent="0.25">
      <c r="H44" s="46"/>
    </row>
    <row r="45" spans="7:12" x14ac:dyDescent="0.25">
      <c r="H45" s="46"/>
    </row>
  </sheetData>
  <mergeCells count="3">
    <mergeCell ref="B23:D23"/>
    <mergeCell ref="B22:D22"/>
    <mergeCell ref="L22:P22"/>
  </mergeCells>
  <conditionalFormatting sqref="G24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0866141732283472" right="0.70866141732283472" top="0.78740157480314965" bottom="0.78740157480314965" header="1.1811023622047245" footer="1.1811023622047245"/>
  <pageSetup paperSize="9" scale="59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Y41"/>
  <sheetViews>
    <sheetView workbookViewId="0">
      <selection activeCell="F38" sqref="F38"/>
    </sheetView>
  </sheetViews>
  <sheetFormatPr baseColWidth="10" defaultRowHeight="15" x14ac:dyDescent="0.25"/>
  <cols>
    <col min="2" max="2" width="23" customWidth="1"/>
    <col min="7" max="7" width="12.28515625" customWidth="1"/>
    <col min="8" max="8" width="12.85546875" customWidth="1"/>
    <col min="9" max="9" width="12.28515625" customWidth="1"/>
    <col min="10" max="10" width="15" customWidth="1"/>
    <col min="11" max="11" width="13.7109375" customWidth="1"/>
    <col min="12" max="12" width="15.42578125" customWidth="1"/>
    <col min="14" max="14" width="11.85546875" customWidth="1"/>
    <col min="15" max="15" width="13.140625" customWidth="1"/>
    <col min="21" max="21" width="23.140625" customWidth="1"/>
    <col min="22" max="22" width="12.28515625" customWidth="1"/>
    <col min="24" max="24" width="12.28515625" customWidth="1"/>
    <col min="25" max="25" width="13.28515625" customWidth="1"/>
  </cols>
  <sheetData>
    <row r="3" spans="2:25" ht="16.5" x14ac:dyDescent="0.25">
      <c r="B3" s="2" t="s">
        <v>17</v>
      </c>
      <c r="C3" s="6"/>
      <c r="D3" s="6"/>
      <c r="E3" s="6"/>
      <c r="F3" s="6"/>
      <c r="G3" s="6"/>
      <c r="H3" s="6"/>
      <c r="I3" s="6"/>
      <c r="J3" s="1"/>
      <c r="K3" s="1"/>
      <c r="L3" s="1"/>
    </row>
    <row r="4" spans="2:25" ht="54" x14ac:dyDescent="0.25">
      <c r="B4" s="15" t="s">
        <v>31</v>
      </c>
      <c r="C4" s="16">
        <v>1990</v>
      </c>
      <c r="D4" s="16">
        <v>2000</v>
      </c>
      <c r="E4" s="16">
        <v>2010</v>
      </c>
      <c r="F4" s="21" t="s">
        <v>18</v>
      </c>
      <c r="G4" s="16">
        <v>2012</v>
      </c>
      <c r="H4" s="16">
        <v>2013</v>
      </c>
      <c r="I4" s="16">
        <v>2014</v>
      </c>
      <c r="J4" s="16">
        <v>2015</v>
      </c>
      <c r="K4" s="16">
        <v>2016</v>
      </c>
      <c r="L4" s="11" t="s">
        <v>22</v>
      </c>
      <c r="M4" s="11" t="s">
        <v>21</v>
      </c>
      <c r="N4" s="11" t="s">
        <v>27</v>
      </c>
      <c r="O4" s="11" t="s">
        <v>24</v>
      </c>
      <c r="P4" s="25" t="s">
        <v>33</v>
      </c>
      <c r="Q4" s="11" t="s">
        <v>28</v>
      </c>
      <c r="R4" s="11" t="s">
        <v>29</v>
      </c>
      <c r="S4" s="11" t="s">
        <v>30</v>
      </c>
      <c r="T4" s="11" t="s">
        <v>20</v>
      </c>
      <c r="U4" s="15" t="s">
        <v>31</v>
      </c>
      <c r="V4" s="30" t="s">
        <v>32</v>
      </c>
      <c r="W4" s="11" t="s">
        <v>34</v>
      </c>
      <c r="X4" s="30" t="s">
        <v>38</v>
      </c>
      <c r="Y4" s="40" t="s">
        <v>39</v>
      </c>
    </row>
    <row r="5" spans="2:25" x14ac:dyDescent="0.25">
      <c r="B5" s="3" t="s">
        <v>0</v>
      </c>
      <c r="C5" s="7">
        <v>9822</v>
      </c>
      <c r="D5" s="7">
        <v>10524</v>
      </c>
      <c r="E5" s="7">
        <v>10754</v>
      </c>
      <c r="F5" s="19">
        <v>10512</v>
      </c>
      <c r="G5" s="7">
        <v>10569</v>
      </c>
      <c r="H5" s="7">
        <v>10631</v>
      </c>
      <c r="I5" s="7">
        <v>10716</v>
      </c>
      <c r="J5" s="7">
        <v>10879.6</v>
      </c>
      <c r="K5" s="7">
        <v>10952</v>
      </c>
      <c r="L5" s="12">
        <f>K5-C5</f>
        <v>1130</v>
      </c>
      <c r="M5" s="12">
        <f>K5-D5</f>
        <v>428</v>
      </c>
      <c r="N5" s="12">
        <f>K5-E5</f>
        <v>198</v>
      </c>
      <c r="O5" s="12">
        <f t="shared" ref="O5:O21" si="0">K5-F5</f>
        <v>440</v>
      </c>
      <c r="P5" s="26">
        <f>F5-E5</f>
        <v>-242</v>
      </c>
      <c r="Q5" s="12">
        <f>D5-C5</f>
        <v>702</v>
      </c>
      <c r="R5" s="12">
        <f>E5-C5</f>
        <v>932</v>
      </c>
      <c r="S5" s="12">
        <f>F5-C5</f>
        <v>690</v>
      </c>
      <c r="T5" s="12">
        <f>K5-C5</f>
        <v>1130</v>
      </c>
      <c r="U5" s="3" t="s">
        <v>0</v>
      </c>
      <c r="V5" s="31">
        <f>T5-P5</f>
        <v>1372</v>
      </c>
      <c r="W5" s="34">
        <f>T5/C5</f>
        <v>0.11504785176135207</v>
      </c>
      <c r="X5" s="36">
        <f>V5/C5</f>
        <v>0.13968641824475667</v>
      </c>
      <c r="Y5" s="39">
        <f>P5/E5</f>
        <v>-2.2503254602938443E-2</v>
      </c>
    </row>
    <row r="6" spans="2:25" x14ac:dyDescent="0.25">
      <c r="B6" s="4" t="s">
        <v>1</v>
      </c>
      <c r="C6" s="8">
        <v>11449</v>
      </c>
      <c r="D6" s="8">
        <v>12230</v>
      </c>
      <c r="E6" s="8">
        <v>12539</v>
      </c>
      <c r="F6" s="20">
        <v>12443</v>
      </c>
      <c r="G6" s="8">
        <v>12520</v>
      </c>
      <c r="H6" s="8">
        <v>12604</v>
      </c>
      <c r="I6" s="8">
        <v>12691</v>
      </c>
      <c r="J6" s="8">
        <v>12843.5</v>
      </c>
      <c r="K6" s="8">
        <v>12931</v>
      </c>
      <c r="L6" s="12">
        <f t="shared" ref="L6:L21" si="1">K6-C6</f>
        <v>1482</v>
      </c>
      <c r="M6" s="12">
        <f t="shared" ref="M6:M21" si="2">K6-D6</f>
        <v>701</v>
      </c>
      <c r="N6" s="12">
        <f t="shared" ref="N6:N21" si="3">K6-E6</f>
        <v>392</v>
      </c>
      <c r="O6" s="12">
        <f t="shared" si="0"/>
        <v>488</v>
      </c>
      <c r="P6" s="26">
        <f t="shared" ref="P6:P21" si="4">F6-E6</f>
        <v>-96</v>
      </c>
      <c r="Q6" s="12">
        <f t="shared" ref="Q6:Q21" si="5">D6-C6</f>
        <v>781</v>
      </c>
      <c r="R6" s="12">
        <f t="shared" ref="R6:R21" si="6">E6-C6</f>
        <v>1090</v>
      </c>
      <c r="S6" s="12">
        <f t="shared" ref="S6:S21" si="7">F6-C6</f>
        <v>994</v>
      </c>
      <c r="T6" s="12">
        <f t="shared" ref="T6:T21" si="8">K6-C6</f>
        <v>1482</v>
      </c>
      <c r="U6" s="4" t="s">
        <v>1</v>
      </c>
      <c r="V6" s="31">
        <f t="shared" ref="V6:V21" si="9">T6-P6</f>
        <v>1578</v>
      </c>
      <c r="W6" s="34">
        <f t="shared" ref="W6:W21" si="10">T6/C6</f>
        <v>0.12944361953008995</v>
      </c>
      <c r="X6" s="36">
        <f t="shared" ref="X6:X21" si="11">V6/C6</f>
        <v>0.1378286313215128</v>
      </c>
      <c r="Y6" s="39">
        <f t="shared" ref="Y6:Y21" si="12">P6/E6</f>
        <v>-7.6561129276656835E-3</v>
      </c>
    </row>
    <row r="7" spans="2:25" x14ac:dyDescent="0.25">
      <c r="B7" s="3" t="s">
        <v>2</v>
      </c>
      <c r="C7" s="7">
        <v>3434</v>
      </c>
      <c r="D7" s="7">
        <v>3382</v>
      </c>
      <c r="E7" s="7">
        <v>3461</v>
      </c>
      <c r="F7" s="19">
        <v>3326</v>
      </c>
      <c r="G7" s="7">
        <v>3375</v>
      </c>
      <c r="H7" s="7">
        <v>3422</v>
      </c>
      <c r="I7" s="7">
        <v>3469</v>
      </c>
      <c r="J7" s="7">
        <v>3520</v>
      </c>
      <c r="K7" s="7">
        <v>3575</v>
      </c>
      <c r="L7" s="12">
        <f t="shared" si="1"/>
        <v>141</v>
      </c>
      <c r="M7" s="12">
        <f t="shared" si="2"/>
        <v>193</v>
      </c>
      <c r="N7" s="12">
        <f t="shared" si="3"/>
        <v>114</v>
      </c>
      <c r="O7" s="12">
        <f t="shared" si="0"/>
        <v>249</v>
      </c>
      <c r="P7" s="26">
        <f t="shared" si="4"/>
        <v>-135</v>
      </c>
      <c r="Q7" s="28">
        <f t="shared" si="5"/>
        <v>-52</v>
      </c>
      <c r="R7" s="12">
        <f t="shared" si="6"/>
        <v>27</v>
      </c>
      <c r="S7" s="28">
        <f t="shared" si="7"/>
        <v>-108</v>
      </c>
      <c r="T7" s="12">
        <f t="shared" si="8"/>
        <v>141</v>
      </c>
      <c r="U7" s="3" t="s">
        <v>2</v>
      </c>
      <c r="V7" s="31">
        <f t="shared" si="9"/>
        <v>276</v>
      </c>
      <c r="W7" s="34">
        <f t="shared" si="10"/>
        <v>4.1059988351776357E-2</v>
      </c>
      <c r="X7" s="36">
        <f t="shared" si="11"/>
        <v>8.0372743156668605E-2</v>
      </c>
      <c r="Y7" s="39">
        <f t="shared" si="12"/>
        <v>-3.9006067610517191E-2</v>
      </c>
    </row>
    <row r="8" spans="2:25" x14ac:dyDescent="0.25">
      <c r="B8" s="13" t="s">
        <v>3</v>
      </c>
      <c r="C8" s="8">
        <v>2578</v>
      </c>
      <c r="D8" s="8">
        <v>2602</v>
      </c>
      <c r="E8" s="8">
        <v>2503</v>
      </c>
      <c r="F8" s="20">
        <v>2453</v>
      </c>
      <c r="G8" s="8">
        <v>2450</v>
      </c>
      <c r="H8" s="8">
        <v>2449</v>
      </c>
      <c r="I8" s="8">
        <v>2457</v>
      </c>
      <c r="J8" s="8">
        <v>2484.8000000000002</v>
      </c>
      <c r="K8" s="8">
        <v>2495</v>
      </c>
      <c r="L8" s="28">
        <f t="shared" si="1"/>
        <v>-83</v>
      </c>
      <c r="M8" s="28">
        <f t="shared" si="2"/>
        <v>-107</v>
      </c>
      <c r="N8" s="28">
        <f t="shared" si="3"/>
        <v>-8</v>
      </c>
      <c r="O8" s="12">
        <f t="shared" si="0"/>
        <v>42</v>
      </c>
      <c r="P8" s="26">
        <f t="shared" si="4"/>
        <v>-50</v>
      </c>
      <c r="Q8" s="12">
        <f t="shared" si="5"/>
        <v>24</v>
      </c>
      <c r="R8" s="28">
        <f t="shared" si="6"/>
        <v>-75</v>
      </c>
      <c r="S8" s="28">
        <f t="shared" si="7"/>
        <v>-125</v>
      </c>
      <c r="T8" s="28">
        <f t="shared" si="8"/>
        <v>-83</v>
      </c>
      <c r="U8" s="13" t="s">
        <v>3</v>
      </c>
      <c r="V8" s="32">
        <f t="shared" si="9"/>
        <v>-33</v>
      </c>
      <c r="W8" s="35">
        <f t="shared" si="10"/>
        <v>-3.2195500387897598E-2</v>
      </c>
      <c r="X8" s="37">
        <f t="shared" si="11"/>
        <v>-1.2800620636152055E-2</v>
      </c>
      <c r="Y8" s="39">
        <f t="shared" si="12"/>
        <v>-1.9976028765481421E-2</v>
      </c>
    </row>
    <row r="9" spans="2:25" x14ac:dyDescent="0.25">
      <c r="B9" s="29" t="s">
        <v>4</v>
      </c>
      <c r="C9" s="7">
        <v>682</v>
      </c>
      <c r="D9" s="7">
        <v>660</v>
      </c>
      <c r="E9" s="7">
        <v>661</v>
      </c>
      <c r="F9" s="19">
        <v>652</v>
      </c>
      <c r="G9" s="7">
        <v>655</v>
      </c>
      <c r="H9" s="7">
        <v>657</v>
      </c>
      <c r="I9" s="7">
        <v>661</v>
      </c>
      <c r="J9" s="7">
        <v>671.5</v>
      </c>
      <c r="K9" s="7">
        <v>679</v>
      </c>
      <c r="L9" s="28">
        <f t="shared" si="1"/>
        <v>-3</v>
      </c>
      <c r="M9" s="12">
        <f t="shared" si="2"/>
        <v>19</v>
      </c>
      <c r="N9" s="12">
        <f t="shared" si="3"/>
        <v>18</v>
      </c>
      <c r="O9" s="12">
        <f t="shared" si="0"/>
        <v>27</v>
      </c>
      <c r="P9" s="26">
        <f t="shared" si="4"/>
        <v>-9</v>
      </c>
      <c r="Q9" s="28">
        <f t="shared" si="5"/>
        <v>-22</v>
      </c>
      <c r="R9" s="28">
        <f t="shared" si="6"/>
        <v>-21</v>
      </c>
      <c r="S9" s="28">
        <f t="shared" si="7"/>
        <v>-30</v>
      </c>
      <c r="T9" s="28">
        <f t="shared" si="8"/>
        <v>-3</v>
      </c>
      <c r="U9" s="29" t="s">
        <v>4</v>
      </c>
      <c r="V9" s="32">
        <f t="shared" si="9"/>
        <v>6</v>
      </c>
      <c r="W9" s="35">
        <f t="shared" si="10"/>
        <v>-4.3988269794721412E-3</v>
      </c>
      <c r="X9" s="36">
        <f t="shared" si="11"/>
        <v>8.7976539589442824E-3</v>
      </c>
      <c r="Y9" s="39">
        <f t="shared" si="12"/>
        <v>-1.3615733736762481E-2</v>
      </c>
    </row>
    <row r="10" spans="2:25" x14ac:dyDescent="0.25">
      <c r="B10" s="4" t="s">
        <v>5</v>
      </c>
      <c r="C10" s="8">
        <v>1652</v>
      </c>
      <c r="D10" s="8">
        <v>1715</v>
      </c>
      <c r="E10" s="8">
        <v>1786</v>
      </c>
      <c r="F10" s="20">
        <v>1718</v>
      </c>
      <c r="G10" s="8">
        <v>1734</v>
      </c>
      <c r="H10" s="8">
        <v>1746</v>
      </c>
      <c r="I10" s="8">
        <v>1762</v>
      </c>
      <c r="J10" s="8">
        <v>1787.4</v>
      </c>
      <c r="K10" s="8">
        <v>1810</v>
      </c>
      <c r="L10" s="12">
        <f t="shared" si="1"/>
        <v>158</v>
      </c>
      <c r="M10" s="12">
        <f t="shared" si="2"/>
        <v>95</v>
      </c>
      <c r="N10" s="12">
        <f t="shared" si="3"/>
        <v>24</v>
      </c>
      <c r="O10" s="12">
        <f t="shared" si="0"/>
        <v>92</v>
      </c>
      <c r="P10" s="26">
        <f t="shared" si="4"/>
        <v>-68</v>
      </c>
      <c r="Q10" s="12">
        <f t="shared" si="5"/>
        <v>63</v>
      </c>
      <c r="R10" s="12">
        <f t="shared" si="6"/>
        <v>134</v>
      </c>
      <c r="S10" s="12">
        <f t="shared" si="7"/>
        <v>66</v>
      </c>
      <c r="T10" s="12">
        <f t="shared" si="8"/>
        <v>158</v>
      </c>
      <c r="U10" s="4" t="s">
        <v>5</v>
      </c>
      <c r="V10" s="31">
        <f t="shared" si="9"/>
        <v>226</v>
      </c>
      <c r="W10" s="34">
        <f t="shared" si="10"/>
        <v>9.5641646489104115E-2</v>
      </c>
      <c r="X10" s="36">
        <f t="shared" si="11"/>
        <v>0.1368038740920097</v>
      </c>
      <c r="Y10" s="39">
        <f t="shared" si="12"/>
        <v>-3.8073908174692049E-2</v>
      </c>
    </row>
    <row r="11" spans="2:25" x14ac:dyDescent="0.25">
      <c r="B11" s="3" t="s">
        <v>6</v>
      </c>
      <c r="C11" s="7">
        <v>5763</v>
      </c>
      <c r="D11" s="7">
        <v>6068</v>
      </c>
      <c r="E11" s="7">
        <v>6067</v>
      </c>
      <c r="F11" s="19">
        <v>5994</v>
      </c>
      <c r="G11" s="7">
        <v>6016</v>
      </c>
      <c r="H11" s="7">
        <v>6045</v>
      </c>
      <c r="I11" s="7">
        <v>6093</v>
      </c>
      <c r="J11" s="7">
        <v>6176.2</v>
      </c>
      <c r="K11" s="7">
        <v>6213</v>
      </c>
      <c r="L11" s="12">
        <f t="shared" si="1"/>
        <v>450</v>
      </c>
      <c r="M11" s="12">
        <f t="shared" si="2"/>
        <v>145</v>
      </c>
      <c r="N11" s="12">
        <f t="shared" si="3"/>
        <v>146</v>
      </c>
      <c r="O11" s="12">
        <f t="shared" si="0"/>
        <v>219</v>
      </c>
      <c r="P11" s="26">
        <f t="shared" si="4"/>
        <v>-73</v>
      </c>
      <c r="Q11" s="12">
        <f t="shared" si="5"/>
        <v>305</v>
      </c>
      <c r="R11" s="12">
        <f t="shared" si="6"/>
        <v>304</v>
      </c>
      <c r="S11" s="12">
        <f t="shared" si="7"/>
        <v>231</v>
      </c>
      <c r="T11" s="12">
        <f t="shared" si="8"/>
        <v>450</v>
      </c>
      <c r="U11" s="3" t="s">
        <v>6</v>
      </c>
      <c r="V11" s="31">
        <f t="shared" si="9"/>
        <v>523</v>
      </c>
      <c r="W11" s="34">
        <f t="shared" si="10"/>
        <v>7.8084331077563768E-2</v>
      </c>
      <c r="X11" s="36">
        <f t="shared" si="11"/>
        <v>9.075134478570189E-2</v>
      </c>
      <c r="Y11" s="39">
        <f t="shared" si="12"/>
        <v>-1.2032305917257293E-2</v>
      </c>
    </row>
    <row r="12" spans="2:25" x14ac:dyDescent="0.25">
      <c r="B12" s="13" t="s">
        <v>7</v>
      </c>
      <c r="C12" s="8">
        <v>1924</v>
      </c>
      <c r="D12" s="8">
        <v>1776</v>
      </c>
      <c r="E12" s="8">
        <v>1642</v>
      </c>
      <c r="F12" s="20">
        <v>1607</v>
      </c>
      <c r="G12" s="8">
        <v>1600</v>
      </c>
      <c r="H12" s="8">
        <v>1597</v>
      </c>
      <c r="I12" s="8">
        <v>1599</v>
      </c>
      <c r="J12" s="8">
        <v>1612.4</v>
      </c>
      <c r="K12" s="8">
        <v>1611</v>
      </c>
      <c r="L12" s="28">
        <f t="shared" si="1"/>
        <v>-313</v>
      </c>
      <c r="M12" s="28">
        <f t="shared" si="2"/>
        <v>-165</v>
      </c>
      <c r="N12" s="28">
        <f t="shared" si="3"/>
        <v>-31</v>
      </c>
      <c r="O12" s="12">
        <f t="shared" si="0"/>
        <v>4</v>
      </c>
      <c r="P12" s="26">
        <f t="shared" si="4"/>
        <v>-35</v>
      </c>
      <c r="Q12" s="28">
        <f t="shared" si="5"/>
        <v>-148</v>
      </c>
      <c r="R12" s="28">
        <f t="shared" si="6"/>
        <v>-282</v>
      </c>
      <c r="S12" s="28">
        <f t="shared" si="7"/>
        <v>-317</v>
      </c>
      <c r="T12" s="28">
        <f t="shared" si="8"/>
        <v>-313</v>
      </c>
      <c r="U12" s="13" t="s">
        <v>7</v>
      </c>
      <c r="V12" s="32">
        <f t="shared" si="9"/>
        <v>-278</v>
      </c>
      <c r="W12" s="35">
        <f t="shared" si="10"/>
        <v>-0.16268191268191268</v>
      </c>
      <c r="X12" s="37">
        <f t="shared" si="11"/>
        <v>-0.1444906444906445</v>
      </c>
      <c r="Y12" s="39">
        <f t="shared" si="12"/>
        <v>-2.1315468940316686E-2</v>
      </c>
    </row>
    <row r="13" spans="2:25" x14ac:dyDescent="0.25">
      <c r="B13" s="3" t="s">
        <v>8</v>
      </c>
      <c r="C13" s="7">
        <v>7387</v>
      </c>
      <c r="D13" s="7">
        <v>7926</v>
      </c>
      <c r="E13" s="7">
        <v>7918</v>
      </c>
      <c r="F13" s="19">
        <v>7774</v>
      </c>
      <c r="G13" s="7">
        <v>7779</v>
      </c>
      <c r="H13" s="7">
        <v>7791</v>
      </c>
      <c r="I13" s="7">
        <v>7826</v>
      </c>
      <c r="J13" s="7">
        <v>7926.6</v>
      </c>
      <c r="K13" s="7">
        <v>7946</v>
      </c>
      <c r="L13" s="12">
        <f t="shared" si="1"/>
        <v>559</v>
      </c>
      <c r="M13" s="12">
        <f t="shared" si="2"/>
        <v>20</v>
      </c>
      <c r="N13" s="12">
        <f t="shared" si="3"/>
        <v>28</v>
      </c>
      <c r="O13" s="12">
        <f t="shared" si="0"/>
        <v>172</v>
      </c>
      <c r="P13" s="26">
        <f t="shared" si="4"/>
        <v>-144</v>
      </c>
      <c r="Q13" s="12">
        <f t="shared" si="5"/>
        <v>539</v>
      </c>
      <c r="R13" s="12">
        <f t="shared" si="6"/>
        <v>531</v>
      </c>
      <c r="S13" s="12">
        <f t="shared" si="7"/>
        <v>387</v>
      </c>
      <c r="T13" s="12">
        <f t="shared" si="8"/>
        <v>559</v>
      </c>
      <c r="U13" s="3" t="s">
        <v>8</v>
      </c>
      <c r="V13" s="31">
        <f t="shared" si="9"/>
        <v>703</v>
      </c>
      <c r="W13" s="34">
        <f t="shared" si="10"/>
        <v>7.5673480438608359E-2</v>
      </c>
      <c r="X13" s="36">
        <f t="shared" si="11"/>
        <v>9.5167185596317858E-2</v>
      </c>
      <c r="Y13" s="39">
        <f t="shared" si="12"/>
        <v>-1.8186410709775197E-2</v>
      </c>
    </row>
    <row r="14" spans="2:25" x14ac:dyDescent="0.25">
      <c r="B14" s="4" t="s">
        <v>9</v>
      </c>
      <c r="C14" s="8">
        <v>17350</v>
      </c>
      <c r="D14" s="8">
        <v>18010</v>
      </c>
      <c r="E14" s="8">
        <v>17845</v>
      </c>
      <c r="F14" s="20">
        <v>17545</v>
      </c>
      <c r="G14" s="8">
        <v>17554</v>
      </c>
      <c r="H14" s="8">
        <v>17572</v>
      </c>
      <c r="I14" s="8">
        <v>17638</v>
      </c>
      <c r="J14" s="8">
        <v>17865.5</v>
      </c>
      <c r="K14" s="8">
        <v>17890</v>
      </c>
      <c r="L14" s="12">
        <f t="shared" si="1"/>
        <v>540</v>
      </c>
      <c r="M14" s="28">
        <f t="shared" si="2"/>
        <v>-120</v>
      </c>
      <c r="N14" s="12">
        <f t="shared" si="3"/>
        <v>45</v>
      </c>
      <c r="O14" s="12">
        <f t="shared" si="0"/>
        <v>345</v>
      </c>
      <c r="P14" s="26">
        <f t="shared" si="4"/>
        <v>-300</v>
      </c>
      <c r="Q14" s="12">
        <f t="shared" si="5"/>
        <v>660</v>
      </c>
      <c r="R14" s="12">
        <f t="shared" si="6"/>
        <v>495</v>
      </c>
      <c r="S14" s="12">
        <f t="shared" si="7"/>
        <v>195</v>
      </c>
      <c r="T14" s="12">
        <f t="shared" si="8"/>
        <v>540</v>
      </c>
      <c r="U14" s="4" t="s">
        <v>9</v>
      </c>
      <c r="V14" s="31">
        <f t="shared" si="9"/>
        <v>840</v>
      </c>
      <c r="W14" s="34">
        <f t="shared" si="10"/>
        <v>3.112391930835735E-2</v>
      </c>
      <c r="X14" s="36">
        <f t="shared" si="11"/>
        <v>4.8414985590778101E-2</v>
      </c>
      <c r="Y14" s="39">
        <f t="shared" si="12"/>
        <v>-1.6811431773606052E-2</v>
      </c>
    </row>
    <row r="15" spans="2:25" x14ac:dyDescent="0.25">
      <c r="B15" s="3" t="s">
        <v>10</v>
      </c>
      <c r="C15" s="7">
        <v>3764</v>
      </c>
      <c r="D15" s="7">
        <v>4035</v>
      </c>
      <c r="E15" s="7">
        <v>4004</v>
      </c>
      <c r="F15" s="19">
        <v>3990</v>
      </c>
      <c r="G15" s="7">
        <v>3990</v>
      </c>
      <c r="H15" s="7">
        <v>3994</v>
      </c>
      <c r="I15" s="7">
        <v>4011</v>
      </c>
      <c r="J15" s="7">
        <v>4052.8</v>
      </c>
      <c r="K15" s="7">
        <v>4066</v>
      </c>
      <c r="L15" s="12">
        <f t="shared" si="1"/>
        <v>302</v>
      </c>
      <c r="M15" s="12">
        <f t="shared" si="2"/>
        <v>31</v>
      </c>
      <c r="N15" s="12">
        <f t="shared" si="3"/>
        <v>62</v>
      </c>
      <c r="O15" s="12">
        <f t="shared" si="0"/>
        <v>76</v>
      </c>
      <c r="P15" s="26">
        <f t="shared" si="4"/>
        <v>-14</v>
      </c>
      <c r="Q15" s="12">
        <f t="shared" si="5"/>
        <v>271</v>
      </c>
      <c r="R15" s="12">
        <f t="shared" si="6"/>
        <v>240</v>
      </c>
      <c r="S15" s="12">
        <f t="shared" si="7"/>
        <v>226</v>
      </c>
      <c r="T15" s="12">
        <f t="shared" si="8"/>
        <v>302</v>
      </c>
      <c r="U15" s="3" t="s">
        <v>10</v>
      </c>
      <c r="V15" s="31">
        <f t="shared" si="9"/>
        <v>316</v>
      </c>
      <c r="W15" s="34">
        <f t="shared" si="10"/>
        <v>8.0233793836344311E-2</v>
      </c>
      <c r="X15" s="36">
        <f t="shared" si="11"/>
        <v>8.3953241232731138E-2</v>
      </c>
      <c r="Y15" s="39">
        <f t="shared" si="12"/>
        <v>-3.4965034965034965E-3</v>
      </c>
    </row>
    <row r="16" spans="2:25" x14ac:dyDescent="0.25">
      <c r="B16" s="13" t="s">
        <v>11</v>
      </c>
      <c r="C16" s="8">
        <v>1073</v>
      </c>
      <c r="D16" s="8">
        <v>1069</v>
      </c>
      <c r="E16" s="8">
        <v>1018</v>
      </c>
      <c r="F16" s="20">
        <v>998</v>
      </c>
      <c r="G16" s="8">
        <v>994</v>
      </c>
      <c r="H16" s="8">
        <v>991</v>
      </c>
      <c r="I16" s="8">
        <v>989</v>
      </c>
      <c r="J16" s="8">
        <v>995.6</v>
      </c>
      <c r="K16" s="8">
        <v>997</v>
      </c>
      <c r="L16" s="28">
        <f t="shared" si="1"/>
        <v>-76</v>
      </c>
      <c r="M16" s="28">
        <f t="shared" si="2"/>
        <v>-72</v>
      </c>
      <c r="N16" s="28">
        <f t="shared" si="3"/>
        <v>-21</v>
      </c>
      <c r="O16" s="28">
        <f t="shared" si="0"/>
        <v>-1</v>
      </c>
      <c r="P16" s="26">
        <f t="shared" si="4"/>
        <v>-20</v>
      </c>
      <c r="Q16" s="28">
        <f t="shared" si="5"/>
        <v>-4</v>
      </c>
      <c r="R16" s="28">
        <f t="shared" si="6"/>
        <v>-55</v>
      </c>
      <c r="S16" s="28">
        <f t="shared" si="7"/>
        <v>-75</v>
      </c>
      <c r="T16" s="28">
        <f t="shared" si="8"/>
        <v>-76</v>
      </c>
      <c r="U16" s="13" t="s">
        <v>11</v>
      </c>
      <c r="V16" s="32">
        <f t="shared" si="9"/>
        <v>-56</v>
      </c>
      <c r="W16" s="35">
        <f t="shared" si="10"/>
        <v>-7.0829450139794969E-2</v>
      </c>
      <c r="X16" s="37">
        <f t="shared" si="11"/>
        <v>-5.2190121155638397E-2</v>
      </c>
      <c r="Y16" s="39">
        <f t="shared" si="12"/>
        <v>-1.9646365422396856E-2</v>
      </c>
    </row>
    <row r="17" spans="2:25" x14ac:dyDescent="0.25">
      <c r="B17" s="13" t="s">
        <v>12</v>
      </c>
      <c r="C17" s="7">
        <v>4764</v>
      </c>
      <c r="D17" s="7">
        <v>4426</v>
      </c>
      <c r="E17" s="7">
        <v>4149</v>
      </c>
      <c r="F17" s="19">
        <v>4054</v>
      </c>
      <c r="G17" s="7">
        <v>4050</v>
      </c>
      <c r="H17" s="7">
        <v>4046</v>
      </c>
      <c r="I17" s="7">
        <v>4055</v>
      </c>
      <c r="J17" s="7">
        <v>4084.9</v>
      </c>
      <c r="K17" s="7">
        <v>4082</v>
      </c>
      <c r="L17" s="28">
        <f t="shared" si="1"/>
        <v>-682</v>
      </c>
      <c r="M17" s="28">
        <f t="shared" si="2"/>
        <v>-344</v>
      </c>
      <c r="N17" s="28">
        <f t="shared" si="3"/>
        <v>-67</v>
      </c>
      <c r="O17" s="12">
        <f t="shared" si="0"/>
        <v>28</v>
      </c>
      <c r="P17" s="26">
        <f t="shared" si="4"/>
        <v>-95</v>
      </c>
      <c r="Q17" s="28">
        <f t="shared" si="5"/>
        <v>-338</v>
      </c>
      <c r="R17" s="28">
        <f t="shared" si="6"/>
        <v>-615</v>
      </c>
      <c r="S17" s="28">
        <f t="shared" si="7"/>
        <v>-710</v>
      </c>
      <c r="T17" s="28">
        <f t="shared" si="8"/>
        <v>-682</v>
      </c>
      <c r="U17" s="13" t="s">
        <v>12</v>
      </c>
      <c r="V17" s="32">
        <f t="shared" si="9"/>
        <v>-587</v>
      </c>
      <c r="W17" s="35">
        <f t="shared" si="10"/>
        <v>-0.14315701091519731</v>
      </c>
      <c r="X17" s="37">
        <f t="shared" si="11"/>
        <v>-0.12321578505457599</v>
      </c>
      <c r="Y17" s="39">
        <f t="shared" si="12"/>
        <v>-2.2897083634610748E-2</v>
      </c>
    </row>
    <row r="18" spans="2:25" x14ac:dyDescent="0.25">
      <c r="B18" s="13" t="s">
        <v>13</v>
      </c>
      <c r="C18" s="8">
        <v>2874</v>
      </c>
      <c r="D18" s="8">
        <v>2615</v>
      </c>
      <c r="E18" s="8">
        <v>2335</v>
      </c>
      <c r="F18" s="20">
        <v>2277</v>
      </c>
      <c r="G18" s="8">
        <v>2259</v>
      </c>
      <c r="H18" s="8">
        <v>2245</v>
      </c>
      <c r="I18" s="8">
        <v>2235</v>
      </c>
      <c r="J18" s="8">
        <v>2245.5</v>
      </c>
      <c r="K18" s="8">
        <v>2236</v>
      </c>
      <c r="L18" s="28">
        <f t="shared" si="1"/>
        <v>-638</v>
      </c>
      <c r="M18" s="28">
        <f t="shared" si="2"/>
        <v>-379</v>
      </c>
      <c r="N18" s="28">
        <f t="shared" si="3"/>
        <v>-99</v>
      </c>
      <c r="O18" s="28">
        <f t="shared" si="0"/>
        <v>-41</v>
      </c>
      <c r="P18" s="26">
        <f t="shared" si="4"/>
        <v>-58</v>
      </c>
      <c r="Q18" s="28">
        <f t="shared" si="5"/>
        <v>-259</v>
      </c>
      <c r="R18" s="28">
        <f t="shared" si="6"/>
        <v>-539</v>
      </c>
      <c r="S18" s="28">
        <f t="shared" si="7"/>
        <v>-597</v>
      </c>
      <c r="T18" s="28">
        <f t="shared" si="8"/>
        <v>-638</v>
      </c>
      <c r="U18" s="13" t="s">
        <v>13</v>
      </c>
      <c r="V18" s="32">
        <f t="shared" si="9"/>
        <v>-580</v>
      </c>
      <c r="W18" s="35">
        <f t="shared" si="10"/>
        <v>-0.2219902574808629</v>
      </c>
      <c r="X18" s="37">
        <f t="shared" si="11"/>
        <v>-0.20180932498260265</v>
      </c>
      <c r="Y18" s="39">
        <f t="shared" si="12"/>
        <v>-2.4839400428265525E-2</v>
      </c>
    </row>
    <row r="19" spans="2:25" x14ac:dyDescent="0.25">
      <c r="B19" s="3" t="s">
        <v>14</v>
      </c>
      <c r="C19" s="7">
        <v>2626</v>
      </c>
      <c r="D19" s="7">
        <v>2790</v>
      </c>
      <c r="E19" s="7">
        <v>2834</v>
      </c>
      <c r="F19" s="19">
        <v>2802</v>
      </c>
      <c r="G19" s="7">
        <v>2807</v>
      </c>
      <c r="H19" s="7">
        <v>2816</v>
      </c>
      <c r="I19" s="7">
        <v>2830</v>
      </c>
      <c r="J19" s="7">
        <v>2858.7</v>
      </c>
      <c r="K19" s="7">
        <v>2882</v>
      </c>
      <c r="L19" s="12">
        <f t="shared" si="1"/>
        <v>256</v>
      </c>
      <c r="M19" s="12">
        <f t="shared" si="2"/>
        <v>92</v>
      </c>
      <c r="N19" s="12">
        <f t="shared" si="3"/>
        <v>48</v>
      </c>
      <c r="O19" s="12">
        <f t="shared" si="0"/>
        <v>80</v>
      </c>
      <c r="P19" s="26">
        <f t="shared" si="4"/>
        <v>-32</v>
      </c>
      <c r="Q19" s="12">
        <f t="shared" si="5"/>
        <v>164</v>
      </c>
      <c r="R19" s="12">
        <f t="shared" si="6"/>
        <v>208</v>
      </c>
      <c r="S19" s="12">
        <f t="shared" si="7"/>
        <v>176</v>
      </c>
      <c r="T19" s="12">
        <f t="shared" si="8"/>
        <v>256</v>
      </c>
      <c r="U19" s="3" t="s">
        <v>14</v>
      </c>
      <c r="V19" s="31">
        <f t="shared" si="9"/>
        <v>288</v>
      </c>
      <c r="W19" s="34">
        <f t="shared" si="10"/>
        <v>9.7486671744097489E-2</v>
      </c>
      <c r="X19" s="36">
        <f t="shared" si="11"/>
        <v>0.10967250571210967</v>
      </c>
      <c r="Y19" s="39">
        <f t="shared" si="12"/>
        <v>-1.1291460832745237E-2</v>
      </c>
    </row>
    <row r="20" spans="2:25" x14ac:dyDescent="0.25">
      <c r="B20" s="13" t="s">
        <v>15</v>
      </c>
      <c r="C20" s="8">
        <v>2611</v>
      </c>
      <c r="D20" s="8">
        <v>2431</v>
      </c>
      <c r="E20" s="8">
        <v>2235</v>
      </c>
      <c r="F20" s="20">
        <v>2182</v>
      </c>
      <c r="G20" s="8">
        <v>2170</v>
      </c>
      <c r="H20" s="8">
        <v>2161</v>
      </c>
      <c r="I20" s="8">
        <v>2156</v>
      </c>
      <c r="J20" s="8">
        <v>2170.6999999999998</v>
      </c>
      <c r="K20" s="8">
        <v>2158</v>
      </c>
      <c r="L20" s="28">
        <f t="shared" si="1"/>
        <v>-453</v>
      </c>
      <c r="M20" s="28">
        <f t="shared" si="2"/>
        <v>-273</v>
      </c>
      <c r="N20" s="28">
        <f t="shared" si="3"/>
        <v>-77</v>
      </c>
      <c r="O20" s="28">
        <f t="shared" si="0"/>
        <v>-24</v>
      </c>
      <c r="P20" s="26">
        <f t="shared" si="4"/>
        <v>-53</v>
      </c>
      <c r="Q20" s="28">
        <f t="shared" si="5"/>
        <v>-180</v>
      </c>
      <c r="R20" s="28">
        <f t="shared" si="6"/>
        <v>-376</v>
      </c>
      <c r="S20" s="28">
        <f t="shared" si="7"/>
        <v>-429</v>
      </c>
      <c r="T20" s="28">
        <f t="shared" si="8"/>
        <v>-453</v>
      </c>
      <c r="U20" s="13" t="s">
        <v>15</v>
      </c>
      <c r="V20" s="32">
        <f t="shared" si="9"/>
        <v>-400</v>
      </c>
      <c r="W20" s="35">
        <f t="shared" si="10"/>
        <v>-0.17349674454232095</v>
      </c>
      <c r="X20" s="37">
        <f t="shared" si="11"/>
        <v>-0.15319800842589046</v>
      </c>
      <c r="Y20" s="39">
        <f t="shared" si="12"/>
        <v>-2.371364653243848E-2</v>
      </c>
    </row>
    <row r="21" spans="2:25" x14ac:dyDescent="0.25">
      <c r="B21" s="10" t="s">
        <v>16</v>
      </c>
      <c r="C21" s="9">
        <f>SUM(C5:C20)</f>
        <v>79753</v>
      </c>
      <c r="D21" s="9">
        <v>82260</v>
      </c>
      <c r="E21" s="9">
        <v>81752</v>
      </c>
      <c r="F21" s="22">
        <v>80328</v>
      </c>
      <c r="G21" s="9">
        <v>80524</v>
      </c>
      <c r="H21" s="9">
        <f>SUM(H5:H20)</f>
        <v>80767</v>
      </c>
      <c r="I21" s="9">
        <v>81197</v>
      </c>
      <c r="J21" s="9">
        <v>82175.7</v>
      </c>
      <c r="K21" s="9">
        <v>82522</v>
      </c>
      <c r="L21" s="24">
        <f t="shared" si="1"/>
        <v>2769</v>
      </c>
      <c r="M21" s="24">
        <f t="shared" si="2"/>
        <v>262</v>
      </c>
      <c r="N21" s="24">
        <f t="shared" si="3"/>
        <v>770</v>
      </c>
      <c r="O21" s="24">
        <f t="shared" si="0"/>
        <v>2194</v>
      </c>
      <c r="P21" s="27">
        <f t="shared" si="4"/>
        <v>-1424</v>
      </c>
      <c r="Q21" s="24">
        <f t="shared" si="5"/>
        <v>2507</v>
      </c>
      <c r="R21" s="24">
        <f t="shared" si="6"/>
        <v>1999</v>
      </c>
      <c r="S21" s="24">
        <f t="shared" si="7"/>
        <v>575</v>
      </c>
      <c r="T21" s="24">
        <f t="shared" si="8"/>
        <v>2769</v>
      </c>
      <c r="U21" s="10" t="s">
        <v>16</v>
      </c>
      <c r="V21" s="33">
        <f t="shared" si="9"/>
        <v>4193</v>
      </c>
      <c r="W21" s="34">
        <f t="shared" si="10"/>
        <v>3.4719697064687222E-2</v>
      </c>
      <c r="X21" s="36">
        <f t="shared" si="11"/>
        <v>5.2574824771481954E-2</v>
      </c>
      <c r="Y21" s="39">
        <f t="shared" si="12"/>
        <v>-1.7418534103141207E-2</v>
      </c>
    </row>
    <row r="22" spans="2:25" ht="30.75" customHeight="1" x14ac:dyDescent="0.25">
      <c r="B22" s="73" t="s">
        <v>25</v>
      </c>
      <c r="C22" s="73"/>
      <c r="D22" s="73"/>
      <c r="E22" s="74" t="s">
        <v>26</v>
      </c>
      <c r="F22" s="74"/>
      <c r="G22" s="74"/>
      <c r="H22" s="74"/>
      <c r="I22" s="74"/>
      <c r="J22" s="1"/>
      <c r="K22" s="1"/>
      <c r="L22" s="1"/>
    </row>
    <row r="24" spans="2:25" ht="42" x14ac:dyDescent="0.25">
      <c r="B24" s="15" t="s">
        <v>31</v>
      </c>
      <c r="F24" s="21" t="s">
        <v>18</v>
      </c>
      <c r="G24" s="11" t="s">
        <v>35</v>
      </c>
      <c r="H24" s="11" t="s">
        <v>36</v>
      </c>
      <c r="I24" s="11" t="s">
        <v>23</v>
      </c>
      <c r="J24" s="11" t="s">
        <v>37</v>
      </c>
      <c r="K24" s="11" t="s">
        <v>24</v>
      </c>
      <c r="L24" s="11" t="s">
        <v>24</v>
      </c>
    </row>
    <row r="25" spans="2:25" x14ac:dyDescent="0.25">
      <c r="B25" s="3" t="s">
        <v>0</v>
      </c>
      <c r="F25" s="19">
        <v>10512</v>
      </c>
      <c r="G25" s="7">
        <f t="shared" ref="G25:G41" si="13">G5-$F5</f>
        <v>57</v>
      </c>
      <c r="H25" s="7">
        <f t="shared" ref="H25:K25" si="14">H5-$F5</f>
        <v>119</v>
      </c>
      <c r="I25" s="7">
        <f t="shared" si="14"/>
        <v>204</v>
      </c>
      <c r="J25" s="7">
        <f t="shared" si="14"/>
        <v>367.60000000000036</v>
      </c>
      <c r="K25" s="7">
        <f t="shared" si="14"/>
        <v>440</v>
      </c>
      <c r="L25" s="41">
        <f>K25/F25</f>
        <v>4.1856925418569252E-2</v>
      </c>
    </row>
    <row r="26" spans="2:25" x14ac:dyDescent="0.25">
      <c r="B26" s="4" t="s">
        <v>1</v>
      </c>
      <c r="F26" s="20">
        <v>12443</v>
      </c>
      <c r="G26" s="8">
        <f t="shared" si="13"/>
        <v>77</v>
      </c>
      <c r="H26" s="8">
        <f t="shared" ref="H26:K26" si="15">H6-$F6</f>
        <v>161</v>
      </c>
      <c r="I26" s="8">
        <f t="shared" si="15"/>
        <v>248</v>
      </c>
      <c r="J26" s="8">
        <f t="shared" si="15"/>
        <v>400.5</v>
      </c>
      <c r="K26" s="8">
        <f t="shared" si="15"/>
        <v>488</v>
      </c>
      <c r="L26" s="42">
        <f t="shared" ref="L26:L41" si="16">K26/F26</f>
        <v>3.9218837900827773E-2</v>
      </c>
    </row>
    <row r="27" spans="2:25" x14ac:dyDescent="0.25">
      <c r="B27" s="3" t="s">
        <v>2</v>
      </c>
      <c r="F27" s="19">
        <v>3326</v>
      </c>
      <c r="G27" s="7">
        <f t="shared" si="13"/>
        <v>49</v>
      </c>
      <c r="H27" s="7">
        <f t="shared" ref="H27:K27" si="17">H7-$F7</f>
        <v>96</v>
      </c>
      <c r="I27" s="7">
        <f t="shared" si="17"/>
        <v>143</v>
      </c>
      <c r="J27" s="7">
        <f t="shared" si="17"/>
        <v>194</v>
      </c>
      <c r="K27" s="7">
        <f t="shared" si="17"/>
        <v>249</v>
      </c>
      <c r="L27" s="45">
        <f t="shared" si="16"/>
        <v>7.4864702345159351E-2</v>
      </c>
    </row>
    <row r="28" spans="2:25" x14ac:dyDescent="0.25">
      <c r="B28" s="4" t="s">
        <v>3</v>
      </c>
      <c r="F28" s="20">
        <v>2453</v>
      </c>
      <c r="G28" s="17">
        <f t="shared" si="13"/>
        <v>-3</v>
      </c>
      <c r="H28" s="17">
        <f t="shared" ref="H28:K28" si="18">H8-$F8</f>
        <v>-4</v>
      </c>
      <c r="I28" s="8">
        <f t="shared" si="18"/>
        <v>4</v>
      </c>
      <c r="J28" s="8">
        <f t="shared" si="18"/>
        <v>31.800000000000182</v>
      </c>
      <c r="K28" s="8">
        <f t="shared" si="18"/>
        <v>42</v>
      </c>
      <c r="L28" s="42">
        <f t="shared" si="16"/>
        <v>1.7121891561353443E-2</v>
      </c>
    </row>
    <row r="29" spans="2:25" x14ac:dyDescent="0.25">
      <c r="B29" s="3" t="s">
        <v>4</v>
      </c>
      <c r="F29" s="19">
        <v>652</v>
      </c>
      <c r="G29" s="7">
        <f t="shared" si="13"/>
        <v>3</v>
      </c>
      <c r="H29" s="7">
        <f t="shared" ref="H29:K29" si="19">H9-$F9</f>
        <v>5</v>
      </c>
      <c r="I29" s="7">
        <f t="shared" si="19"/>
        <v>9</v>
      </c>
      <c r="J29" s="7">
        <f t="shared" si="19"/>
        <v>19.5</v>
      </c>
      <c r="K29" s="7">
        <f t="shared" si="19"/>
        <v>27</v>
      </c>
      <c r="L29" s="41">
        <f t="shared" si="16"/>
        <v>4.1411042944785273E-2</v>
      </c>
    </row>
    <row r="30" spans="2:25" x14ac:dyDescent="0.25">
      <c r="B30" s="4" t="s">
        <v>5</v>
      </c>
      <c r="F30" s="20">
        <v>1718</v>
      </c>
      <c r="G30" s="8">
        <f t="shared" si="13"/>
        <v>16</v>
      </c>
      <c r="H30" s="8">
        <f t="shared" ref="H30:K30" si="20">H10-$F10</f>
        <v>28</v>
      </c>
      <c r="I30" s="8">
        <f t="shared" si="20"/>
        <v>44</v>
      </c>
      <c r="J30" s="8">
        <f t="shared" si="20"/>
        <v>69.400000000000091</v>
      </c>
      <c r="K30" s="8">
        <f t="shared" si="20"/>
        <v>92</v>
      </c>
      <c r="L30" s="42">
        <f t="shared" si="16"/>
        <v>5.3550640279394643E-2</v>
      </c>
    </row>
    <row r="31" spans="2:25" x14ac:dyDescent="0.25">
      <c r="B31" s="3" t="s">
        <v>6</v>
      </c>
      <c r="F31" s="19">
        <v>5994</v>
      </c>
      <c r="G31" s="7">
        <f t="shared" si="13"/>
        <v>22</v>
      </c>
      <c r="H31" s="7">
        <f t="shared" ref="H31:K31" si="21">H11-$F11</f>
        <v>51</v>
      </c>
      <c r="I31" s="7">
        <f t="shared" si="21"/>
        <v>99</v>
      </c>
      <c r="J31" s="7">
        <f t="shared" si="21"/>
        <v>182.19999999999982</v>
      </c>
      <c r="K31" s="7">
        <f t="shared" si="21"/>
        <v>219</v>
      </c>
      <c r="L31" s="41">
        <f t="shared" si="16"/>
        <v>3.6536536536536539E-2</v>
      </c>
    </row>
    <row r="32" spans="2:25" x14ac:dyDescent="0.25">
      <c r="B32" s="29" t="s">
        <v>7</v>
      </c>
      <c r="F32" s="20">
        <v>1607</v>
      </c>
      <c r="G32" s="17">
        <f t="shared" si="13"/>
        <v>-7</v>
      </c>
      <c r="H32" s="17">
        <f t="shared" ref="H32:K32" si="22">H12-$F12</f>
        <v>-10</v>
      </c>
      <c r="I32" s="17">
        <f t="shared" si="22"/>
        <v>-8</v>
      </c>
      <c r="J32" s="8">
        <f t="shared" si="22"/>
        <v>5.4000000000000909</v>
      </c>
      <c r="K32" s="8">
        <f t="shared" si="22"/>
        <v>4</v>
      </c>
      <c r="L32" s="42">
        <f t="shared" si="16"/>
        <v>2.4891101431238332E-3</v>
      </c>
    </row>
    <row r="33" spans="2:12" x14ac:dyDescent="0.25">
      <c r="B33" s="3" t="s">
        <v>8</v>
      </c>
      <c r="F33" s="19">
        <v>7774</v>
      </c>
      <c r="G33" s="7">
        <f t="shared" si="13"/>
        <v>5</v>
      </c>
      <c r="H33" s="7">
        <f t="shared" ref="H33:K33" si="23">H13-$F13</f>
        <v>17</v>
      </c>
      <c r="I33" s="7">
        <f t="shared" si="23"/>
        <v>52</v>
      </c>
      <c r="J33" s="7">
        <f t="shared" si="23"/>
        <v>152.60000000000036</v>
      </c>
      <c r="K33" s="7">
        <f t="shared" si="23"/>
        <v>172</v>
      </c>
      <c r="L33" s="41">
        <f t="shared" si="16"/>
        <v>2.2125032158476974E-2</v>
      </c>
    </row>
    <row r="34" spans="2:12" x14ac:dyDescent="0.25">
      <c r="B34" s="4" t="s">
        <v>9</v>
      </c>
      <c r="F34" s="20">
        <v>17545</v>
      </c>
      <c r="G34" s="8">
        <f t="shared" si="13"/>
        <v>9</v>
      </c>
      <c r="H34" s="8">
        <f t="shared" ref="H34:K34" si="24">H14-$F14</f>
        <v>27</v>
      </c>
      <c r="I34" s="8">
        <f t="shared" si="24"/>
        <v>93</v>
      </c>
      <c r="J34" s="8">
        <f t="shared" si="24"/>
        <v>320.5</v>
      </c>
      <c r="K34" s="8">
        <f t="shared" si="24"/>
        <v>345</v>
      </c>
      <c r="L34" s="42">
        <f t="shared" si="16"/>
        <v>1.9663721858079224E-2</v>
      </c>
    </row>
    <row r="35" spans="2:12" x14ac:dyDescent="0.25">
      <c r="B35" s="3" t="s">
        <v>10</v>
      </c>
      <c r="F35" s="19">
        <v>3990</v>
      </c>
      <c r="G35" s="7">
        <f t="shared" si="13"/>
        <v>0</v>
      </c>
      <c r="H35" s="7">
        <f t="shared" ref="H35:K35" si="25">H15-$F15</f>
        <v>4</v>
      </c>
      <c r="I35" s="7">
        <f t="shared" si="25"/>
        <v>21</v>
      </c>
      <c r="J35" s="7">
        <f t="shared" si="25"/>
        <v>62.800000000000182</v>
      </c>
      <c r="K35" s="7">
        <f t="shared" si="25"/>
        <v>76</v>
      </c>
      <c r="L35" s="41">
        <f t="shared" si="16"/>
        <v>1.9047619047619049E-2</v>
      </c>
    </row>
    <row r="36" spans="2:12" x14ac:dyDescent="0.25">
      <c r="B36" s="29" t="s">
        <v>11</v>
      </c>
      <c r="F36" s="20">
        <v>998</v>
      </c>
      <c r="G36" s="17">
        <f t="shared" si="13"/>
        <v>-4</v>
      </c>
      <c r="H36" s="17">
        <f t="shared" ref="H36:K36" si="26">H16-$F16</f>
        <v>-7</v>
      </c>
      <c r="I36" s="17">
        <f t="shared" si="26"/>
        <v>-9</v>
      </c>
      <c r="J36" s="17">
        <f t="shared" si="26"/>
        <v>-2.3999999999999773</v>
      </c>
      <c r="K36" s="17">
        <f t="shared" si="26"/>
        <v>-1</v>
      </c>
      <c r="L36" s="43">
        <f t="shared" si="16"/>
        <v>-1.002004008016032E-3</v>
      </c>
    </row>
    <row r="37" spans="2:12" x14ac:dyDescent="0.25">
      <c r="B37" s="3" t="s">
        <v>12</v>
      </c>
      <c r="F37" s="19">
        <v>4054</v>
      </c>
      <c r="G37" s="18">
        <f t="shared" si="13"/>
        <v>-4</v>
      </c>
      <c r="H37" s="18">
        <f t="shared" ref="H37:K37" si="27">H17-$F17</f>
        <v>-8</v>
      </c>
      <c r="I37" s="7">
        <f t="shared" si="27"/>
        <v>1</v>
      </c>
      <c r="J37" s="7">
        <f t="shared" si="27"/>
        <v>30.900000000000091</v>
      </c>
      <c r="K37" s="7">
        <f t="shared" si="27"/>
        <v>28</v>
      </c>
      <c r="L37" s="41">
        <f t="shared" si="16"/>
        <v>6.9067587567834239E-3</v>
      </c>
    </row>
    <row r="38" spans="2:12" x14ac:dyDescent="0.25">
      <c r="B38" s="13" t="s">
        <v>13</v>
      </c>
      <c r="F38" s="20">
        <v>2277</v>
      </c>
      <c r="G38" s="17">
        <f t="shared" si="13"/>
        <v>-18</v>
      </c>
      <c r="H38" s="17">
        <f t="shared" ref="H38:K38" si="28">H18-$F18</f>
        <v>-32</v>
      </c>
      <c r="I38" s="17">
        <f t="shared" si="28"/>
        <v>-42</v>
      </c>
      <c r="J38" s="17">
        <f t="shared" si="28"/>
        <v>-31.5</v>
      </c>
      <c r="K38" s="17">
        <f t="shared" si="28"/>
        <v>-41</v>
      </c>
      <c r="L38" s="43">
        <f t="shared" si="16"/>
        <v>-1.8006148440931048E-2</v>
      </c>
    </row>
    <row r="39" spans="2:12" x14ac:dyDescent="0.25">
      <c r="B39" s="3" t="s">
        <v>14</v>
      </c>
      <c r="F39" s="19">
        <v>2802</v>
      </c>
      <c r="G39" s="7">
        <f t="shared" si="13"/>
        <v>5</v>
      </c>
      <c r="H39" s="7">
        <f t="shared" ref="H39:K39" si="29">H19-$F19</f>
        <v>14</v>
      </c>
      <c r="I39" s="7">
        <f t="shared" si="29"/>
        <v>28</v>
      </c>
      <c r="J39" s="7">
        <f t="shared" si="29"/>
        <v>56.699999999999818</v>
      </c>
      <c r="K39" s="7">
        <f t="shared" si="29"/>
        <v>80</v>
      </c>
      <c r="L39" s="41">
        <f t="shared" si="16"/>
        <v>2.8551034975017844E-2</v>
      </c>
    </row>
    <row r="40" spans="2:12" x14ac:dyDescent="0.25">
      <c r="B40" s="13" t="s">
        <v>15</v>
      </c>
      <c r="F40" s="20">
        <v>2182</v>
      </c>
      <c r="G40" s="17">
        <f t="shared" si="13"/>
        <v>-12</v>
      </c>
      <c r="H40" s="17">
        <f t="shared" ref="H40:K40" si="30">H20-$F20</f>
        <v>-21</v>
      </c>
      <c r="I40" s="17">
        <f t="shared" si="30"/>
        <v>-26</v>
      </c>
      <c r="J40" s="17">
        <f t="shared" si="30"/>
        <v>-11.300000000000182</v>
      </c>
      <c r="K40" s="17">
        <f t="shared" si="30"/>
        <v>-24</v>
      </c>
      <c r="L40" s="43">
        <f t="shared" si="16"/>
        <v>-1.0999083409715857E-2</v>
      </c>
    </row>
    <row r="41" spans="2:12" x14ac:dyDescent="0.25">
      <c r="B41" s="10" t="s">
        <v>16</v>
      </c>
      <c r="F41" s="22">
        <v>80328</v>
      </c>
      <c r="G41" s="9">
        <f t="shared" si="13"/>
        <v>196</v>
      </c>
      <c r="H41" s="9">
        <f t="shared" ref="H41:K41" si="31">H21-$F21</f>
        <v>439</v>
      </c>
      <c r="I41" s="9">
        <f t="shared" si="31"/>
        <v>869</v>
      </c>
      <c r="J41" s="9">
        <f t="shared" si="31"/>
        <v>1847.6999999999971</v>
      </c>
      <c r="K41" s="9">
        <f t="shared" si="31"/>
        <v>2194</v>
      </c>
      <c r="L41" s="44">
        <f t="shared" si="16"/>
        <v>2.7313016631809579E-2</v>
      </c>
    </row>
  </sheetData>
  <mergeCells count="2">
    <mergeCell ref="B22:D22"/>
    <mergeCell ref="E22:I2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1990_2024</vt:lpstr>
      <vt:lpstr>1990_2000_2010_2011_2016</vt:lpstr>
      <vt:lpstr>'1990_2024'!Print_Area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Reißmann, Daniel</cp:lastModifiedBy>
  <cp:lastPrinted>2019-07-24T11:22:48Z</cp:lastPrinted>
  <dcterms:created xsi:type="dcterms:W3CDTF">2013-07-09T20:30:19Z</dcterms:created>
  <dcterms:modified xsi:type="dcterms:W3CDTF">2025-09-24T08:03:28Z</dcterms:modified>
</cp:coreProperties>
</file>