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4_FLAECHE-BODEN-LANDOEKO\4-1_Flaeche\4-1-0_Flaeche\"/>
    </mc:Choice>
  </mc:AlternateContent>
  <xr:revisionPtr revIDLastSave="0" documentId="13_ncr:1_{BB24B678-E58E-4C0B-8C3D-825A45F57032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7" r:id="rId2"/>
  </sheets>
  <definedNames>
    <definedName name="Beschriftung">OFFSET(Daten!$B$17,0,0,COUNTA(Daten!$B$17:$B$17),-1)</definedName>
    <definedName name="Daten01">OFFSET(Daten!$C$17,0,0,COUNTA(Daten!$C$17:$C$17),-1)</definedName>
    <definedName name="Daten02">OFFSET(Daten!$D$17,0,0,COUNTA(Daten!$D$17:$D$17),-1)</definedName>
    <definedName name="Daten03">OFFSET(Daten!$E$17,0,0,COUNTA(Daten!$E$17:$E$17),-1)</definedName>
    <definedName name="Daten04">OFFSET(Daten!$F$17,0,0,COUNTA(Daten!$F$17:$F$17),-1)</definedName>
    <definedName name="Daten05">OFFSET(Daten!$G$17,0,0,COUNTA(Daten!$G$17:$G$17),-1)</definedName>
    <definedName name="Daten06" localSheetId="1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_xlnm.Print_Area" localSheetId="1">Diagramm!$A$1:$P$20</definedName>
    <definedName name="Print_Area" localSheetId="1">Diagramm!$B$1:$N$20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D11" i="1"/>
  <c r="H10" i="1"/>
  <c r="F10" i="1"/>
  <c r="F13" i="1"/>
  <c r="F14" i="1"/>
  <c r="C10" i="1"/>
  <c r="D13" i="1" l="1"/>
  <c r="G10" i="1" l="1"/>
  <c r="E10" i="1" l="1"/>
  <c r="D20" i="1" l="1"/>
  <c r="D21" i="1"/>
  <c r="F20" i="1"/>
  <c r="C17" i="1"/>
  <c r="D17" i="1"/>
  <c r="E17" i="1"/>
  <c r="F17" i="1"/>
  <c r="G17" i="1"/>
  <c r="H17" i="1" l="1"/>
  <c r="V3" i="1" l="1"/>
</calcChain>
</file>

<file path=xl/sharedStrings.xml><?xml version="1.0" encoding="utf-8"?>
<sst xmlns="http://schemas.openxmlformats.org/spreadsheetml/2006/main" count="28" uniqueCount="24">
  <si>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</si>
  <si>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</si>
  <si>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</si>
  <si>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</si>
  <si>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</si>
  <si>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</si>
  <si>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</si>
  <si>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</si>
  <si>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</si>
  <si>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</si>
  <si>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Landwirtschaftsfläche</t>
  </si>
  <si>
    <t>Wasserfläche</t>
  </si>
  <si>
    <t>Summe</t>
  </si>
  <si>
    <r>
      <rPr>
        <b/>
        <sz val="9"/>
        <color theme="0"/>
        <rFont val="Cambria"/>
        <family val="1"/>
      </rPr>
      <t>Wald</t>
    </r>
    <r>
      <rPr>
        <b/>
        <sz val="9"/>
        <color theme="0"/>
        <rFont val="Cambria"/>
        <family val="1"/>
      </rPr>
      <t>fläche</t>
    </r>
  </si>
  <si>
    <t>Sonstige Flächen einschl. Abbauland, Unland und Gehölz</t>
  </si>
  <si>
    <t>Waldfläche mit Gehölz</t>
  </si>
  <si>
    <t>Alte Daten</t>
  </si>
  <si>
    <t>davon Gehölz</t>
  </si>
  <si>
    <t>Fläche in Hektar</t>
  </si>
  <si>
    <t>Fläche für Siedlung und Verkehr</t>
  </si>
  <si>
    <t>Flächennutzung in Deutschland (Stand 31.12.2024)</t>
  </si>
  <si>
    <t>Statistisches Bundesamt 2025, Genesis Datenbank: Bodenfläche (tatsächliche Nutzung) (abgerufen am 06.11.2025): https://www-genesis.destatis.de/datenbank/online/statistic/33111/table/33111-0007</t>
  </si>
  <si>
    <t>entspricht rund 357.683 Quadratkilometern</t>
  </si>
  <si>
    <t xml:space="preserve">* Seit 2016 werden Waldflächen in der Statistik ohne Gehölze ausgewiesen. Gehölz wird getrennt unter "sonstige Flächen" erfasst. Inklusive Gehölze läge der Anteil der Waldfläche bei 31,2 %.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</si>
</sst>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%"/>
    <numFmt numFmtId="166" formatCode="0.0\ %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Cambria"/>
      <family val="1"/>
    </font>
    <font>
      <sz val="10"/>
      <name val="Arial"/>
      <family val="2"/>
    </font>
    <font>
      <sz val="10"/>
      <color rgb="FFFF0000"/>
      <name val="Cambria"/>
      <family val="1"/>
    </font>
    <font>
      <b/>
      <sz val="9"/>
      <color theme="0"/>
      <name val="Cambria"/>
      <family val="1"/>
    </font>
    <font>
      <b/>
      <sz val="9"/>
      <name val="Cambria"/>
      <family val="1"/>
    </font>
    <font>
      <sz val="10"/>
      <color theme="0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8" fillId="25" borderId="23" xfId="0" applyFont="1" applyFill="1" applyBorder="1" applyAlignment="1">
      <alignment horizontal="left" vertical="center" wrapText="1"/>
    </xf>
    <xf numFmtId="0" fontId="28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6" xfId="0" applyBorder="1" applyProtection="1"/>
    <xf numFmtId="0" fontId="0" fillId="0" borderId="11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0" fillId="0" borderId="11" xfId="0" applyBorder="1" applyProtection="1"/>
    <xf numFmtId="0" fontId="0" fillId="0" borderId="12" xfId="0" applyBorder="1"/>
    <xf numFmtId="3" fontId="26" fillId="24" borderId="0" xfId="0" applyNumberFormat="1" applyFont="1" applyFill="1"/>
    <xf numFmtId="3" fontId="26" fillId="24" borderId="0" xfId="0" applyNumberFormat="1" applyFont="1" applyFill="1" applyProtection="1"/>
    <xf numFmtId="0" fontId="33" fillId="25" borderId="24" xfId="0" applyFont="1" applyFill="1" applyBorder="1" applyAlignment="1">
      <alignment horizontal="center" vertical="center" wrapText="1"/>
    </xf>
    <xf numFmtId="14" fontId="34" fillId="24" borderId="21" xfId="0" applyNumberFormat="1" applyFont="1" applyFill="1" applyBorder="1" applyAlignment="1">
      <alignment horizontal="left" vertical="center" wrapText="1"/>
    </xf>
    <xf numFmtId="166" fontId="30" fillId="24" borderId="22" xfId="0" applyNumberFormat="1" applyFont="1" applyFill="1" applyBorder="1" applyAlignment="1">
      <alignment horizontal="right" vertical="center" wrapText="1" indent="3"/>
    </xf>
    <xf numFmtId="166" fontId="34" fillId="24" borderId="0" xfId="0" applyNumberFormat="1" applyFont="1" applyFill="1" applyAlignment="1" applyProtection="1">
      <alignment horizontal="right" indent="3"/>
    </xf>
    <xf numFmtId="3" fontId="32" fillId="24" borderId="0" xfId="0" applyNumberFormat="1" applyFont="1" applyFill="1" applyAlignment="1">
      <alignment horizontal="center"/>
    </xf>
    <xf numFmtId="0" fontId="32" fillId="24" borderId="0" xfId="0" applyFont="1" applyFill="1"/>
    <xf numFmtId="165" fontId="32" fillId="24" borderId="0" xfId="43" applyNumberFormat="1" applyFont="1" applyFill="1" applyAlignment="1">
      <alignment horizontal="center"/>
    </xf>
    <xf numFmtId="0" fontId="32" fillId="24" borderId="0" xfId="0" applyFont="1" applyFill="1" applyAlignment="1">
      <alignment horizontal="center" vertical="center"/>
    </xf>
    <xf numFmtId="14" fontId="34" fillId="28" borderId="21" xfId="0" applyNumberFormat="1" applyFont="1" applyFill="1" applyBorder="1" applyAlignment="1">
      <alignment horizontal="left" vertical="center" wrapText="1"/>
    </xf>
    <xf numFmtId="3" fontId="30" fillId="28" borderId="22" xfId="0" applyNumberFormat="1" applyFont="1" applyFill="1" applyBorder="1" applyAlignment="1">
      <alignment horizontal="right" vertical="center" wrapText="1" indent="3"/>
    </xf>
    <xf numFmtId="3" fontId="34" fillId="28" borderId="28" xfId="0" applyNumberFormat="1" applyFont="1" applyFill="1" applyBorder="1" applyAlignment="1">
      <alignment horizontal="right" vertical="center" wrapText="1" indent="3"/>
    </xf>
    <xf numFmtId="14" fontId="26" fillId="24" borderId="0" xfId="0" applyNumberFormat="1" applyFont="1" applyFill="1" applyProtection="1"/>
    <xf numFmtId="0" fontId="35" fillId="27" borderId="0" xfId="0" applyFont="1" applyFill="1" applyAlignment="1">
      <alignment horizontal="center" wrapText="1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Alignment="1" applyProtection="1">
      <alignment horizontal="left" vertical="top" wrapText="1"/>
      <protection locked="0"/>
    </xf>
    <xf numFmtId="0" fontId="26" fillId="24" borderId="10" xfId="0" applyFont="1" applyFill="1" applyBorder="1" applyAlignment="1" applyProtection="1">
      <alignment horizontal="left" vertical="top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333333"/>
      <color rgb="FFC60159"/>
      <color rgb="FF080808"/>
      <color rgb="FFFFFFFF"/>
      <color rgb="FFE6E6E6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94848506803321"/>
          <c:y val="0.11053997610312717"/>
          <c:w val="0.53233664692979743"/>
          <c:h val="0.80821575921556932"/>
        </c:manualLayout>
      </c:layout>
      <c:doughnutChart>
        <c:varyColors val="1"/>
        <c:ser>
          <c:idx val="0"/>
          <c:order val="0"/>
          <c:tx>
            <c:strRef>
              <c:f>Daten!$B$10</c:f>
              <c:strCache>
                <c:ptCount val="1"/>
                <c:pt idx="0">
                  <c:v>31.12.2024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CF7-4413-A27C-D443933991E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CF7-4413-A27C-D443933991EA}"/>
              </c:ext>
            </c:extLst>
          </c:dPt>
          <c:dPt>
            <c:idx val="2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CF7-4413-A27C-D443933991EA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CF7-4413-A27C-D443933991EA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CF7-4413-A27C-D443933991EA}"/>
              </c:ext>
            </c:extLst>
          </c:dPt>
          <c:dLbls>
            <c:dLbl>
              <c:idx val="0"/>
              <c:layout>
                <c:manualLayout>
                  <c:x val="0.10410335026453248"/>
                  <c:y val="-0.12564911452660188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Fläche</a:t>
                    </a:r>
                    <a:r>
                      <a:rPr lang="en-US" sz="900" b="1" baseline="0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 für Siedlung und Verkehr</a:t>
                    </a:r>
                    <a:endParaRPr lang="en-US"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endParaRPr>
                  </a:p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14,6 %</a:t>
                    </a:r>
                  </a:p>
                </c:rich>
              </c:tx>
              <c:spPr>
                <a:noFill/>
              </c:sp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CF7-4413-A27C-D443933991EA}"/>
                </c:ext>
              </c:extLst>
            </c:dLbl>
            <c:dLbl>
              <c:idx val="1"/>
              <c:layout>
                <c:manualLayout>
                  <c:x val="0.16738492206327593"/>
                  <c:y val="-4.987995530835939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Sonstige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Flächen einschl. Abbauland, Unland und Gehölz</a:t>
                    </a:r>
                  </a:p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3,0 %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</c:sp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CF7-4413-A27C-D443933991EA}"/>
                </c:ext>
              </c:extLst>
            </c:dLbl>
            <c:dLbl>
              <c:idx val="2"/>
              <c:layout>
                <c:manualLayout>
                  <c:x val="0.16298475383852892"/>
                  <c:y val="9.6364871003175603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rgbClr val="FF0000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Landwirtschaftsfläche</a:t>
                    </a:r>
                  </a:p>
                  <a:p>
                    <a:pPr>
                      <a:defRPr sz="900" b="1">
                        <a:solidFill>
                          <a:srgbClr val="FF0000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50,2 %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</c:sp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CF7-4413-A27C-D443933991EA}"/>
                </c:ext>
              </c:extLst>
            </c:dLbl>
            <c:dLbl>
              <c:idx val="3"/>
              <c:layout>
                <c:manualLayout>
                  <c:x val="-0.16792628361572365"/>
                  <c:y val="-4.1490521870659429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Waldfläche*
29,9 % 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</c:sp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CF7-4413-A27C-D443933991EA}"/>
                </c:ext>
              </c:extLst>
            </c:dLbl>
            <c:dLbl>
              <c:idx val="4"/>
              <c:layout>
                <c:manualLayout>
                  <c:x val="-1.7645702172344926E-2"/>
                  <c:y val="-0.14921721256961867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Wasserfläche</a:t>
                    </a:r>
                  </a:p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2,3 %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</c:sp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CF7-4413-A27C-D443933991EA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2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Daten!$C$9:$G$9</c:f>
              <c:strCache>
                <c:ptCount val="5"/>
                <c:pt idx="0">
                  <c:v>Fläche für Siedlung und Verkehr</c:v>
                </c:pt>
                <c:pt idx="1">
                  <c:v>Sonstige Flächen einschl. Abbauland, Unland und Gehölz</c:v>
                </c:pt>
                <c:pt idx="2">
                  <c:v>Landwirtschaftsfläche</c:v>
                </c:pt>
                <c:pt idx="3">
                  <c:v>Waldfläche</c:v>
                </c:pt>
                <c:pt idx="4">
                  <c:v>Wasserfläche</c:v>
                </c:pt>
              </c:strCache>
            </c:strRef>
          </c:cat>
          <c:val>
            <c:numRef>
              <c:f>Daten!$C$10:$G$10</c:f>
              <c:numCache>
                <c:formatCode>0.0\ %</c:formatCode>
                <c:ptCount val="5"/>
                <c:pt idx="0">
                  <c:v>0.14612244021571474</c:v>
                </c:pt>
                <c:pt idx="1">
                  <c:v>2.9738277526167971E-2</c:v>
                </c:pt>
                <c:pt idx="2">
                  <c:v>0.50205967030178023</c:v>
                </c:pt>
                <c:pt idx="3">
                  <c:v>0.29899674421624078</c:v>
                </c:pt>
                <c:pt idx="4">
                  <c:v>2.3082867740096231E-2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F7-4413-A27C-D44393399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</xdr:colOff>
      <xdr:row>11</xdr:row>
      <xdr:rowOff>11257</xdr:rowOff>
    </xdr:from>
    <xdr:to>
      <xdr:col>7</xdr:col>
      <xdr:colOff>1294534</xdr:colOff>
      <xdr:row>11</xdr:row>
      <xdr:rowOff>11257</xdr:rowOff>
    </xdr:to>
    <xdr:cxnSp macro="">
      <xdr:nvCxnSpPr>
        <xdr:cNvPr id="2" name="Gerade Verbindung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31323" y="2747530"/>
          <a:ext cx="87915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215346</xdr:colOff>
      <xdr:row>2</xdr:row>
      <xdr:rowOff>140805</xdr:rowOff>
    </xdr:from>
    <xdr:to>
      <xdr:col>12</xdr:col>
      <xdr:colOff>483704</xdr:colOff>
      <xdr:row>18</xdr:row>
      <xdr:rowOff>854765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5346" y="655155"/>
          <a:ext cx="6754883" cy="405723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826</xdr:colOff>
      <xdr:row>18</xdr:row>
      <xdr:rowOff>865978</xdr:rowOff>
    </xdr:from>
    <xdr:to>
      <xdr:col>8</xdr:col>
      <xdr:colOff>357188</xdr:colOff>
      <xdr:row>19</xdr:row>
      <xdr:rowOff>57979</xdr:rowOff>
    </xdr:to>
    <xdr:sp macro="" textlink="Daten!B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9901" y="4723603"/>
          <a:ext cx="3232912" cy="296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Seit 2016 werden Waldflächen in der Statistik ohne Gehölze ausgewiesen. Gehölz wird getrennt unter "sonstige Flächen" erfasst. Inklusive Gehölze läge der Anteil der Waldfläche bei 31,2 %.
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0</xdr:row>
      <xdr:rowOff>249720</xdr:rowOff>
    </xdr:from>
    <xdr:to>
      <xdr:col>12</xdr:col>
      <xdr:colOff>902804</xdr:colOff>
      <xdr:row>2</xdr:row>
      <xdr:rowOff>21534</xdr:rowOff>
    </xdr:to>
    <xdr:sp macro="" textlink="Daten!B1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73935" y="249720"/>
          <a:ext cx="679629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Flächennutzung in Deutschland (Stand 31.12.2024)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19075" y="542925"/>
          <a:ext cx="67532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84931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4</xdr:colOff>
      <xdr:row>1</xdr:row>
      <xdr:rowOff>11765</xdr:rowOff>
    </xdr:from>
    <xdr:to>
      <xdr:col>12</xdr:col>
      <xdr:colOff>481504</xdr:colOff>
      <xdr:row>1</xdr:row>
      <xdr:rowOff>11765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9079" y="268940"/>
          <a:ext cx="67489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205413</xdr:colOff>
      <xdr:row>18</xdr:row>
      <xdr:rowOff>845241</xdr:rowOff>
    </xdr:from>
    <xdr:to>
      <xdr:col>12</xdr:col>
      <xdr:colOff>496957</xdr:colOff>
      <xdr:row>18</xdr:row>
      <xdr:rowOff>854765</xdr:rowOff>
    </xdr:to>
    <xdr:cxnSp macro="">
      <xdr:nvCxnSpPr>
        <xdr:cNvPr id="8" name="Gerade Verbindung 1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5413" y="4702866"/>
          <a:ext cx="6768544" cy="9524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4931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07656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10166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3912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74541</xdr:colOff>
      <xdr:row>2</xdr:row>
      <xdr:rowOff>140805</xdr:rowOff>
    </xdr:from>
    <xdr:to>
      <xdr:col>12</xdr:col>
      <xdr:colOff>404192</xdr:colOff>
      <xdr:row>18</xdr:row>
      <xdr:rowOff>815008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927652</xdr:colOff>
      <xdr:row>18</xdr:row>
      <xdr:rowOff>857689</xdr:rowOff>
    </xdr:from>
    <xdr:to>
      <xdr:col>12</xdr:col>
      <xdr:colOff>482047</xdr:colOff>
      <xdr:row>22</xdr:row>
      <xdr:rowOff>15608</xdr:rowOff>
    </xdr:to>
    <xdr:sp macro="" textlink="Daten!V3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023277" y="4715314"/>
          <a:ext cx="2945295" cy="52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2025, Genesis Datenbank: Bodenfläche (tatsächliche Nutzung) (abgerufen am 06.11.2025): https://www-genesis.destatis.de/datenbank/online/statistic/33111/table/33111-0007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0.3761</cdr:x>
      <cdr:y>0.45272</cdr:y>
    </cdr:from>
    <cdr:to>
      <cdr:x>0.58096</cdr:x>
      <cdr:y>0.58458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488334" y="1808855"/>
          <a:ext cx="1355385" cy="52683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Fläche Deutschlands: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rund 357.683 km²</a:t>
          </a:r>
        </a:p>
      </cdr:txBody>
    </cdr:sp>
  </cdr:relSizeAnchor>
</c:userShapes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8"/>
  <sheetViews>
    <sheetView showGridLines="0" zoomScale="110" zoomScaleNormal="110" workbookViewId="0">
      <selection activeCell="K3" sqref="K3"/>
    </sheetView>
  </sheetViews>
  <sheetFormatPr baseColWidth="10" defaultColWidth="11.42578125" defaultRowHeight="12.75" x14ac:dyDescent="0.2"/>
  <cols>
    <col min="1" max="1" width="18" style="14" bestFit="1" customWidth="1"/>
    <col min="2" max="2" width="16.7109375" style="14" customWidth="1"/>
    <col min="3" max="6" width="19.5703125" style="14" customWidth="1"/>
    <col min="7" max="7" width="17.7109375" style="14" customWidth="1"/>
    <col min="8" max="8" width="19.5703125" style="13" customWidth="1"/>
    <col min="9" max="9" width="13" style="13" bestFit="1" customWidth="1"/>
    <col min="10" max="11" width="11.42578125" style="13"/>
    <col min="12" max="16384" width="11.42578125" style="14"/>
  </cols>
  <sheetData>
    <row r="1" spans="1:22" ht="15.95" customHeight="1" x14ac:dyDescent="0.2">
      <c r="A1" s="19" t="s">
        <v>1</v>
      </c>
      <c r="B1" s="65" t="s">
        <v>20</v>
      </c>
      <c r="C1" s="66"/>
      <c r="D1" s="66"/>
      <c r="E1" s="66"/>
      <c r="F1" s="66"/>
      <c r="G1" s="66"/>
    </row>
    <row r="2" spans="1:22" ht="15.95" customHeight="1" x14ac:dyDescent="0.2">
      <c r="A2" s="19" t="s">
        <v>2</v>
      </c>
      <c r="B2" s="65"/>
      <c r="C2" s="66"/>
      <c r="D2" s="66"/>
      <c r="E2" s="66"/>
      <c r="F2" s="66"/>
      <c r="G2" s="66"/>
    </row>
    <row r="3" spans="1:22" ht="26.25" customHeight="1" x14ac:dyDescent="0.2">
      <c r="A3" s="19" t="s">
        <v>0</v>
      </c>
      <c r="B3" s="71" t="s">
        <v>21</v>
      </c>
      <c r="C3" s="72"/>
      <c r="D3" s="72"/>
      <c r="E3" s="72"/>
      <c r="F3" s="72"/>
      <c r="G3" s="72"/>
      <c r="V3" s="14" t="str">
        <f>"Quelle: "&amp;Daten!B3</f>
        <v>Quelle: Statistisches Bundesamt 2025, Genesis Datenbank: Bodenfläche (tatsächliche Nutzung) (abgerufen am 06.11.2025): https://www-genesis.destatis.de/datenbank/online/statistic/33111/table/33111-0007</v>
      </c>
    </row>
    <row r="4" spans="1:22" ht="28.9" customHeight="1" x14ac:dyDescent="0.2">
      <c r="A4" s="19" t="s">
        <v>3</v>
      </c>
      <c r="B4" s="69" t="s">
        <v>23</v>
      </c>
      <c r="C4" s="70"/>
      <c r="D4" s="70"/>
      <c r="E4" s="70"/>
      <c r="F4" s="70"/>
      <c r="G4" s="70"/>
    </row>
    <row r="5" spans="1:22" x14ac:dyDescent="0.2">
      <c r="A5" s="19" t="s">
        <v>8</v>
      </c>
      <c r="B5" s="65"/>
      <c r="C5" s="66"/>
      <c r="D5" s="66"/>
      <c r="E5" s="66"/>
      <c r="F5" s="66"/>
      <c r="G5" s="66"/>
    </row>
    <row r="6" spans="1:22" x14ac:dyDescent="0.2">
      <c r="A6" s="20" t="s">
        <v>9</v>
      </c>
      <c r="B6" s="67"/>
      <c r="C6" s="68"/>
      <c r="D6" s="68"/>
      <c r="E6" s="68"/>
      <c r="F6" s="68"/>
      <c r="G6" s="68"/>
    </row>
    <row r="8" spans="1:22" x14ac:dyDescent="0.2">
      <c r="A8" s="15"/>
      <c r="B8" s="15"/>
      <c r="C8" s="13"/>
      <c r="D8" s="16"/>
      <c r="E8" s="16"/>
      <c r="F8" s="16"/>
      <c r="G8" s="16"/>
    </row>
    <row r="9" spans="1:22" ht="47.45" customHeight="1" x14ac:dyDescent="0.2">
      <c r="A9" s="13"/>
      <c r="B9" s="36"/>
      <c r="C9" s="37" t="s">
        <v>19</v>
      </c>
      <c r="D9" s="37" t="s">
        <v>14</v>
      </c>
      <c r="E9" s="37" t="s">
        <v>10</v>
      </c>
      <c r="F9" s="52" t="s">
        <v>13</v>
      </c>
      <c r="G9" s="37" t="s">
        <v>11</v>
      </c>
      <c r="H9" s="37" t="s">
        <v>12</v>
      </c>
      <c r="I9" s="17"/>
      <c r="J9" s="17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x14ac:dyDescent="0.2">
      <c r="B10" s="53">
        <v>45657</v>
      </c>
      <c r="C10" s="54">
        <f t="shared" ref="C10:H10" si="0">C11/$H11</f>
        <v>0.14612244021571474</v>
      </c>
      <c r="D10" s="54">
        <f t="shared" si="0"/>
        <v>2.9738277526167971E-2</v>
      </c>
      <c r="E10" s="54">
        <f t="shared" si="0"/>
        <v>0.50205967030178023</v>
      </c>
      <c r="F10" s="54">
        <f t="shared" si="0"/>
        <v>0.29899674421624078</v>
      </c>
      <c r="G10" s="54">
        <f t="shared" si="0"/>
        <v>2.3082867740096231E-2</v>
      </c>
      <c r="H10" s="55">
        <f t="shared" si="0"/>
        <v>1</v>
      </c>
      <c r="I10" s="51"/>
    </row>
    <row r="11" spans="1:22" x14ac:dyDescent="0.2">
      <c r="B11" s="60" t="s">
        <v>18</v>
      </c>
      <c r="C11" s="61">
        <v>5226558</v>
      </c>
      <c r="D11" s="61">
        <f>H11-G11-F11-E11-C11</f>
        <v>1063689</v>
      </c>
      <c r="E11" s="61">
        <v>17957844</v>
      </c>
      <c r="F11" s="61">
        <v>10694619</v>
      </c>
      <c r="G11" s="61">
        <v>825636</v>
      </c>
      <c r="H11" s="62">
        <v>35768346</v>
      </c>
      <c r="I11" s="51" t="s">
        <v>22</v>
      </c>
    </row>
    <row r="12" spans="1:22" x14ac:dyDescent="0.2">
      <c r="C12" s="50"/>
      <c r="D12" s="59" t="s">
        <v>17</v>
      </c>
      <c r="E12" s="50"/>
      <c r="F12" s="57" t="s">
        <v>15</v>
      </c>
      <c r="G12" s="50"/>
      <c r="H12" s="51"/>
    </row>
    <row r="13" spans="1:22" x14ac:dyDescent="0.2">
      <c r="D13" s="58">
        <f>D14/H11</f>
        <v>1.3273300364517834E-2</v>
      </c>
      <c r="E13" s="50"/>
      <c r="F13" s="58">
        <f>F14/H11</f>
        <v>0.31227004458075863</v>
      </c>
    </row>
    <row r="14" spans="1:22" x14ac:dyDescent="0.2">
      <c r="D14" s="56">
        <v>474764</v>
      </c>
      <c r="F14" s="56">
        <f>F11+D14</f>
        <v>11169383</v>
      </c>
    </row>
    <row r="15" spans="1:22" x14ac:dyDescent="0.2">
      <c r="D15" s="56"/>
      <c r="F15" s="56"/>
    </row>
    <row r="16" spans="1:22" x14ac:dyDescent="0.2">
      <c r="B16" s="64" t="s">
        <v>16</v>
      </c>
      <c r="C16" s="64"/>
      <c r="D16" s="64"/>
      <c r="E16" s="64"/>
      <c r="F16" s="64"/>
      <c r="G16" s="64"/>
      <c r="H16" s="64"/>
    </row>
    <row r="17" spans="1:10" ht="18" customHeight="1" x14ac:dyDescent="0.2">
      <c r="A17" s="13"/>
      <c r="B17" s="53">
        <v>42735</v>
      </c>
      <c r="C17" s="54">
        <f>C18/$H18</f>
        <v>0.13774294134148526</v>
      </c>
      <c r="D17" s="54">
        <f>D18/$H18</f>
        <v>3.1598807795623032E-2</v>
      </c>
      <c r="E17" s="54">
        <f>E18/$H18</f>
        <v>0.5107599669477817</v>
      </c>
      <c r="F17" s="54">
        <f>F18/$H18</f>
        <v>0.29691324978439071</v>
      </c>
      <c r="G17" s="54">
        <f>G18/$H18</f>
        <v>2.298503413071936E-2</v>
      </c>
      <c r="H17" s="55">
        <f>SUM(C17:G17)</f>
        <v>1</v>
      </c>
    </row>
    <row r="18" spans="1:10" ht="18" customHeight="1" x14ac:dyDescent="0.2">
      <c r="B18" s="60" t="s">
        <v>18</v>
      </c>
      <c r="C18" s="61">
        <v>4925407</v>
      </c>
      <c r="D18" s="61">
        <v>1129909</v>
      </c>
      <c r="E18" s="61">
        <v>18263736</v>
      </c>
      <c r="F18" s="61">
        <v>10617013</v>
      </c>
      <c r="G18" s="61">
        <v>821898</v>
      </c>
      <c r="H18" s="62">
        <v>35757963</v>
      </c>
      <c r="I18" s="51"/>
      <c r="J18" s="51"/>
    </row>
    <row r="19" spans="1:10" x14ac:dyDescent="0.2">
      <c r="D19" s="59" t="s">
        <v>17</v>
      </c>
      <c r="F19" s="57" t="s">
        <v>15</v>
      </c>
    </row>
    <row r="20" spans="1:10" x14ac:dyDescent="0.2">
      <c r="D20" s="58">
        <f>D21/H18</f>
        <v>1.0353861600002215E-2</v>
      </c>
      <c r="F20" s="58">
        <f>F21/H18</f>
        <v>0.30726711138439289</v>
      </c>
    </row>
    <row r="21" spans="1:10" x14ac:dyDescent="0.2">
      <c r="D21" s="56">
        <f>F21-F18</f>
        <v>370233</v>
      </c>
      <c r="F21" s="56">
        <v>10987246</v>
      </c>
    </row>
    <row r="28" spans="1:10" x14ac:dyDescent="0.2">
      <c r="H28" s="63"/>
    </row>
  </sheetData>
  <sheetProtection selectLockedCells="1"/>
  <mergeCells count="7">
    <mergeCell ref="B16:H16"/>
    <mergeCell ref="B1:G1"/>
    <mergeCell ref="B5:G5"/>
    <mergeCell ref="B6:G6"/>
    <mergeCell ref="B4:G4"/>
    <mergeCell ref="B3:G3"/>
    <mergeCell ref="B2:G2"/>
  </mergeCells>
  <phoneticPr fontId="19" type="noConversion"/>
  <conditionalFormatting sqref="I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7"/>
  <sheetViews>
    <sheetView showGridLines="0" tabSelected="1" zoomScale="130" zoomScaleNormal="130" workbookViewId="0">
      <selection sqref="A1:N2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3.42578125" style="1" customWidth="1"/>
    <col min="12" max="12" width="1.7109375" style="1" customWidth="1"/>
    <col min="13" max="13" width="7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73" t="s">
        <v>7</v>
      </c>
      <c r="R2" s="74"/>
      <c r="S2" s="74"/>
      <c r="T2" s="74"/>
      <c r="U2" s="74"/>
      <c r="V2" s="74"/>
      <c r="W2" s="74"/>
      <c r="X2" s="74"/>
      <c r="Y2" s="75"/>
    </row>
    <row r="3" spans="1:25" s="9" customFormat="1" ht="18.75" customHeight="1" x14ac:dyDescent="0.3">
      <c r="A3" s="48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2"/>
      <c r="O3" s="8"/>
      <c r="P3" s="8"/>
      <c r="Q3" s="25"/>
      <c r="R3" s="26"/>
      <c r="S3" s="27"/>
      <c r="T3" s="26"/>
      <c r="U3" s="26"/>
      <c r="V3" s="27"/>
      <c r="W3" s="26"/>
      <c r="X3" s="26"/>
      <c r="Y3" s="28"/>
    </row>
    <row r="4" spans="1:25" s="9" customFormat="1" ht="15.95" customHeight="1" x14ac:dyDescent="0.2">
      <c r="A4" s="48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2"/>
      <c r="O4" s="8"/>
      <c r="P4" s="8"/>
      <c r="Q4" s="25"/>
      <c r="R4" s="26"/>
      <c r="S4" s="26"/>
      <c r="T4" s="26"/>
      <c r="U4" s="26"/>
      <c r="V4" s="26"/>
      <c r="W4" s="26"/>
      <c r="X4" s="26"/>
      <c r="Y4" s="28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1"/>
      <c r="Q5" s="29"/>
      <c r="R5" s="30"/>
      <c r="S5" s="30"/>
      <c r="T5" s="30"/>
      <c r="U5" s="30"/>
      <c r="V5" s="30"/>
      <c r="W5" s="30"/>
      <c r="X5" s="30"/>
      <c r="Y5" s="31"/>
    </row>
    <row r="6" spans="1:25" ht="16.5" customHeight="1" x14ac:dyDescent="0.2">
      <c r="A6" s="43"/>
      <c r="C6" s="4"/>
      <c r="N6" s="41"/>
      <c r="Q6" s="29"/>
      <c r="R6" s="30"/>
      <c r="S6" s="30"/>
      <c r="T6" s="30"/>
      <c r="U6" s="30"/>
      <c r="V6" s="30"/>
      <c r="W6" s="30"/>
      <c r="X6" s="30"/>
      <c r="Y6" s="31"/>
    </row>
    <row r="7" spans="1:25" ht="16.5" customHeight="1" x14ac:dyDescent="0.2">
      <c r="A7" s="43"/>
      <c r="C7" s="4"/>
      <c r="N7" s="41"/>
      <c r="Q7" s="29"/>
      <c r="R7" s="30"/>
      <c r="S7" s="30"/>
      <c r="T7" s="30"/>
      <c r="U7" s="30"/>
      <c r="V7" s="30"/>
      <c r="W7" s="30"/>
      <c r="X7" s="30"/>
      <c r="Y7" s="31"/>
    </row>
    <row r="8" spans="1:25" ht="16.5" customHeight="1" x14ac:dyDescent="0.2">
      <c r="A8" s="43"/>
      <c r="C8" s="4"/>
      <c r="N8" s="41"/>
      <c r="Q8" s="29"/>
      <c r="R8" s="30"/>
      <c r="S8" s="30"/>
      <c r="T8" s="30"/>
      <c r="U8" s="30"/>
      <c r="V8" s="30"/>
      <c r="W8" s="30"/>
      <c r="X8" s="30"/>
      <c r="Y8" s="31"/>
    </row>
    <row r="9" spans="1:25" ht="16.5" customHeight="1" x14ac:dyDescent="0.2">
      <c r="A9" s="43"/>
      <c r="C9" s="4"/>
      <c r="N9" s="41"/>
      <c r="Q9" s="29"/>
      <c r="R9" s="30"/>
      <c r="S9" s="30"/>
      <c r="T9" s="30"/>
      <c r="U9" s="30"/>
      <c r="V9" s="30"/>
      <c r="W9" s="30"/>
      <c r="X9" s="30"/>
      <c r="Y9" s="31"/>
    </row>
    <row r="10" spans="1:25" ht="16.5" customHeight="1" x14ac:dyDescent="0.2">
      <c r="A10" s="43"/>
      <c r="C10" s="4"/>
      <c r="N10" s="41"/>
      <c r="Q10" s="29"/>
      <c r="R10" s="30"/>
      <c r="S10" s="30"/>
      <c r="T10" s="30"/>
      <c r="U10" s="30"/>
      <c r="V10" s="30"/>
      <c r="W10" s="30"/>
      <c r="X10" s="30"/>
      <c r="Y10" s="31"/>
    </row>
    <row r="11" spans="1:25" ht="16.5" customHeight="1" x14ac:dyDescent="0.2">
      <c r="A11" s="43"/>
      <c r="C11" s="4"/>
      <c r="N11" s="41"/>
      <c r="Q11" s="29"/>
      <c r="R11" s="32" t="s">
        <v>4</v>
      </c>
      <c r="S11" s="30"/>
      <c r="T11" s="30"/>
      <c r="U11" s="30"/>
      <c r="V11" s="30"/>
      <c r="W11" s="30"/>
      <c r="X11" s="30"/>
      <c r="Y11" s="31"/>
    </row>
    <row r="12" spans="1:25" ht="16.5" customHeight="1" x14ac:dyDescent="0.2">
      <c r="A12" s="43"/>
      <c r="C12" s="4"/>
      <c r="N12" s="41"/>
      <c r="Q12" s="29"/>
      <c r="R12" s="30"/>
      <c r="S12" s="30"/>
      <c r="T12" s="30"/>
      <c r="U12" s="30"/>
      <c r="V12" s="30"/>
      <c r="W12" s="30"/>
      <c r="X12" s="30"/>
      <c r="Y12" s="31"/>
    </row>
    <row r="13" spans="1:25" ht="17.25" customHeight="1" x14ac:dyDescent="0.2">
      <c r="A13" s="43"/>
      <c r="C13" s="4"/>
      <c r="N13" s="41"/>
      <c r="Q13" s="29"/>
      <c r="R13" s="32" t="s">
        <v>5</v>
      </c>
      <c r="S13" s="30"/>
      <c r="T13" s="30"/>
      <c r="U13" s="30"/>
      <c r="V13" s="30"/>
      <c r="W13" s="30"/>
      <c r="X13" s="30"/>
      <c r="Y13" s="31"/>
    </row>
    <row r="14" spans="1:25" ht="16.5" customHeight="1" x14ac:dyDescent="0.2">
      <c r="A14" s="43"/>
      <c r="C14" s="4"/>
      <c r="N14" s="41"/>
      <c r="Q14" s="29"/>
      <c r="R14" s="30"/>
      <c r="S14" s="30"/>
      <c r="T14" s="30"/>
      <c r="U14" s="30"/>
      <c r="V14" s="30"/>
      <c r="W14" s="30"/>
      <c r="X14" s="30"/>
      <c r="Y14" s="31"/>
    </row>
    <row r="15" spans="1:25" ht="16.5" customHeight="1" x14ac:dyDescent="0.2">
      <c r="A15" s="43"/>
      <c r="C15" s="4"/>
      <c r="N15" s="41"/>
      <c r="Q15" s="29"/>
      <c r="R15" s="30"/>
      <c r="S15" s="32" t="s">
        <v>6</v>
      </c>
      <c r="T15" s="30"/>
      <c r="U15" s="30"/>
      <c r="V15" s="32" t="s">
        <v>6</v>
      </c>
      <c r="W15" s="30"/>
      <c r="X15" s="30"/>
      <c r="Y15" s="31"/>
    </row>
    <row r="16" spans="1:25" ht="16.5" customHeight="1" x14ac:dyDescent="0.2">
      <c r="A16" s="43"/>
      <c r="C16" s="4"/>
      <c r="N16" s="41"/>
      <c r="Q16" s="29"/>
      <c r="R16" s="30"/>
      <c r="S16" s="30"/>
      <c r="T16" s="30"/>
      <c r="U16" s="30"/>
      <c r="V16" s="30"/>
      <c r="W16" s="30"/>
      <c r="X16" s="30"/>
      <c r="Y16" s="31"/>
    </row>
    <row r="17" spans="1:25" ht="16.5" customHeight="1" x14ac:dyDescent="0.2">
      <c r="A17" s="43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44"/>
      <c r="O17" s="21"/>
      <c r="P17" s="21"/>
      <c r="Q17" s="29"/>
      <c r="R17" s="30"/>
      <c r="S17" s="30"/>
      <c r="T17" s="30"/>
      <c r="U17" s="30"/>
      <c r="V17" s="30"/>
      <c r="W17" s="30"/>
      <c r="X17" s="30"/>
      <c r="Y17" s="31"/>
    </row>
    <row r="18" spans="1:25" ht="22.5" customHeight="1" x14ac:dyDescent="0.2">
      <c r="A18" s="43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44"/>
      <c r="O18" s="21"/>
      <c r="P18" s="21"/>
      <c r="Q18" s="29"/>
      <c r="R18" s="30"/>
      <c r="S18" s="30"/>
      <c r="T18" s="30"/>
      <c r="U18" s="30"/>
      <c r="V18" s="30"/>
      <c r="W18" s="30"/>
      <c r="X18" s="30"/>
      <c r="Y18" s="31"/>
    </row>
    <row r="19" spans="1:25" ht="87" customHeight="1" x14ac:dyDescent="0.2">
      <c r="A19" s="43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45"/>
      <c r="O19" s="21"/>
      <c r="P19" s="21"/>
      <c r="Q19" s="33"/>
      <c r="R19" s="34"/>
      <c r="S19" s="34"/>
      <c r="T19" s="34"/>
      <c r="U19" s="34"/>
      <c r="V19" s="34"/>
      <c r="W19" s="34"/>
      <c r="X19" s="34"/>
      <c r="Y19" s="35"/>
    </row>
    <row r="20" spans="1:25" ht="9.75" customHeight="1" x14ac:dyDescent="0.2">
      <c r="A20" s="49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21"/>
      <c r="P20" s="21"/>
    </row>
    <row r="21" spans="1:25" ht="4.5" customHeight="1" x14ac:dyDescent="0.2"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5" ht="6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6.75" customHeight="1" x14ac:dyDescent="0.2"/>
    <row r="24" spans="1:25" ht="4.5" customHeight="1" x14ac:dyDescent="0.2">
      <c r="H24" s="3"/>
      <c r="I24" s="3"/>
      <c r="J24" s="3"/>
      <c r="K24" s="3"/>
      <c r="L24" s="3"/>
    </row>
    <row r="25" spans="1:25" ht="18" customHeight="1" x14ac:dyDescent="0.2">
      <c r="B25" s="10"/>
      <c r="C25" s="10"/>
      <c r="D25" s="10"/>
      <c r="E25" s="10"/>
      <c r="F25" s="10"/>
      <c r="G25" s="3"/>
      <c r="H25" s="3"/>
      <c r="I25" s="3"/>
      <c r="J25" s="3"/>
      <c r="K25" s="3"/>
      <c r="L25" s="3"/>
    </row>
    <row r="26" spans="1:25" x14ac:dyDescent="0.2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  <row r="27" spans="1:25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2019-06-05T11:30:18Z</cp:lastPrinted>
  <dcterms:created xsi:type="dcterms:W3CDTF">2010-08-25T11:28:54Z</dcterms:created>
  <dcterms:modified xsi:type="dcterms:W3CDTF">2025-11-06T13:48:57Z</dcterms:modified>
</cp:coreProperties>
</file>