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fbbb45a6844bdf59/EA.NRW/Projekte/ISO 50005/2021/Arbeitshilfen mit Feedback 03.21/Element 4/"/>
    </mc:Choice>
  </mc:AlternateContent>
  <xr:revisionPtr revIDLastSave="8" documentId="11_3E0DC12677CF286E4E0D2C4D09AD4A5AA3EFFEF5" xr6:coauthVersionLast="45" xr6:coauthVersionMax="46" xr10:uidLastSave="{D5295B3C-907F-41D9-87D6-004218BCA1B9}"/>
  <bookViews>
    <workbookView xWindow="390" yWindow="390" windowWidth="28830" windowHeight="15735" xr2:uid="{00000000-000D-0000-FFFF-FFFF00000000}"/>
  </bookViews>
  <sheets>
    <sheet name="Verbrauch 2021" sheetId="2" r:id="rId1"/>
    <sheet name="Verbrauch 2020" sheetId="1" r:id="rId2"/>
    <sheet name="Verbrauch Bezugsjahr (2019)" sheetId="7" r:id="rId3"/>
    <sheet name="Jahresvergleich Stromverbrauch" sheetId="4" r:id="rId4"/>
    <sheet name="Jahresvergleich Stromleistung" sheetId="5" r:id="rId5"/>
    <sheet name="Verhältnis HT-NT" sheetId="6" r:id="rId6"/>
    <sheet name="Jahresvergleich Wärmeverbrauch" sheetId="8" r:id="rId7"/>
    <sheet name="Jahresvergleich Heizwärme" sheetId="10" r:id="rId8"/>
    <sheet name="Jahresvergleich Prozesswärme" sheetId="11" r:id="rId9"/>
    <sheet name="Jahresvergleich Gesamtenergie" sheetId="9" r:id="rId10"/>
  </sheets>
  <externalReferences>
    <externalReference r:id="rId11"/>
  </externalReferences>
  <definedNames>
    <definedName name="Beschriftung">OFFSET([1]Daten!$B$10,0,0,COUNTA([1]Daten!$B$10:$B$24),-1)</definedName>
    <definedName name="Daten01">OFFSET([1]Daten!$C$10,0,0,COUNTA([1]Daten!$C$10:$C$24),-1)</definedName>
    <definedName name="Daten02">OFFSET([1]Daten!$D$10,0,0,COUNTA([1]Daten!$D$10:$D$24),-1)</definedName>
    <definedName name="Daten03">OFFSET([1]Daten!$E$10,0,0,COUNTA([1]Daten!$E$10:$E$24),-1)</definedName>
    <definedName name="Daten04">OFFSET([1]Daten!$F$10,0,0,COUNTA([1]Daten!$F$10:$F$24),-1)</definedName>
    <definedName name="Daten05">OFFSET([1]Daten!$G$10,0,0,COUNTA([1]Daten!$G$10:$G$24),-1)</definedName>
    <definedName name="Daten06">OFFSET([1]Daten!$H$10,0,0,COUNTA([1]Daten!$H$10:$H$24),-1)</definedName>
    <definedName name="Daten07">OFFSET([1]Daten!$I$10,0,0,COUNTA([1]Daten!$I$10:$I$24),-1)</definedName>
    <definedName name="Daten08">OFFSET([1]Daten!$J$10,0,0,COUNTA([1]Daten!$J$10:$J$24),-1)</definedName>
    <definedName name="Daten09">OFFSET([1]Daten!$K$10,0,0,COUNTA([1]Daten!$K$10:$K$24),-1)</definedName>
    <definedName name="Daten10">OFFSET([1]Daten!$L$10,0,0,COUNTA([1]Daten!$L$10:$L$24),-1)</definedName>
    <definedName name="_xlnm.Print_Area" localSheetId="9">'Jahresvergleich Gesamtenergie'!$A$1:$M$33</definedName>
    <definedName name="_xlnm.Print_Area" localSheetId="7">'Jahresvergleich Heizwärme'!$A$1:$M$33</definedName>
    <definedName name="_xlnm.Print_Area" localSheetId="8">'Jahresvergleich Prozesswärme'!$A$1:$M$33</definedName>
    <definedName name="_xlnm.Print_Area" localSheetId="4">'Jahresvergleich Stromleistung'!$A$1:$M$33</definedName>
    <definedName name="_xlnm.Print_Area" localSheetId="3">'Jahresvergleich Stromverbrauch'!$A$1:$M$33</definedName>
    <definedName name="_xlnm.Print_Area" localSheetId="6">'Jahresvergleich Wärmeverbrauch'!$A$1:$M$33</definedName>
    <definedName name="_xlnm.Print_Area" localSheetId="5">'Verhältnis HT-NT'!$A$1:$M$33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3" i="1" l="1"/>
  <c r="Q23" i="2"/>
  <c r="P24" i="1"/>
  <c r="Q24" i="2"/>
  <c r="P25" i="1"/>
  <c r="Q25" i="2"/>
  <c r="P26" i="1"/>
  <c r="Q26" i="2"/>
  <c r="P27" i="1"/>
  <c r="Q27" i="2"/>
  <c r="P28" i="1"/>
  <c r="Q28" i="2"/>
  <c r="P29" i="1"/>
  <c r="Q29" i="2"/>
  <c r="P30" i="1"/>
  <c r="Q30" i="2"/>
  <c r="P31" i="1"/>
  <c r="Q31" i="2"/>
  <c r="P32" i="1"/>
  <c r="Q32" i="2"/>
  <c r="P33" i="1"/>
  <c r="Q33" i="2"/>
  <c r="P22" i="1"/>
  <c r="Q22" i="2"/>
  <c r="R13" i="9"/>
  <c r="Q12" i="9"/>
  <c r="V23" i="1"/>
  <c r="V24" i="1"/>
  <c r="V25" i="1"/>
  <c r="V26" i="1"/>
  <c r="V27" i="1"/>
  <c r="V28" i="1"/>
  <c r="V29" i="1"/>
  <c r="V30" i="1"/>
  <c r="V31" i="1"/>
  <c r="V32" i="1"/>
  <c r="V33" i="1"/>
  <c r="V22" i="1"/>
  <c r="S23" i="1"/>
  <c r="S24" i="1"/>
  <c r="S25" i="1"/>
  <c r="S26" i="1"/>
  <c r="S27" i="1"/>
  <c r="S28" i="1"/>
  <c r="S29" i="1"/>
  <c r="S30" i="1"/>
  <c r="S31" i="1"/>
  <c r="S32" i="1"/>
  <c r="S33" i="1"/>
  <c r="S22" i="1"/>
  <c r="P23" i="2"/>
  <c r="V23" i="2"/>
  <c r="P24" i="2"/>
  <c r="V24" i="2"/>
  <c r="P25" i="2"/>
  <c r="V25" i="2"/>
  <c r="P26" i="2"/>
  <c r="V26" i="2"/>
  <c r="P27" i="2"/>
  <c r="V27" i="2"/>
  <c r="P28" i="2"/>
  <c r="V28" i="2"/>
  <c r="P29" i="2"/>
  <c r="V29" i="2"/>
  <c r="P30" i="2"/>
  <c r="V30" i="2"/>
  <c r="P31" i="2"/>
  <c r="V31" i="2"/>
  <c r="P32" i="2"/>
  <c r="V32" i="2"/>
  <c r="P33" i="2"/>
  <c r="V33" i="2"/>
  <c r="P22" i="2"/>
  <c r="S13" i="9" s="1"/>
  <c r="V22" i="2"/>
  <c r="S23" i="2"/>
  <c r="S24" i="2"/>
  <c r="S25" i="2"/>
  <c r="S26" i="2"/>
  <c r="S27" i="2"/>
  <c r="S28" i="2"/>
  <c r="S29" i="2"/>
  <c r="S30" i="2"/>
  <c r="S31" i="2"/>
  <c r="S32" i="2"/>
  <c r="S33" i="2"/>
  <c r="S22" i="2"/>
  <c r="L23" i="2"/>
  <c r="N23" i="2"/>
  <c r="L24" i="2"/>
  <c r="N24" i="2"/>
  <c r="L25" i="2"/>
  <c r="N25" i="2"/>
  <c r="L26" i="2"/>
  <c r="N26" i="2"/>
  <c r="L27" i="2"/>
  <c r="N27" i="2"/>
  <c r="L28" i="2"/>
  <c r="N28" i="2"/>
  <c r="L29" i="2"/>
  <c r="N29" i="2"/>
  <c r="L30" i="2"/>
  <c r="N30" i="2"/>
  <c r="L31" i="2"/>
  <c r="N31" i="2"/>
  <c r="L32" i="2"/>
  <c r="N32" i="2"/>
  <c r="L33" i="2"/>
  <c r="N33" i="2"/>
  <c r="L22" i="2"/>
  <c r="N22" i="2"/>
  <c r="K23" i="2"/>
  <c r="M23" i="2"/>
  <c r="K24" i="2"/>
  <c r="M24" i="2"/>
  <c r="K25" i="2"/>
  <c r="M25" i="2"/>
  <c r="K26" i="2"/>
  <c r="M26" i="2"/>
  <c r="K27" i="2"/>
  <c r="M27" i="2"/>
  <c r="K28" i="2"/>
  <c r="M28" i="2"/>
  <c r="K29" i="2"/>
  <c r="M29" i="2"/>
  <c r="K30" i="2"/>
  <c r="M30" i="2"/>
  <c r="K31" i="2"/>
  <c r="M31" i="2"/>
  <c r="K32" i="2"/>
  <c r="M32" i="2"/>
  <c r="K33" i="2"/>
  <c r="M33" i="2"/>
  <c r="K22" i="2"/>
  <c r="M22" i="2"/>
  <c r="L23" i="1"/>
  <c r="N23" i="1"/>
  <c r="L24" i="1"/>
  <c r="N24" i="1"/>
  <c r="L25" i="1"/>
  <c r="N25" i="1"/>
  <c r="L26" i="1"/>
  <c r="N26" i="1"/>
  <c r="L27" i="1"/>
  <c r="N27" i="1"/>
  <c r="L28" i="1"/>
  <c r="N28" i="1"/>
  <c r="L29" i="1"/>
  <c r="N29" i="1"/>
  <c r="L30" i="1"/>
  <c r="N30" i="1"/>
  <c r="L31" i="1"/>
  <c r="N31" i="1"/>
  <c r="L32" i="1"/>
  <c r="N32" i="1"/>
  <c r="L33" i="1"/>
  <c r="N33" i="1"/>
  <c r="L22" i="1"/>
  <c r="N22" i="1"/>
  <c r="M23" i="1"/>
  <c r="M24" i="1"/>
  <c r="M25" i="1"/>
  <c r="M26" i="1"/>
  <c r="M27" i="1"/>
  <c r="M28" i="1"/>
  <c r="M29" i="1"/>
  <c r="M30" i="1"/>
  <c r="M31" i="1"/>
  <c r="M32" i="1"/>
  <c r="M33" i="1"/>
  <c r="M22" i="1"/>
  <c r="D33" i="2"/>
  <c r="D32" i="2"/>
  <c r="D31" i="2"/>
  <c r="D30" i="2"/>
  <c r="D29" i="2"/>
  <c r="D28" i="2"/>
  <c r="D27" i="2"/>
  <c r="D26" i="2"/>
  <c r="D25" i="2"/>
  <c r="D24" i="2"/>
  <c r="D23" i="2"/>
  <c r="D22" i="2"/>
  <c r="D23" i="1"/>
  <c r="D24" i="1"/>
  <c r="D25" i="1"/>
  <c r="D26" i="1"/>
  <c r="D27" i="1"/>
  <c r="D28" i="1"/>
  <c r="D29" i="1"/>
  <c r="D30" i="1"/>
  <c r="D31" i="1"/>
  <c r="D32" i="1"/>
  <c r="D33" i="1"/>
  <c r="D22" i="1"/>
  <c r="D23" i="7"/>
  <c r="D24" i="7"/>
  <c r="D25" i="7"/>
  <c r="D26" i="7"/>
  <c r="D27" i="7"/>
  <c r="D28" i="7"/>
  <c r="D29" i="7"/>
  <c r="D30" i="7"/>
  <c r="D31" i="7"/>
  <c r="D32" i="7"/>
  <c r="D33" i="7"/>
  <c r="D22" i="7"/>
  <c r="R12" i="9"/>
  <c r="R14" i="9"/>
  <c r="S12" i="9"/>
  <c r="S14" i="9"/>
  <c r="F33" i="2"/>
  <c r="H33" i="2"/>
  <c r="E33" i="2"/>
  <c r="G33" i="2"/>
  <c r="F32" i="2"/>
  <c r="H32" i="2"/>
  <c r="E32" i="2"/>
  <c r="G32" i="2"/>
  <c r="F31" i="2"/>
  <c r="H31" i="2"/>
  <c r="E31" i="2"/>
  <c r="G31" i="2"/>
  <c r="F30" i="2"/>
  <c r="H30" i="2"/>
  <c r="E30" i="2"/>
  <c r="G30" i="2"/>
  <c r="F29" i="2"/>
  <c r="H29" i="2"/>
  <c r="E29" i="2"/>
  <c r="G29" i="2"/>
  <c r="F28" i="2"/>
  <c r="H28" i="2"/>
  <c r="E28" i="2"/>
  <c r="G28" i="2"/>
  <c r="F27" i="2"/>
  <c r="H27" i="2"/>
  <c r="E27" i="2"/>
  <c r="G27" i="2"/>
  <c r="F26" i="2"/>
  <c r="H26" i="2"/>
  <c r="E26" i="2"/>
  <c r="G26" i="2"/>
  <c r="F25" i="2"/>
  <c r="H25" i="2"/>
  <c r="E25" i="2"/>
  <c r="G25" i="2"/>
  <c r="F24" i="2"/>
  <c r="H24" i="2"/>
  <c r="E24" i="2"/>
  <c r="G24" i="2"/>
  <c r="F23" i="2"/>
  <c r="H23" i="2"/>
  <c r="E23" i="2"/>
  <c r="G23" i="2"/>
  <c r="F22" i="2"/>
  <c r="H22" i="2"/>
  <c r="E22" i="2"/>
  <c r="G22" i="2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F30" i="1"/>
  <c r="H30" i="1"/>
  <c r="F31" i="1"/>
  <c r="H31" i="1"/>
  <c r="F32" i="1"/>
  <c r="H32" i="1"/>
  <c r="F33" i="1"/>
  <c r="H33" i="1"/>
  <c r="G23" i="1"/>
  <c r="G24" i="1"/>
  <c r="G25" i="1"/>
  <c r="G26" i="1"/>
  <c r="G27" i="1"/>
  <c r="G28" i="1"/>
  <c r="G29" i="1"/>
  <c r="G30" i="1"/>
  <c r="G31" i="1"/>
  <c r="G32" i="1"/>
  <c r="G33" i="1"/>
  <c r="F22" i="1"/>
  <c r="H22" i="1"/>
  <c r="G22" i="1"/>
  <c r="F23" i="7"/>
  <c r="F24" i="7"/>
  <c r="F25" i="7"/>
  <c r="F26" i="7"/>
  <c r="F27" i="7"/>
  <c r="F28" i="7"/>
  <c r="F29" i="7"/>
  <c r="F30" i="7"/>
  <c r="F31" i="7"/>
  <c r="F32" i="7"/>
  <c r="F33" i="7"/>
  <c r="F22" i="7"/>
  <c r="L6" i="1"/>
  <c r="L7" i="1"/>
  <c r="L8" i="1"/>
  <c r="L9" i="1"/>
  <c r="L10" i="1"/>
  <c r="L11" i="1"/>
  <c r="L12" i="1"/>
  <c r="L13" i="1"/>
  <c r="L14" i="1"/>
  <c r="L15" i="1"/>
  <c r="L16" i="1"/>
  <c r="L5" i="1"/>
  <c r="K5" i="1"/>
  <c r="M5" i="1"/>
  <c r="J6" i="2"/>
  <c r="L6" i="2"/>
  <c r="J7" i="2"/>
  <c r="L7" i="2"/>
  <c r="J8" i="2"/>
  <c r="L8" i="2"/>
  <c r="J9" i="2"/>
  <c r="L9" i="2"/>
  <c r="J10" i="2"/>
  <c r="L10" i="2"/>
  <c r="J11" i="2"/>
  <c r="L11" i="2"/>
  <c r="J12" i="2"/>
  <c r="L12" i="2"/>
  <c r="J13" i="2"/>
  <c r="L13" i="2"/>
  <c r="J14" i="2"/>
  <c r="L14" i="2"/>
  <c r="J15" i="2"/>
  <c r="L15" i="2"/>
  <c r="J16" i="2"/>
  <c r="L16" i="2"/>
  <c r="J5" i="2"/>
  <c r="L5" i="2"/>
  <c r="K6" i="2"/>
  <c r="M6" i="2"/>
  <c r="K7" i="2"/>
  <c r="M7" i="2"/>
  <c r="K8" i="2"/>
  <c r="M8" i="2"/>
  <c r="K9" i="2"/>
  <c r="M9" i="2"/>
  <c r="K10" i="2"/>
  <c r="M10" i="2"/>
  <c r="K11" i="2"/>
  <c r="M11" i="2"/>
  <c r="K12" i="2"/>
  <c r="M12" i="2"/>
  <c r="K13" i="2"/>
  <c r="M13" i="2"/>
  <c r="K14" i="2"/>
  <c r="M14" i="2"/>
  <c r="K15" i="2"/>
  <c r="M15" i="2"/>
  <c r="K16" i="2"/>
  <c r="M16" i="2"/>
  <c r="K5" i="2"/>
  <c r="M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5" i="2"/>
  <c r="F5" i="2"/>
  <c r="G6" i="2"/>
  <c r="G7" i="2"/>
  <c r="G8" i="2"/>
  <c r="G9" i="2"/>
  <c r="G10" i="2"/>
  <c r="G11" i="2"/>
  <c r="G12" i="2"/>
  <c r="G13" i="2"/>
  <c r="G14" i="2"/>
  <c r="G15" i="2"/>
  <c r="G16" i="2"/>
  <c r="G5" i="2"/>
  <c r="K6" i="1"/>
  <c r="M6" i="1"/>
  <c r="K7" i="1"/>
  <c r="M7" i="1"/>
  <c r="K8" i="1"/>
  <c r="M8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E6" i="1"/>
  <c r="G6" i="1"/>
  <c r="E7" i="1"/>
  <c r="G7" i="1"/>
  <c r="E8" i="1"/>
  <c r="G8" i="1"/>
  <c r="E9" i="1"/>
  <c r="G9" i="1"/>
  <c r="E10" i="1"/>
  <c r="G10" i="1"/>
  <c r="E11" i="1"/>
  <c r="G11" i="1"/>
  <c r="E12" i="1"/>
  <c r="G12" i="1"/>
  <c r="E13" i="1"/>
  <c r="G13" i="1"/>
  <c r="E14" i="1"/>
  <c r="G14" i="1"/>
  <c r="E15" i="1"/>
  <c r="G15" i="1"/>
  <c r="E16" i="1"/>
  <c r="G16" i="1"/>
  <c r="E5" i="1"/>
  <c r="G5" i="1"/>
  <c r="Q13" i="6"/>
  <c r="Q12" i="6"/>
  <c r="J16" i="7"/>
  <c r="G16" i="7"/>
  <c r="J15" i="7"/>
  <c r="G15" i="7"/>
  <c r="J14" i="7"/>
  <c r="G14" i="7"/>
  <c r="J13" i="7"/>
  <c r="G13" i="7"/>
  <c r="J12" i="7"/>
  <c r="G12" i="7"/>
  <c r="J11" i="7"/>
  <c r="G11" i="7"/>
  <c r="J10" i="7"/>
  <c r="G10" i="7"/>
  <c r="J9" i="7"/>
  <c r="G9" i="7"/>
  <c r="J8" i="7"/>
  <c r="G8" i="7"/>
  <c r="J7" i="7"/>
  <c r="G7" i="7"/>
  <c r="J6" i="7"/>
  <c r="G6" i="7"/>
  <c r="J5" i="7"/>
  <c r="G5" i="7"/>
  <c r="R12" i="6"/>
  <c r="R13" i="6"/>
  <c r="T16" i="2"/>
  <c r="Q16" i="2"/>
  <c r="T15" i="2"/>
  <c r="Q15" i="2"/>
  <c r="T14" i="2"/>
  <c r="Q14" i="2"/>
  <c r="T13" i="2"/>
  <c r="Q13" i="2"/>
  <c r="T12" i="2"/>
  <c r="Q12" i="2"/>
  <c r="T11" i="2"/>
  <c r="Q11" i="2"/>
  <c r="T10" i="2"/>
  <c r="Q10" i="2"/>
  <c r="T9" i="2"/>
  <c r="Q9" i="2"/>
  <c r="T8" i="2"/>
  <c r="Q8" i="2"/>
  <c r="T7" i="2"/>
  <c r="Q7" i="2"/>
  <c r="T6" i="2"/>
  <c r="Q6" i="2"/>
  <c r="T5" i="2"/>
  <c r="Q5" i="2"/>
  <c r="T6" i="1"/>
  <c r="T7" i="1"/>
  <c r="T8" i="1"/>
  <c r="T9" i="1"/>
  <c r="T10" i="1"/>
  <c r="T11" i="1"/>
  <c r="T12" i="1"/>
  <c r="T13" i="1"/>
  <c r="T14" i="1"/>
  <c r="T15" i="1"/>
  <c r="T16" i="1"/>
  <c r="T5" i="1"/>
  <c r="Q6" i="1"/>
  <c r="Q7" i="1"/>
  <c r="Q8" i="1"/>
  <c r="Q9" i="1"/>
  <c r="Q10" i="1"/>
  <c r="Q11" i="1"/>
  <c r="Q12" i="1"/>
  <c r="Q13" i="1"/>
  <c r="Q14" i="1"/>
  <c r="Q15" i="1"/>
  <c r="Q16" i="1"/>
  <c r="Q5" i="1"/>
  <c r="F6" i="1"/>
  <c r="F7" i="1"/>
  <c r="F8" i="1"/>
  <c r="F9" i="1"/>
  <c r="F10" i="1"/>
  <c r="F11" i="1"/>
  <c r="F12" i="1"/>
  <c r="F13" i="1"/>
  <c r="F14" i="1"/>
  <c r="F15" i="1"/>
  <c r="F16" i="1"/>
  <c r="F5" i="1"/>
  <c r="G22" i="7" l="1"/>
  <c r="Q13" i="9"/>
  <c r="Q14" i="9" s="1"/>
  <c r="R22" i="1"/>
  <c r="T22" i="1" s="1"/>
  <c r="R22" i="2"/>
  <c r="T22" i="2" s="1"/>
  <c r="G33" i="7"/>
  <c r="R33" i="1"/>
  <c r="T33" i="1" s="1"/>
  <c r="R33" i="2"/>
  <c r="T33" i="2" s="1"/>
  <c r="G32" i="7"/>
  <c r="R32" i="1"/>
  <c r="T32" i="1" s="1"/>
  <c r="R32" i="2"/>
  <c r="T32" i="2" s="1"/>
  <c r="G31" i="7"/>
  <c r="R31" i="1"/>
  <c r="T31" i="1" s="1"/>
  <c r="R31" i="2"/>
  <c r="T31" i="2" s="1"/>
  <c r="G30" i="7"/>
  <c r="R30" i="1"/>
  <c r="T30" i="1" s="1"/>
  <c r="R30" i="2"/>
  <c r="T30" i="2" s="1"/>
  <c r="G29" i="7"/>
  <c r="R29" i="1"/>
  <c r="T29" i="1" s="1"/>
  <c r="R29" i="2"/>
  <c r="T29" i="2" s="1"/>
  <c r="G28" i="7"/>
  <c r="R28" i="1"/>
  <c r="T28" i="1" s="1"/>
  <c r="R28" i="2"/>
  <c r="T28" i="2" s="1"/>
  <c r="G27" i="7"/>
  <c r="R27" i="1"/>
  <c r="T27" i="1" s="1"/>
  <c r="R27" i="2"/>
  <c r="T27" i="2" s="1"/>
  <c r="G26" i="7"/>
  <c r="R26" i="1"/>
  <c r="T26" i="1" s="1"/>
  <c r="R26" i="2"/>
  <c r="T26" i="2" s="1"/>
  <c r="G25" i="7"/>
  <c r="R25" i="1"/>
  <c r="T25" i="1" s="1"/>
  <c r="R25" i="2"/>
  <c r="T25" i="2" s="1"/>
  <c r="G24" i="7"/>
  <c r="R24" i="1"/>
  <c r="T24" i="1" s="1"/>
  <c r="R24" i="2"/>
  <c r="T24" i="2" s="1"/>
  <c r="G23" i="7"/>
  <c r="R23" i="1"/>
  <c r="T23" i="1" s="1"/>
  <c r="R23" i="2"/>
  <c r="T23" i="2" s="1"/>
</calcChain>
</file>

<file path=xl/sharedStrings.xml><?xml version="1.0" encoding="utf-8"?>
<sst xmlns="http://schemas.openxmlformats.org/spreadsheetml/2006/main" count="257" uniqueCount="54">
  <si>
    <t>Stromverbrauch 2021</t>
  </si>
  <si>
    <t>Monat</t>
  </si>
  <si>
    <t>Stromverbrauch [kWh]</t>
  </si>
  <si>
    <t>Stromverbrauch Vorjahr [kWh]</t>
  </si>
  <si>
    <t>Stromverbrauch Bezugsjahr [kWh]</t>
  </si>
  <si>
    <t>Vergleich Vorjahr [kWh]</t>
  </si>
  <si>
    <t>Vergleich Bezugsjahr [kWh]</t>
  </si>
  <si>
    <t>Begründung für Trendabweichung</t>
  </si>
  <si>
    <t>Leistung [kW]</t>
  </si>
  <si>
    <t>Leistung Vorjahr [kWh]</t>
  </si>
  <si>
    <t>Leistung Bezugsjahr [kW]</t>
  </si>
  <si>
    <t>Vergleich Vorjahr [kW]</t>
  </si>
  <si>
    <t>Vergleich Bezugsjahr [kW]</t>
  </si>
  <si>
    <t>Verbrauch (HT) [kWh]</t>
  </si>
  <si>
    <t>Kosten [€]</t>
  </si>
  <si>
    <t>Anteil [%]</t>
  </si>
  <si>
    <t>Verbrauch (NT) [kWh]</t>
  </si>
  <si>
    <t>nicht bekannt</t>
  </si>
  <si>
    <t>Quelle: Umweltbundesamt</t>
  </si>
  <si>
    <t>Wärmeverbrauch 2021</t>
  </si>
  <si>
    <t>Heiz-Wärmeverbrauch [kWh]</t>
  </si>
  <si>
    <t>Heiz-Wärmeverbrauch witterungsbereinigt* [kWh]</t>
  </si>
  <si>
    <t>Heiz-Wärmeverbrauch Vorjahr witterungsbereinigt* [kWh]</t>
  </si>
  <si>
    <t>Heiz-Wärmeverbrauch Bezugsjahr witterungsbereinigt* [kWh]</t>
  </si>
  <si>
    <t>Prozess-Wärmeverbrauch [kWh]</t>
  </si>
  <si>
    <t>Prozess-Wärmeverbrauch Vorjahr [kWh]</t>
  </si>
  <si>
    <t>Prozess-Wärmeverbrauch Bezugsjahr  [kWh]</t>
  </si>
  <si>
    <t>Gesamt-Wärmeverbrauch [kWh]</t>
  </si>
  <si>
    <t>Gesamt-Wärmeverbrauch Vorjahr  [kWh]</t>
  </si>
  <si>
    <t>Gesamt-Wärmeverbrauch Bezugsjahr  [kWh]</t>
  </si>
  <si>
    <t>Gesamtenergiebedarf [kWh]</t>
  </si>
  <si>
    <t>*Gradtagszahl 2021 =</t>
  </si>
  <si>
    <t>abrufbar online: https://www.iwu.de/publikationen/fachinformationen/energiebilanzen/#c205</t>
  </si>
  <si>
    <t>Stromverbrauch 2020</t>
  </si>
  <si>
    <t>Wärmeverbrauch 2020</t>
  </si>
  <si>
    <t>Prozess-Wärmeverbrauch Vorjahr  [kWh]</t>
  </si>
  <si>
    <t>Prozess-Wärmeverbrauch Bezugsjahr [kWh]</t>
  </si>
  <si>
    <t>Gesamt-Wärmeverbrauch Vorjahr [kWh]</t>
  </si>
  <si>
    <t>Gesamt-Wärmeverbrauch Bezugsjahr [kWh]</t>
  </si>
  <si>
    <t>Stromverbrauch Bezugsjahr (2019)</t>
  </si>
  <si>
    <t>Wärmeverbrauch Bezugsjahr (2019)</t>
  </si>
  <si>
    <t xml:space="preserve">  Jahresvergleich - Stromverbrauch</t>
  </si>
  <si>
    <t xml:space="preserve">  Jahresvergleich - Stromleistung</t>
  </si>
  <si>
    <t xml:space="preserve">  Verhältnis Hochtarif-Niedertarif</t>
  </si>
  <si>
    <t>Bezugsjahr</t>
  </si>
  <si>
    <t>Anteil NT</t>
  </si>
  <si>
    <t>Anteil HT</t>
  </si>
  <si>
    <t xml:space="preserve">  Jahresvergleich - Gesamt-Wärmeverbrauch</t>
  </si>
  <si>
    <t xml:space="preserve">  Jahresvergleich - Heiz-Wärmeverbrauch</t>
  </si>
  <si>
    <t xml:space="preserve">  Jahresvergleich - Prozess-Wärmeverbrauch</t>
  </si>
  <si>
    <t xml:space="preserve">  Jahresvergleich - Gesamtenergiebedarf</t>
  </si>
  <si>
    <t>Stromverbrauch</t>
  </si>
  <si>
    <t>Gesamt-Wärmeverbrauch</t>
  </si>
  <si>
    <t>Gesamtenergiebedarf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</si>
</sst>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6"/>
      <name val="Calibri"/>
      <family val="2"/>
      <scheme val="minor"/>
    </font>
    <font>
      <sz val="6"/>
      <name val="Cambria"/>
      <family val="1"/>
      <scheme val="maj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</borders>
  <cellStyleXfs count="3">
    <xf numFmtId="0" fontId="0" fillId="0" borderId="0"/>
    <xf numFmtId="0" fontId="8" fillId="0" borderId="0"/>
    <xf numFmtId="0" fontId="13" fillId="0" borderId="0"/>
  </cellStyleXfs>
  <cellXfs count="50">
    <xf numFmtId="0" fontId="0" fillId="0" borderId="0" xfId="0"/>
    <xf numFmtId="0" fontId="0" fillId="3" borderId="0" xfId="0" applyFont="1" applyFill="1"/>
    <xf numFmtId="0" fontId="2" fillId="3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right" vertical="center" wrapText="1" indent="3"/>
    </xf>
    <xf numFmtId="4" fontId="4" fillId="4" borderId="4" xfId="0" applyNumberFormat="1" applyFont="1" applyFill="1" applyBorder="1" applyAlignment="1">
      <alignment horizontal="right" vertical="center" wrapText="1" indent="3"/>
    </xf>
    <xf numFmtId="0" fontId="7" fillId="3" borderId="0" xfId="0" applyFont="1" applyFill="1" applyBorder="1" applyAlignment="1">
      <alignment horizontal="right"/>
    </xf>
    <xf numFmtId="17" fontId="5" fillId="3" borderId="3" xfId="0" applyNumberFormat="1" applyFont="1" applyFill="1" applyBorder="1" applyAlignment="1">
      <alignment horizontal="left" vertical="center" wrapText="1"/>
    </xf>
    <xf numFmtId="17" fontId="5" fillId="4" borderId="3" xfId="0" applyNumberFormat="1" applyFont="1" applyFill="1" applyBorder="1" applyAlignment="1">
      <alignment horizontal="left" vertical="center" wrapText="1"/>
    </xf>
    <xf numFmtId="0" fontId="9" fillId="0" borderId="0" xfId="1" applyFont="1"/>
    <xf numFmtId="0" fontId="4" fillId="0" borderId="0" xfId="1" applyFont="1"/>
    <xf numFmtId="0" fontId="10" fillId="0" borderId="0" xfId="1" applyFont="1"/>
    <xf numFmtId="0" fontId="5" fillId="0" borderId="0" xfId="1" applyFont="1"/>
    <xf numFmtId="0" fontId="4" fillId="0" borderId="0" xfId="1" applyFont="1" applyAlignment="1">
      <alignment horizontal="right" indent="1"/>
    </xf>
    <xf numFmtId="0" fontId="9" fillId="5" borderId="0" xfId="1" applyFont="1" applyFill="1"/>
    <xf numFmtId="0" fontId="4" fillId="5" borderId="0" xfId="1" applyFont="1" applyFill="1" applyAlignment="1">
      <alignment horizontal="right" indent="1"/>
    </xf>
    <xf numFmtId="0" fontId="4" fillId="5" borderId="0" xfId="1" applyFont="1" applyFill="1"/>
    <xf numFmtId="0" fontId="9" fillId="5" borderId="0" xfId="1" applyFont="1" applyFill="1" applyAlignment="1">
      <alignment vertical="center"/>
    </xf>
    <xf numFmtId="0" fontId="11" fillId="5" borderId="0" xfId="1" applyFont="1" applyFill="1" applyAlignment="1">
      <alignment vertical="center"/>
    </xf>
    <xf numFmtId="164" fontId="6" fillId="5" borderId="0" xfId="1" applyNumberFormat="1" applyFont="1" applyFill="1" applyAlignment="1">
      <alignment vertical="top" wrapText="1"/>
    </xf>
    <xf numFmtId="0" fontId="6" fillId="5" borderId="0" xfId="1" applyFont="1" applyFill="1" applyAlignment="1">
      <alignment vertical="top"/>
    </xf>
    <xf numFmtId="0" fontId="12" fillId="0" borderId="0" xfId="1" applyFont="1"/>
    <xf numFmtId="4" fontId="0" fillId="3" borderId="0" xfId="0" applyNumberFormat="1" applyFont="1" applyFill="1"/>
    <xf numFmtId="0" fontId="9" fillId="0" borderId="0" xfId="2" applyFont="1"/>
    <xf numFmtId="0" fontId="4" fillId="0" borderId="0" xfId="2" applyFont="1"/>
    <xf numFmtId="0" fontId="10" fillId="0" borderId="0" xfId="2" applyFont="1"/>
    <xf numFmtId="0" fontId="5" fillId="0" borderId="0" xfId="2" applyFont="1"/>
    <xf numFmtId="0" fontId="4" fillId="0" borderId="0" xfId="2" applyFont="1" applyAlignment="1">
      <alignment horizontal="right" indent="1"/>
    </xf>
    <xf numFmtId="0" fontId="9" fillId="5" borderId="0" xfId="2" applyFont="1" applyFill="1"/>
    <xf numFmtId="0" fontId="4" fillId="5" borderId="0" xfId="2" applyFont="1" applyFill="1" applyAlignment="1">
      <alignment horizontal="right" indent="1"/>
    </xf>
    <xf numFmtId="0" fontId="4" fillId="5" borderId="0" xfId="2" applyFont="1" applyFill="1"/>
    <xf numFmtId="0" fontId="9" fillId="5" borderId="0" xfId="2" applyFont="1" applyFill="1" applyAlignment="1">
      <alignment vertical="center"/>
    </xf>
    <xf numFmtId="0" fontId="11" fillId="5" borderId="0" xfId="2" applyFont="1" applyFill="1" applyAlignment="1">
      <alignment vertical="center"/>
    </xf>
    <xf numFmtId="164" fontId="6" fillId="5" borderId="0" xfId="2" applyNumberFormat="1" applyFont="1" applyFill="1" applyAlignment="1">
      <alignment vertical="top" wrapText="1"/>
    </xf>
    <xf numFmtId="0" fontId="6" fillId="5" borderId="0" xfId="2" applyFont="1" applyFill="1" applyAlignment="1">
      <alignment vertical="top"/>
    </xf>
    <xf numFmtId="0" fontId="6" fillId="0" borderId="0" xfId="2" applyFont="1" applyAlignment="1">
      <alignment vertical="top"/>
    </xf>
    <xf numFmtId="164" fontId="6" fillId="0" borderId="0" xfId="2" applyNumberFormat="1" applyFont="1" applyAlignment="1">
      <alignment vertical="top" wrapText="1"/>
    </xf>
    <xf numFmtId="0" fontId="12" fillId="0" borderId="0" xfId="2" applyFont="1"/>
    <xf numFmtId="4" fontId="4" fillId="6" borderId="4" xfId="0" applyNumberFormat="1" applyFont="1" applyFill="1" applyBorder="1" applyAlignment="1">
      <alignment horizontal="right" vertical="center" wrapText="1" indent="3"/>
    </xf>
    <xf numFmtId="4" fontId="6" fillId="6" borderId="4" xfId="0" applyNumberFormat="1" applyFont="1" applyFill="1" applyBorder="1" applyAlignment="1">
      <alignment horizontal="left" vertical="center" wrapText="1" indent="3"/>
    </xf>
    <xf numFmtId="4" fontId="5" fillId="3" borderId="4" xfId="0" applyNumberFormat="1" applyFont="1" applyFill="1" applyBorder="1" applyAlignment="1">
      <alignment horizontal="right" vertical="center" wrapText="1" indent="3"/>
    </xf>
    <xf numFmtId="0" fontId="3" fillId="2" borderId="0" xfId="0" applyFont="1" applyFill="1" applyBorder="1" applyAlignment="1">
      <alignment horizontal="center" vertical="center" wrapText="1"/>
    </xf>
    <xf numFmtId="0" fontId="11" fillId="5" borderId="0" xfId="1" applyFont="1" applyFill="1" applyAlignment="1">
      <alignment horizontal="left" vertical="top" wrapText="1"/>
    </xf>
    <xf numFmtId="0" fontId="11" fillId="5" borderId="0" xfId="2" applyFont="1" applyFill="1" applyAlignment="1">
      <alignment horizontal="left" vertical="top" wrapText="1"/>
    </xf>
    <xf numFmtId="0" fontId="11" fillId="5" borderId="0" xfId="1" applyFont="1" applyFill="1" applyAlignment="1">
      <alignment horizontal="left" vertical="top" wrapText="1"/>
    </xf>
    <xf numFmtId="0" fontId="11" fillId="5" borderId="0" xfId="2" applyFont="1" applyFill="1" applyAlignment="1">
      <alignment horizontal="left" vertical="top" wrapText="1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6389900141277"/>
          <c:y val="1.7168903130088391E-4"/>
          <c:w val="0.83801399727209702"/>
          <c:h val="0.73307314479470387"/>
        </c:manualLayout>
      </c:layout>
      <c:lineChart>
        <c:grouping val="standard"/>
        <c:varyColors val="0"/>
        <c:ser>
          <c:idx val="0"/>
          <c:order val="0"/>
          <c:tx>
            <c:v>2020</c:v>
          </c:tx>
          <c:cat>
            <c:strLit>
              <c:ptCount val="12"/>
              <c:pt idx="0">
                <c:v>Januar</c:v>
              </c:pt>
              <c:pt idx="1">
                <c:v> Februar</c:v>
              </c:pt>
              <c:pt idx="2">
                <c:v> März</c:v>
              </c:pt>
              <c:pt idx="3">
                <c:v> April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August</c:v>
              </c:pt>
              <c:pt idx="8">
                <c:v> September</c:v>
              </c:pt>
              <c:pt idx="9">
                <c:v> Oktober</c:v>
              </c:pt>
              <c:pt idx="10">
                <c:v> November</c:v>
              </c:pt>
              <c:pt idx="11">
                <c:v> Dezember</c:v>
              </c:pt>
            </c:strLit>
          </c:cat>
          <c:val>
            <c:numRef>
              <c:f>'Verbrauch 2020'!$C$5:$C$16</c:f>
              <c:numCache>
                <c:formatCode>#,##0.00</c:formatCode>
                <c:ptCount val="12"/>
                <c:pt idx="0">
                  <c:v>200000</c:v>
                </c:pt>
                <c:pt idx="1">
                  <c:v>220000</c:v>
                </c:pt>
                <c:pt idx="2">
                  <c:v>250000</c:v>
                </c:pt>
                <c:pt idx="3">
                  <c:v>250000</c:v>
                </c:pt>
                <c:pt idx="4">
                  <c:v>250000</c:v>
                </c:pt>
                <c:pt idx="5">
                  <c:v>220000</c:v>
                </c:pt>
                <c:pt idx="6">
                  <c:v>220000</c:v>
                </c:pt>
                <c:pt idx="7">
                  <c:v>200000</c:v>
                </c:pt>
                <c:pt idx="8">
                  <c:v>200000</c:v>
                </c:pt>
                <c:pt idx="9">
                  <c:v>220000</c:v>
                </c:pt>
                <c:pt idx="10">
                  <c:v>220000</c:v>
                </c:pt>
                <c:pt idx="11">
                  <c:v>200000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A12-43D7-871E-9DF1A318C931}"/>
            </c:ext>
          </c:extLst>
        </c:ser>
        <c:ser>
          <c:idx val="1"/>
          <c:order val="1"/>
          <c:tx>
            <c:v>2021</c:v>
          </c:tx>
          <c:cat>
            <c:strLit>
              <c:ptCount val="12"/>
              <c:pt idx="0">
                <c:v>Januar</c:v>
              </c:pt>
              <c:pt idx="1">
                <c:v> Februar</c:v>
              </c:pt>
              <c:pt idx="2">
                <c:v> März</c:v>
              </c:pt>
              <c:pt idx="3">
                <c:v> April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August</c:v>
              </c:pt>
              <c:pt idx="8">
                <c:v> September</c:v>
              </c:pt>
              <c:pt idx="9">
                <c:v> Oktober</c:v>
              </c:pt>
              <c:pt idx="10">
                <c:v> November</c:v>
              </c:pt>
              <c:pt idx="11">
                <c:v> Dezember</c:v>
              </c:pt>
            </c:strLit>
          </c:cat>
          <c:val>
            <c:numRef>
              <c:f>'Verbrauch 2021'!$C$5:$C$16</c:f>
              <c:numCache>
                <c:formatCode>#,##0.00</c:formatCode>
                <c:ptCount val="12"/>
                <c:pt idx="0">
                  <c:v>220000</c:v>
                </c:pt>
                <c:pt idx="1">
                  <c:v>250000</c:v>
                </c:pt>
                <c:pt idx="2">
                  <c:v>300000</c:v>
                </c:pt>
                <c:pt idx="3">
                  <c:v>300000</c:v>
                </c:pt>
                <c:pt idx="4">
                  <c:v>300000</c:v>
                </c:pt>
                <c:pt idx="5">
                  <c:v>250000</c:v>
                </c:pt>
                <c:pt idx="6">
                  <c:v>250000</c:v>
                </c:pt>
                <c:pt idx="7">
                  <c:v>220000</c:v>
                </c:pt>
                <c:pt idx="8">
                  <c:v>220000</c:v>
                </c:pt>
                <c:pt idx="9">
                  <c:v>250000</c:v>
                </c:pt>
                <c:pt idx="10">
                  <c:v>250000</c:v>
                </c:pt>
                <c:pt idx="11">
                  <c:v>220000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A12-43D7-871E-9DF1A318C931}"/>
            </c:ext>
          </c:extLst>
        </c:ser>
        <c:ser>
          <c:idx val="2"/>
          <c:order val="2"/>
          <c:tx>
            <c:v>Bezugsjahr</c:v>
          </c:tx>
          <c:val>
            <c:numRef>
              <c:f>'Verbrauch Bezugsjahr (2019)'!$C$5:$C$16</c:f>
              <c:numCache>
                <c:formatCode>#,##0.00</c:formatCode>
                <c:ptCount val="12"/>
                <c:pt idx="0">
                  <c:v>250000</c:v>
                </c:pt>
                <c:pt idx="1">
                  <c:v>270000</c:v>
                </c:pt>
                <c:pt idx="2">
                  <c:v>300000</c:v>
                </c:pt>
                <c:pt idx="3">
                  <c:v>300000</c:v>
                </c:pt>
                <c:pt idx="4">
                  <c:v>300000</c:v>
                </c:pt>
                <c:pt idx="5">
                  <c:v>270000</c:v>
                </c:pt>
                <c:pt idx="6">
                  <c:v>270000</c:v>
                </c:pt>
                <c:pt idx="7">
                  <c:v>250000</c:v>
                </c:pt>
                <c:pt idx="8">
                  <c:v>250000</c:v>
                </c:pt>
                <c:pt idx="9">
                  <c:v>270000</c:v>
                </c:pt>
                <c:pt idx="10">
                  <c:v>270000</c:v>
                </c:pt>
                <c:pt idx="11">
                  <c:v>250000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F-4D98-B41E-E9E1B7908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182680"/>
        <c:axId val="376185424"/>
      </c:lineChart>
      <c:catAx>
        <c:axId val="3761826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Zeitraum in Monaten</a:t>
                </a:r>
              </a:p>
            </c:rich>
          </c:tx>
          <c:layout>
            <c:manualLayout>
              <c:xMode val="edge"/>
              <c:yMode val="edge"/>
              <c:x val="0.40136598718279454"/>
              <c:y val="0.940344695335346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376185424"/>
        <c:crosses val="autoZero"/>
        <c:auto val="1"/>
        <c:lblAlgn val="ctr"/>
        <c:lblOffset val="100"/>
        <c:noMultiLvlLbl val="0"/>
      </c:catAx>
      <c:valAx>
        <c:axId val="37618542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Verbrauch in kWh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76182680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39854213715537867"/>
          <c:h val="5.0044454323182927E-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6389900141277"/>
          <c:y val="1.7168903130088391E-4"/>
          <c:w val="0.83801399727209702"/>
          <c:h val="0.73307314479470387"/>
        </c:manualLayout>
      </c:layout>
      <c:lineChart>
        <c:grouping val="standard"/>
        <c:varyColors val="0"/>
        <c:ser>
          <c:idx val="0"/>
          <c:order val="0"/>
          <c:tx>
            <c:v>2020</c:v>
          </c:tx>
          <c:cat>
            <c:strLit>
              <c:ptCount val="12"/>
              <c:pt idx="0">
                <c:v>Januar</c:v>
              </c:pt>
              <c:pt idx="1">
                <c:v> Februar</c:v>
              </c:pt>
              <c:pt idx="2">
                <c:v> März</c:v>
              </c:pt>
              <c:pt idx="3">
                <c:v> April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August</c:v>
              </c:pt>
              <c:pt idx="8">
                <c:v> September</c:v>
              </c:pt>
              <c:pt idx="9">
                <c:v> Oktober</c:v>
              </c:pt>
              <c:pt idx="10">
                <c:v> November</c:v>
              </c:pt>
              <c:pt idx="11">
                <c:v> Dezember</c:v>
              </c:pt>
            </c:strLit>
          </c:cat>
          <c:val>
            <c:numRef>
              <c:f>'Verbrauch 2020'!$I$5:$I$16</c:f>
              <c:numCache>
                <c:formatCode>#,##0.00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7-444D-BF4C-526E43B02FA1}"/>
            </c:ext>
          </c:extLst>
        </c:ser>
        <c:ser>
          <c:idx val="1"/>
          <c:order val="1"/>
          <c:tx>
            <c:v>2021</c:v>
          </c:tx>
          <c:cat>
            <c:strLit>
              <c:ptCount val="12"/>
              <c:pt idx="0">
                <c:v>Januar</c:v>
              </c:pt>
              <c:pt idx="1">
                <c:v> Februar</c:v>
              </c:pt>
              <c:pt idx="2">
                <c:v> März</c:v>
              </c:pt>
              <c:pt idx="3">
                <c:v> April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August</c:v>
              </c:pt>
              <c:pt idx="8">
                <c:v> September</c:v>
              </c:pt>
              <c:pt idx="9">
                <c:v> Oktober</c:v>
              </c:pt>
              <c:pt idx="10">
                <c:v> November</c:v>
              </c:pt>
              <c:pt idx="11">
                <c:v> Dezember</c:v>
              </c:pt>
            </c:strLit>
          </c:cat>
          <c:val>
            <c:numRef>
              <c:f>'Verbrauch 2021'!$I$5:$I$16</c:f>
              <c:numCache>
                <c:formatCode>#,##0.00</c:formatCode>
                <c:ptCount val="1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7-444D-BF4C-526E43B02FA1}"/>
            </c:ext>
          </c:extLst>
        </c:ser>
        <c:ser>
          <c:idx val="2"/>
          <c:order val="2"/>
          <c:tx>
            <c:v>Bezugsjahr</c:v>
          </c:tx>
          <c:val>
            <c:numRef>
              <c:f>'Verbrauch Bezugsjahr (2019)'!$D$5:$D$16</c:f>
              <c:numCache>
                <c:formatCode>#,##0.00</c:formatCode>
                <c:ptCount val="12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600</c:v>
                </c:pt>
                <c:pt idx="11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68E-B62A-78808D8AB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179152"/>
        <c:axId val="376183072"/>
      </c:lineChart>
      <c:catAx>
        <c:axId val="37617915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Zeitraum in Monaten</a:t>
                </a:r>
              </a:p>
            </c:rich>
          </c:tx>
          <c:layout>
            <c:manualLayout>
              <c:xMode val="edge"/>
              <c:yMode val="edge"/>
              <c:x val="0.3907700835758155"/>
              <c:y val="0.932042196740887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376183072"/>
        <c:crosses val="autoZero"/>
        <c:auto val="1"/>
        <c:lblAlgn val="ctr"/>
        <c:lblOffset val="100"/>
        <c:noMultiLvlLbl val="0"/>
      </c:catAx>
      <c:valAx>
        <c:axId val="37618307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Verbrauch in kW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7617915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39854213715537867"/>
          <c:h val="5.0044454323182927E-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8044911777765"/>
          <c:y val="6.9078967447368259E-2"/>
          <c:w val="0.56970138238712298"/>
          <c:h val="0.68864445760195547"/>
        </c:manualLayout>
      </c:layout>
      <c:pieChart>
        <c:varyColors val="1"/>
        <c:ser>
          <c:idx val="0"/>
          <c:order val="0"/>
          <c:tx>
            <c:strRef>
              <c:f>'Verhältnis HT-NT'!$P$12:$P$13</c:f>
              <c:strCache>
                <c:ptCount val="2"/>
                <c:pt idx="0">
                  <c:v>Anteil NT</c:v>
                </c:pt>
                <c:pt idx="1">
                  <c:v>Anteil HT</c:v>
                </c:pt>
              </c:strCache>
            </c:strRef>
          </c:tx>
          <c:cat>
            <c:strRef>
              <c:f>'Verhältnis HT-NT'!$P$12:$P$13</c:f>
              <c:strCache>
                <c:ptCount val="2"/>
                <c:pt idx="0">
                  <c:v>Anteil NT</c:v>
                </c:pt>
                <c:pt idx="1">
                  <c:v>Anteil HT</c:v>
                </c:pt>
              </c:strCache>
            </c:strRef>
          </c:cat>
          <c:val>
            <c:numRef>
              <c:f>'Verhältnis HT-NT'!$R$12:$R$13</c:f>
              <c:numCache>
                <c:formatCode>#,##0.00</c:formatCode>
                <c:ptCount val="2"/>
                <c:pt idx="0">
                  <c:v>850000</c:v>
                </c:pt>
                <c:pt idx="1">
                  <c:v>1800000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A6F-4387-966E-E5838190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4.8148270061670086E-2"/>
          <c:y val="0.89711368971197936"/>
          <c:w val="0.22083220026490422"/>
          <c:h val="4.4983088529024183E-2"/>
        </c:manualLayout>
      </c:layout>
      <c:overlay val="0"/>
      <c:spPr>
        <a:noFill/>
        <a:ln>
          <a:noFill/>
        </a:ln>
      </c:spPr>
      <c:txPr>
        <a:bodyPr/>
        <a:lstStyle/>
        <a:p>
          <a:pPr rtl="0">
            <a:defRPr sz="800">
              <a:solidFill>
                <a:srgbClr val="080808"/>
              </a:solidFill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28" footer="0.31496062992126028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6389900141277"/>
          <c:y val="1.7168903130088391E-4"/>
          <c:w val="0.83801399727209702"/>
          <c:h val="0.73307314479470387"/>
        </c:manualLayout>
      </c:layout>
      <c:lineChart>
        <c:grouping val="standard"/>
        <c:varyColors val="0"/>
        <c:ser>
          <c:idx val="0"/>
          <c:order val="0"/>
          <c:tx>
            <c:v>2020</c:v>
          </c:tx>
          <c:cat>
            <c:strLit>
              <c:ptCount val="12"/>
              <c:pt idx="0">
                <c:v>Januar</c:v>
              </c:pt>
              <c:pt idx="1">
                <c:v> Februar</c:v>
              </c:pt>
              <c:pt idx="2">
                <c:v> März</c:v>
              </c:pt>
              <c:pt idx="3">
                <c:v> April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August</c:v>
              </c:pt>
              <c:pt idx="8">
                <c:v> September</c:v>
              </c:pt>
              <c:pt idx="9">
                <c:v> Oktober</c:v>
              </c:pt>
              <c:pt idx="10">
                <c:v> November</c:v>
              </c:pt>
              <c:pt idx="11">
                <c:v> Dezember</c:v>
              </c:pt>
            </c:strLit>
          </c:cat>
          <c:val>
            <c:numRef>
              <c:f>'Verbrauch 2020'!$P$22:$P$33</c:f>
              <c:numCache>
                <c:formatCode>#,##0.00</c:formatCode>
                <c:ptCount val="12"/>
                <c:pt idx="0">
                  <c:v>2500000</c:v>
                </c:pt>
                <c:pt idx="1">
                  <c:v>2300000</c:v>
                </c:pt>
                <c:pt idx="2">
                  <c:v>2100000</c:v>
                </c:pt>
                <c:pt idx="3">
                  <c:v>1900000</c:v>
                </c:pt>
                <c:pt idx="4">
                  <c:v>1500000</c:v>
                </c:pt>
                <c:pt idx="5">
                  <c:v>1500000</c:v>
                </c:pt>
                <c:pt idx="6">
                  <c:v>1500000</c:v>
                </c:pt>
                <c:pt idx="7">
                  <c:v>1500000</c:v>
                </c:pt>
                <c:pt idx="8">
                  <c:v>1500000</c:v>
                </c:pt>
                <c:pt idx="9">
                  <c:v>1900000</c:v>
                </c:pt>
                <c:pt idx="10">
                  <c:v>2100000</c:v>
                </c:pt>
                <c:pt idx="11">
                  <c:v>2300000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A12-43D7-871E-9DF1A318C931}"/>
            </c:ext>
          </c:extLst>
        </c:ser>
        <c:ser>
          <c:idx val="1"/>
          <c:order val="1"/>
          <c:tx>
            <c:v>2021</c:v>
          </c:tx>
          <c:cat>
            <c:strLit>
              <c:ptCount val="12"/>
              <c:pt idx="0">
                <c:v>Januar</c:v>
              </c:pt>
              <c:pt idx="1">
                <c:v> Februar</c:v>
              </c:pt>
              <c:pt idx="2">
                <c:v> März</c:v>
              </c:pt>
              <c:pt idx="3">
                <c:v> April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August</c:v>
              </c:pt>
              <c:pt idx="8">
                <c:v> September</c:v>
              </c:pt>
              <c:pt idx="9">
                <c:v> Oktober</c:v>
              </c:pt>
              <c:pt idx="10">
                <c:v> November</c:v>
              </c:pt>
              <c:pt idx="11">
                <c:v> Dezember</c:v>
              </c:pt>
            </c:strLit>
          </c:cat>
          <c:val>
            <c:numRef>
              <c:f>'Verbrauch 2021'!$P$22:$P$33</c:f>
              <c:numCache>
                <c:formatCode>#,##0.00</c:formatCode>
                <c:ptCount val="12"/>
                <c:pt idx="0">
                  <c:v>3000000</c:v>
                </c:pt>
                <c:pt idx="1">
                  <c:v>2800000</c:v>
                </c:pt>
                <c:pt idx="2">
                  <c:v>2600000</c:v>
                </c:pt>
                <c:pt idx="3">
                  <c:v>2400000</c:v>
                </c:pt>
                <c:pt idx="4">
                  <c:v>2000000</c:v>
                </c:pt>
                <c:pt idx="5">
                  <c:v>2000000</c:v>
                </c:pt>
                <c:pt idx="6">
                  <c:v>2000000</c:v>
                </c:pt>
                <c:pt idx="7">
                  <c:v>2000000</c:v>
                </c:pt>
                <c:pt idx="8">
                  <c:v>2000000</c:v>
                </c:pt>
                <c:pt idx="9">
                  <c:v>2400000</c:v>
                </c:pt>
                <c:pt idx="10">
                  <c:v>2600000</c:v>
                </c:pt>
                <c:pt idx="11">
                  <c:v>2800000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A12-43D7-871E-9DF1A318C931}"/>
            </c:ext>
          </c:extLst>
        </c:ser>
        <c:ser>
          <c:idx val="2"/>
          <c:order val="2"/>
          <c:tx>
            <c:v>Bezugsjahr</c:v>
          </c:tx>
          <c:val>
            <c:numRef>
              <c:f>'Verbrauch Bezugsjahr (2019)'!$F$22:$F$33</c:f>
              <c:numCache>
                <c:formatCode>#,##0.00</c:formatCode>
                <c:ptCount val="12"/>
                <c:pt idx="0">
                  <c:v>3450000</c:v>
                </c:pt>
                <c:pt idx="1">
                  <c:v>3250000</c:v>
                </c:pt>
                <c:pt idx="2">
                  <c:v>3050000</c:v>
                </c:pt>
                <c:pt idx="3">
                  <c:v>2850000</c:v>
                </c:pt>
                <c:pt idx="4">
                  <c:v>2250000</c:v>
                </c:pt>
                <c:pt idx="5">
                  <c:v>2250000</c:v>
                </c:pt>
                <c:pt idx="6">
                  <c:v>2250000</c:v>
                </c:pt>
                <c:pt idx="7">
                  <c:v>2250000</c:v>
                </c:pt>
                <c:pt idx="8">
                  <c:v>2250000</c:v>
                </c:pt>
                <c:pt idx="9">
                  <c:v>2850000</c:v>
                </c:pt>
                <c:pt idx="10">
                  <c:v>3050000</c:v>
                </c:pt>
                <c:pt idx="11">
                  <c:v>3250000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9-44AF-8AA9-370F5F2E3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181896"/>
        <c:axId val="376184248"/>
      </c:lineChart>
      <c:catAx>
        <c:axId val="376181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Zeitraum in Monaten</a:t>
                </a:r>
              </a:p>
            </c:rich>
          </c:tx>
          <c:layout>
            <c:manualLayout>
              <c:xMode val="edge"/>
              <c:yMode val="edge"/>
              <c:x val="0.40136598718279454"/>
              <c:y val="0.940344695335346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376184248"/>
        <c:crosses val="autoZero"/>
        <c:auto val="1"/>
        <c:lblAlgn val="ctr"/>
        <c:lblOffset val="100"/>
        <c:noMultiLvlLbl val="0"/>
      </c:catAx>
      <c:valAx>
        <c:axId val="3761842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Verbrauch in kWh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7618189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84992763081268741"/>
          <c:h val="5.0044454323182927E-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6389900141277"/>
          <c:y val="1.7168903130088391E-4"/>
          <c:w val="0.83801399727209702"/>
          <c:h val="0.73307314479470387"/>
        </c:manualLayout>
      </c:layout>
      <c:lineChart>
        <c:grouping val="standard"/>
        <c:varyColors val="0"/>
        <c:ser>
          <c:idx val="0"/>
          <c:order val="0"/>
          <c:tx>
            <c:v>2020</c:v>
          </c:tx>
          <c:cat>
            <c:strLit>
              <c:ptCount val="12"/>
              <c:pt idx="0">
                <c:v>Januar</c:v>
              </c:pt>
              <c:pt idx="1">
                <c:v> Februar</c:v>
              </c:pt>
              <c:pt idx="2">
                <c:v> März</c:v>
              </c:pt>
              <c:pt idx="3">
                <c:v> April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August</c:v>
              </c:pt>
              <c:pt idx="8">
                <c:v> September</c:v>
              </c:pt>
              <c:pt idx="9">
                <c:v> Oktober</c:v>
              </c:pt>
              <c:pt idx="10">
                <c:v> November</c:v>
              </c:pt>
              <c:pt idx="11">
                <c:v> Dezember</c:v>
              </c:pt>
            </c:strLit>
          </c:cat>
          <c:val>
            <c:numRef>
              <c:f>'Verbrauch 2020'!$D$22:$D$33</c:f>
              <c:numCache>
                <c:formatCode>#,##0.00</c:formatCode>
                <c:ptCount val="12"/>
                <c:pt idx="0">
                  <c:v>1000000</c:v>
                </c:pt>
                <c:pt idx="1">
                  <c:v>800000</c:v>
                </c:pt>
                <c:pt idx="2">
                  <c:v>600000</c:v>
                </c:pt>
                <c:pt idx="3">
                  <c:v>400000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400000</c:v>
                </c:pt>
                <c:pt idx="10">
                  <c:v>600000</c:v>
                </c:pt>
                <c:pt idx="11">
                  <c:v>800000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A12-43D7-871E-9DF1A318C931}"/>
            </c:ext>
          </c:extLst>
        </c:ser>
        <c:ser>
          <c:idx val="1"/>
          <c:order val="1"/>
          <c:tx>
            <c:v>2021</c:v>
          </c:tx>
          <c:cat>
            <c:strLit>
              <c:ptCount val="12"/>
              <c:pt idx="0">
                <c:v>Januar</c:v>
              </c:pt>
              <c:pt idx="1">
                <c:v> Februar</c:v>
              </c:pt>
              <c:pt idx="2">
                <c:v> März</c:v>
              </c:pt>
              <c:pt idx="3">
                <c:v> April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August</c:v>
              </c:pt>
              <c:pt idx="8">
                <c:v> September</c:v>
              </c:pt>
              <c:pt idx="9">
                <c:v> Oktober</c:v>
              </c:pt>
              <c:pt idx="10">
                <c:v> November</c:v>
              </c:pt>
              <c:pt idx="11">
                <c:v> Dezember</c:v>
              </c:pt>
            </c:strLit>
          </c:cat>
          <c:val>
            <c:numRef>
              <c:f>'Verbrauch 2021'!$D$22:$D$33</c:f>
              <c:numCache>
                <c:formatCode>#,##0.00</c:formatCode>
                <c:ptCount val="12"/>
                <c:pt idx="0">
                  <c:v>1000000</c:v>
                </c:pt>
                <c:pt idx="1">
                  <c:v>800000</c:v>
                </c:pt>
                <c:pt idx="2">
                  <c:v>600000</c:v>
                </c:pt>
                <c:pt idx="3">
                  <c:v>400000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400000</c:v>
                </c:pt>
                <c:pt idx="10">
                  <c:v>600000</c:v>
                </c:pt>
                <c:pt idx="11">
                  <c:v>800000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A12-43D7-871E-9DF1A318C931}"/>
            </c:ext>
          </c:extLst>
        </c:ser>
        <c:ser>
          <c:idx val="2"/>
          <c:order val="2"/>
          <c:tx>
            <c:v>Bezugsjahr</c:v>
          </c:tx>
          <c:val>
            <c:numRef>
              <c:f>'Verbrauch Bezugsjahr (2019)'!$D$22:$D$33</c:f>
              <c:numCache>
                <c:formatCode>#,##0.00</c:formatCode>
                <c:ptCount val="12"/>
                <c:pt idx="0">
                  <c:v>1333333.3333333333</c:v>
                </c:pt>
                <c:pt idx="1">
                  <c:v>1111111.111111111</c:v>
                </c:pt>
                <c:pt idx="2">
                  <c:v>888888.88888888888</c:v>
                </c:pt>
                <c:pt idx="3">
                  <c:v>666666.66666666663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666666.66666666663</c:v>
                </c:pt>
                <c:pt idx="10">
                  <c:v>888888.88888888888</c:v>
                </c:pt>
                <c:pt idx="11">
                  <c:v>1111111.111111111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1-4A57-9F4E-13094E622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214544"/>
        <c:axId val="377218072"/>
      </c:lineChart>
      <c:catAx>
        <c:axId val="3772145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Zeitraum in Monaten</a:t>
                </a:r>
              </a:p>
            </c:rich>
          </c:tx>
          <c:layout>
            <c:manualLayout>
              <c:xMode val="edge"/>
              <c:yMode val="edge"/>
              <c:x val="0.40136598718279454"/>
              <c:y val="0.940344695335346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377218072"/>
        <c:crosses val="autoZero"/>
        <c:auto val="1"/>
        <c:lblAlgn val="ctr"/>
        <c:lblOffset val="100"/>
        <c:noMultiLvlLbl val="0"/>
      </c:catAx>
      <c:valAx>
        <c:axId val="37721807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Verbrauch in kWh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77214544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84992763081268741"/>
          <c:h val="5.0044454323182927E-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6389900141277"/>
          <c:y val="1.7168903130088391E-4"/>
          <c:w val="0.83801399727209702"/>
          <c:h val="0.73307314479470387"/>
        </c:manualLayout>
      </c:layout>
      <c:lineChart>
        <c:grouping val="standard"/>
        <c:varyColors val="0"/>
        <c:ser>
          <c:idx val="0"/>
          <c:order val="0"/>
          <c:tx>
            <c:v>2020</c:v>
          </c:tx>
          <c:cat>
            <c:strLit>
              <c:ptCount val="12"/>
              <c:pt idx="0">
                <c:v>Januar</c:v>
              </c:pt>
              <c:pt idx="1">
                <c:v> Februar</c:v>
              </c:pt>
              <c:pt idx="2">
                <c:v> März</c:v>
              </c:pt>
              <c:pt idx="3">
                <c:v> April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August</c:v>
              </c:pt>
              <c:pt idx="8">
                <c:v> September</c:v>
              </c:pt>
              <c:pt idx="9">
                <c:v> Oktober</c:v>
              </c:pt>
              <c:pt idx="10">
                <c:v> November</c:v>
              </c:pt>
              <c:pt idx="11">
                <c:v> Dezember</c:v>
              </c:pt>
            </c:strLit>
          </c:cat>
          <c:val>
            <c:numRef>
              <c:f>'Verbrauch 2020'!$J$22:$J$33</c:f>
              <c:numCache>
                <c:formatCode>#,##0.00</c:formatCode>
                <c:ptCount val="12"/>
                <c:pt idx="0">
                  <c:v>1500000</c:v>
                </c:pt>
                <c:pt idx="1">
                  <c:v>1500000</c:v>
                </c:pt>
                <c:pt idx="2">
                  <c:v>1500000</c:v>
                </c:pt>
                <c:pt idx="3">
                  <c:v>1500000</c:v>
                </c:pt>
                <c:pt idx="4">
                  <c:v>1500000</c:v>
                </c:pt>
                <c:pt idx="5">
                  <c:v>1500000</c:v>
                </c:pt>
                <c:pt idx="6">
                  <c:v>1500000</c:v>
                </c:pt>
                <c:pt idx="7">
                  <c:v>1500000</c:v>
                </c:pt>
                <c:pt idx="8">
                  <c:v>1500000</c:v>
                </c:pt>
                <c:pt idx="9">
                  <c:v>1500000</c:v>
                </c:pt>
                <c:pt idx="10">
                  <c:v>1500000</c:v>
                </c:pt>
                <c:pt idx="11">
                  <c:v>1500000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A12-43D7-871E-9DF1A318C931}"/>
            </c:ext>
          </c:extLst>
        </c:ser>
        <c:ser>
          <c:idx val="1"/>
          <c:order val="1"/>
          <c:tx>
            <c:v>2021</c:v>
          </c:tx>
          <c:cat>
            <c:strLit>
              <c:ptCount val="12"/>
              <c:pt idx="0">
                <c:v>Januar</c:v>
              </c:pt>
              <c:pt idx="1">
                <c:v> Februar</c:v>
              </c:pt>
              <c:pt idx="2">
                <c:v> März</c:v>
              </c:pt>
              <c:pt idx="3">
                <c:v> April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August</c:v>
              </c:pt>
              <c:pt idx="8">
                <c:v> September</c:v>
              </c:pt>
              <c:pt idx="9">
                <c:v> Oktober</c:v>
              </c:pt>
              <c:pt idx="10">
                <c:v> November</c:v>
              </c:pt>
              <c:pt idx="11">
                <c:v> Dezember</c:v>
              </c:pt>
            </c:strLit>
          </c:cat>
          <c:val>
            <c:numRef>
              <c:f>'Verbrauch 2021'!$J$22:$J$33</c:f>
              <c:numCache>
                <c:formatCode>#,##0.00</c:formatCode>
                <c:ptCount val="12"/>
                <c:pt idx="0">
                  <c:v>2000000</c:v>
                </c:pt>
                <c:pt idx="1">
                  <c:v>2000000</c:v>
                </c:pt>
                <c:pt idx="2">
                  <c:v>2000000</c:v>
                </c:pt>
                <c:pt idx="3">
                  <c:v>2000000</c:v>
                </c:pt>
                <c:pt idx="4">
                  <c:v>2000000</c:v>
                </c:pt>
                <c:pt idx="5">
                  <c:v>2000000</c:v>
                </c:pt>
                <c:pt idx="6">
                  <c:v>2000000</c:v>
                </c:pt>
                <c:pt idx="7">
                  <c:v>2000000</c:v>
                </c:pt>
                <c:pt idx="8">
                  <c:v>2000000</c:v>
                </c:pt>
                <c:pt idx="9">
                  <c:v>2000000</c:v>
                </c:pt>
                <c:pt idx="10">
                  <c:v>2000000</c:v>
                </c:pt>
                <c:pt idx="11">
                  <c:v>2000000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A12-43D7-871E-9DF1A318C931}"/>
            </c:ext>
          </c:extLst>
        </c:ser>
        <c:ser>
          <c:idx val="2"/>
          <c:order val="2"/>
          <c:tx>
            <c:v>Bezugsjahr</c:v>
          </c:tx>
          <c:val>
            <c:numRef>
              <c:f>'Verbrauch Bezugsjahr (2019)'!$E$22:$E$33</c:f>
              <c:numCache>
                <c:formatCode>#,##0.00</c:formatCode>
                <c:ptCount val="12"/>
                <c:pt idx="0">
                  <c:v>2250000</c:v>
                </c:pt>
                <c:pt idx="1">
                  <c:v>2250000</c:v>
                </c:pt>
                <c:pt idx="2">
                  <c:v>2250000</c:v>
                </c:pt>
                <c:pt idx="3">
                  <c:v>2250000</c:v>
                </c:pt>
                <c:pt idx="4">
                  <c:v>2250000</c:v>
                </c:pt>
                <c:pt idx="5">
                  <c:v>2250000</c:v>
                </c:pt>
                <c:pt idx="6">
                  <c:v>2250000</c:v>
                </c:pt>
                <c:pt idx="7">
                  <c:v>2250000</c:v>
                </c:pt>
                <c:pt idx="8">
                  <c:v>2250000</c:v>
                </c:pt>
                <c:pt idx="9">
                  <c:v>2250000</c:v>
                </c:pt>
                <c:pt idx="10">
                  <c:v>2250000</c:v>
                </c:pt>
                <c:pt idx="11">
                  <c:v>2250000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6-43D7-95E7-8CCBC13EC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210624"/>
        <c:axId val="377215720"/>
      </c:lineChart>
      <c:catAx>
        <c:axId val="37721062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Zeitraum in Monaten</a:t>
                </a:r>
              </a:p>
            </c:rich>
          </c:tx>
          <c:layout>
            <c:manualLayout>
              <c:xMode val="edge"/>
              <c:yMode val="edge"/>
              <c:x val="0.40136598718279454"/>
              <c:y val="0.940344695335346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377215720"/>
        <c:crosses val="autoZero"/>
        <c:auto val="1"/>
        <c:lblAlgn val="ctr"/>
        <c:lblOffset val="100"/>
        <c:noMultiLvlLbl val="0"/>
      </c:catAx>
      <c:valAx>
        <c:axId val="37721572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Verbrauch in kWh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77210624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84992763081268741"/>
          <c:h val="5.0044454323182927E-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6389900141277"/>
          <c:y val="1.7168903130088391E-4"/>
          <c:w val="0.83801399727209702"/>
          <c:h val="0.73307314479470387"/>
        </c:manualLayout>
      </c:layout>
      <c:lineChart>
        <c:grouping val="standard"/>
        <c:varyColors val="0"/>
        <c:ser>
          <c:idx val="0"/>
          <c:order val="0"/>
          <c:tx>
            <c:v>2020</c:v>
          </c:tx>
          <c:cat>
            <c:strLit>
              <c:ptCount val="12"/>
              <c:pt idx="0">
                <c:v>Januar</c:v>
              </c:pt>
              <c:pt idx="1">
                <c:v> Februar</c:v>
              </c:pt>
              <c:pt idx="2">
                <c:v> März</c:v>
              </c:pt>
              <c:pt idx="3">
                <c:v> April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August</c:v>
              </c:pt>
              <c:pt idx="8">
                <c:v> September</c:v>
              </c:pt>
              <c:pt idx="9">
                <c:v> Oktober</c:v>
              </c:pt>
              <c:pt idx="10">
                <c:v> November</c:v>
              </c:pt>
              <c:pt idx="11">
                <c:v> Dezember</c:v>
              </c:pt>
            </c:strLit>
          </c:cat>
          <c:val>
            <c:numRef>
              <c:f>'Verbrauch 2020'!$V$22:$V$33</c:f>
              <c:numCache>
                <c:formatCode>#,##0.00</c:formatCode>
                <c:ptCount val="12"/>
                <c:pt idx="0">
                  <c:v>2700000</c:v>
                </c:pt>
                <c:pt idx="1">
                  <c:v>2520000</c:v>
                </c:pt>
                <c:pt idx="2">
                  <c:v>2350000</c:v>
                </c:pt>
                <c:pt idx="3">
                  <c:v>2150000</c:v>
                </c:pt>
                <c:pt idx="4">
                  <c:v>1750000</c:v>
                </c:pt>
                <c:pt idx="5">
                  <c:v>1720000</c:v>
                </c:pt>
                <c:pt idx="6">
                  <c:v>1720000</c:v>
                </c:pt>
                <c:pt idx="7">
                  <c:v>1700000</c:v>
                </c:pt>
                <c:pt idx="8">
                  <c:v>1700000</c:v>
                </c:pt>
                <c:pt idx="9">
                  <c:v>2120000</c:v>
                </c:pt>
                <c:pt idx="10">
                  <c:v>2320000</c:v>
                </c:pt>
                <c:pt idx="11">
                  <c:v>2500000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A12-43D7-871E-9DF1A318C931}"/>
            </c:ext>
          </c:extLst>
        </c:ser>
        <c:ser>
          <c:idx val="1"/>
          <c:order val="1"/>
          <c:tx>
            <c:v>2021</c:v>
          </c:tx>
          <c:cat>
            <c:strLit>
              <c:ptCount val="12"/>
              <c:pt idx="0">
                <c:v>Januar</c:v>
              </c:pt>
              <c:pt idx="1">
                <c:v> Februar</c:v>
              </c:pt>
              <c:pt idx="2">
                <c:v> März</c:v>
              </c:pt>
              <c:pt idx="3">
                <c:v> April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August</c:v>
              </c:pt>
              <c:pt idx="8">
                <c:v> September</c:v>
              </c:pt>
              <c:pt idx="9">
                <c:v> Oktober</c:v>
              </c:pt>
              <c:pt idx="10">
                <c:v> November</c:v>
              </c:pt>
              <c:pt idx="11">
                <c:v> Dezember</c:v>
              </c:pt>
            </c:strLit>
          </c:cat>
          <c:val>
            <c:numRef>
              <c:f>'Verbrauch 2021'!$V$22:$V$33</c:f>
              <c:numCache>
                <c:formatCode>#,##0.00</c:formatCode>
                <c:ptCount val="12"/>
                <c:pt idx="0">
                  <c:v>3220000</c:v>
                </c:pt>
                <c:pt idx="1">
                  <c:v>3050000</c:v>
                </c:pt>
                <c:pt idx="2">
                  <c:v>2900000</c:v>
                </c:pt>
                <c:pt idx="3">
                  <c:v>2700000</c:v>
                </c:pt>
                <c:pt idx="4">
                  <c:v>2300000</c:v>
                </c:pt>
                <c:pt idx="5">
                  <c:v>2250000</c:v>
                </c:pt>
                <c:pt idx="6">
                  <c:v>2250000</c:v>
                </c:pt>
                <c:pt idx="7">
                  <c:v>2220000</c:v>
                </c:pt>
                <c:pt idx="8">
                  <c:v>2220000</c:v>
                </c:pt>
                <c:pt idx="9">
                  <c:v>2650000</c:v>
                </c:pt>
                <c:pt idx="10">
                  <c:v>2850000</c:v>
                </c:pt>
                <c:pt idx="11">
                  <c:v>3020000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A12-43D7-871E-9DF1A318C931}"/>
            </c:ext>
          </c:extLst>
        </c:ser>
        <c:ser>
          <c:idx val="2"/>
          <c:order val="2"/>
          <c:tx>
            <c:v>Bezugsjahr</c:v>
          </c:tx>
          <c:val>
            <c:numRef>
              <c:f>'Verbrauch Bezugsjahr (2019)'!$G$22:$G$33</c:f>
              <c:numCache>
                <c:formatCode>#,##0.00</c:formatCode>
                <c:ptCount val="12"/>
                <c:pt idx="0">
                  <c:v>3700000</c:v>
                </c:pt>
                <c:pt idx="1">
                  <c:v>3520000</c:v>
                </c:pt>
                <c:pt idx="2">
                  <c:v>3350000</c:v>
                </c:pt>
                <c:pt idx="3">
                  <c:v>3150000</c:v>
                </c:pt>
                <c:pt idx="4">
                  <c:v>2550000</c:v>
                </c:pt>
                <c:pt idx="5">
                  <c:v>2520000</c:v>
                </c:pt>
                <c:pt idx="6">
                  <c:v>2520000</c:v>
                </c:pt>
                <c:pt idx="7">
                  <c:v>2500000</c:v>
                </c:pt>
                <c:pt idx="8">
                  <c:v>2500000</c:v>
                </c:pt>
                <c:pt idx="9">
                  <c:v>3120000</c:v>
                </c:pt>
                <c:pt idx="10">
                  <c:v>3320000</c:v>
                </c:pt>
                <c:pt idx="11">
                  <c:v>3500000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3-4EE8-A04E-7E49E1778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213368"/>
        <c:axId val="377211408"/>
      </c:lineChart>
      <c:catAx>
        <c:axId val="3772133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Zeitraum in Monaten</a:t>
                </a:r>
              </a:p>
            </c:rich>
          </c:tx>
          <c:layout>
            <c:manualLayout>
              <c:xMode val="edge"/>
              <c:yMode val="edge"/>
              <c:x val="0.40136598718279454"/>
              <c:y val="0.940344695335346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crossAx val="377211408"/>
        <c:crosses val="autoZero"/>
        <c:auto val="1"/>
        <c:lblAlgn val="ctr"/>
        <c:lblOffset val="100"/>
        <c:noMultiLvlLbl val="0"/>
      </c:catAx>
      <c:valAx>
        <c:axId val="37721140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Verbrauch in kWh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377213368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9.8627429867764738E-2"/>
          <c:y val="0.87361984580451446"/>
          <c:w val="0.84992763081268741"/>
          <c:h val="5.0044454323182927E-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16</xdr:row>
      <xdr:rowOff>2</xdr:rowOff>
    </xdr:from>
    <xdr:to>
      <xdr:col>20</xdr:col>
      <xdr:colOff>13607</xdr:colOff>
      <xdr:row>16</xdr:row>
      <xdr:rowOff>3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369298" y="3837216"/>
          <a:ext cx="39921452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20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67393" y="352425"/>
          <a:ext cx="252412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33</xdr:row>
      <xdr:rowOff>8</xdr:rowOff>
    </xdr:from>
    <xdr:to>
      <xdr:col>23</xdr:col>
      <xdr:colOff>0</xdr:colOff>
      <xdr:row>33</xdr:row>
      <xdr:rowOff>9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369298" y="8069044"/>
          <a:ext cx="38247773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18</xdr:row>
      <xdr:rowOff>161925</xdr:rowOff>
    </xdr:from>
    <xdr:to>
      <xdr:col>23</xdr:col>
      <xdr:colOff>0</xdr:colOff>
      <xdr:row>18</xdr:row>
      <xdr:rowOff>161925</xdr:rowOff>
    </xdr:to>
    <xdr:cxnSp macro="">
      <xdr:nvCxnSpPr>
        <xdr:cNvPr id="5" name="Gerade Verbindung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67393" y="4420961"/>
          <a:ext cx="3824967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12</xdr:col>
      <xdr:colOff>91109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3" name="Gerade Verbindung 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4" name="Gerade Verbindung 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16</xdr:row>
      <xdr:rowOff>1</xdr:rowOff>
    </xdr:from>
    <xdr:to>
      <xdr:col>20</xdr:col>
      <xdr:colOff>13607</xdr:colOff>
      <xdr:row>16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369298" y="3837215"/>
          <a:ext cx="25266559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19</xdr:col>
      <xdr:colOff>1782536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367393" y="352425"/>
          <a:ext cx="252412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33</xdr:row>
      <xdr:rowOff>7</xdr:rowOff>
    </xdr:from>
    <xdr:to>
      <xdr:col>23</xdr:col>
      <xdr:colOff>13607</xdr:colOff>
      <xdr:row>33</xdr:row>
      <xdr:rowOff>8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369298" y="8082650"/>
          <a:ext cx="38315809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18</xdr:row>
      <xdr:rowOff>161925</xdr:rowOff>
    </xdr:from>
    <xdr:to>
      <xdr:col>22</xdr:col>
      <xdr:colOff>2354036</xdr:colOff>
      <xdr:row>18</xdr:row>
      <xdr:rowOff>161925</xdr:rowOff>
    </xdr:to>
    <xdr:cxnSp macro="">
      <xdr:nvCxnSpPr>
        <xdr:cNvPr id="5" name="Gerade Verbindung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367393" y="4420961"/>
          <a:ext cx="382905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16</xdr:row>
      <xdr:rowOff>0</xdr:rowOff>
    </xdr:from>
    <xdr:to>
      <xdr:col>10</xdr:col>
      <xdr:colOff>105</xdr:colOff>
      <xdr:row>16</xdr:row>
      <xdr:rowOff>1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363855" y="3752850"/>
          <a:ext cx="20676975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10</xdr:col>
      <xdr:colOff>9525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61950" y="352425"/>
          <a:ext cx="206883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1905</xdr:colOff>
      <xdr:row>33</xdr:row>
      <xdr:rowOff>5</xdr:rowOff>
    </xdr:from>
    <xdr:to>
      <xdr:col>8</xdr:col>
      <xdr:colOff>0</xdr:colOff>
      <xdr:row>33</xdr:row>
      <xdr:rowOff>6</xdr:rowOff>
    </xdr:to>
    <xdr:cxnSp macro="">
      <xdr:nvCxnSpPr>
        <xdr:cNvPr id="6" name="Gerade Verbindung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V="1">
          <a:off x="369298" y="8028219"/>
          <a:ext cx="12571095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18</xdr:row>
      <xdr:rowOff>161925</xdr:rowOff>
    </xdr:from>
    <xdr:to>
      <xdr:col>8</xdr:col>
      <xdr:colOff>0</xdr:colOff>
      <xdr:row>18</xdr:row>
      <xdr:rowOff>161925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367393" y="4420961"/>
          <a:ext cx="1080407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12</xdr:col>
      <xdr:colOff>91109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12</xdr:col>
      <xdr:colOff>91109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3" name="Gerade Verbindung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4" name="Gerade Verbindung 8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91107</xdr:colOff>
      <xdr:row>3</xdr:row>
      <xdr:rowOff>57978</xdr:rowOff>
    </xdr:from>
    <xdr:to>
      <xdr:col>11</xdr:col>
      <xdr:colOff>935933</xdr:colOff>
      <xdr:row>18</xdr:row>
      <xdr:rowOff>877956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359878</xdr:colOff>
      <xdr:row>3</xdr:row>
      <xdr:rowOff>198367</xdr:rowOff>
    </xdr:from>
    <xdr:to>
      <xdr:col>11</xdr:col>
      <xdr:colOff>712303</xdr:colOff>
      <xdr:row>23</xdr:row>
      <xdr:rowOff>16565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9" name="Gerade Verbindung 7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10" name="Gerade Verbindung 8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74548</xdr:colOff>
      <xdr:row>18</xdr:row>
      <xdr:rowOff>871743</xdr:rowOff>
    </xdr:from>
    <xdr:to>
      <xdr:col>11</xdr:col>
      <xdr:colOff>926636</xdr:colOff>
      <xdr:row>18</xdr:row>
      <xdr:rowOff>871743</xdr:rowOff>
    </xdr:to>
    <xdr:cxnSp macro="">
      <xdr:nvCxnSpPr>
        <xdr:cNvPr id="11" name="Gerade Verbindung 9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74548" y="4729368"/>
          <a:ext cx="582413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12</xdr:col>
      <xdr:colOff>91109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3" name="Gerade Verbindung 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4" name="Gerade Verbindung 8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12</xdr:col>
      <xdr:colOff>91109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3" name="Gerade Verbindung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4" name="Gerade Verbindung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12</xdr:col>
      <xdr:colOff>91109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3" name="Gerade Verbindung 7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91113</xdr:colOff>
      <xdr:row>23</xdr:row>
      <xdr:rowOff>109743</xdr:rowOff>
    </xdr:from>
    <xdr:to>
      <xdr:col>12</xdr:col>
      <xdr:colOff>7266</xdr:colOff>
      <xdr:row>23</xdr:row>
      <xdr:rowOff>109743</xdr:rowOff>
    </xdr:to>
    <xdr:cxnSp macro="">
      <xdr:nvCxnSpPr>
        <xdr:cNvPr id="4" name="Gerade Verbindung 8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911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BA_Diagramm_Calibri_2017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berechnung"/>
      <sheetName val="Daten"/>
      <sheetName val="Balkendiagramm gestapelt"/>
      <sheetName val="Balkendiagramm gestapelt 100%"/>
      <sheetName val="Balkendiagramm Gruppe"/>
      <sheetName val="Liniendiagramm"/>
      <sheetName val="Liniendiagramm gestapelt"/>
      <sheetName val="Punktliniendiagramm"/>
      <sheetName val="Punktliniendiagramm gestapelt"/>
      <sheetName val="Flächendiagramm gestapelt"/>
      <sheetName val="Säulen gestapelt"/>
      <sheetName val="Säulen gestapelt 100%"/>
      <sheetName val="Säulendiagramm Gruppe"/>
      <sheetName val="Kreisdiagramm"/>
    </sheetNames>
    <sheetDataSet>
      <sheetData sheetId="0" refreshError="1"/>
      <sheetData sheetId="1">
        <row r="5">
          <cell r="B5" t="str">
            <v>Achsenbezeichnung Datenbereiche</v>
          </cell>
        </row>
        <row r="10">
          <cell r="B10">
            <v>2005</v>
          </cell>
          <cell r="C10">
            <v>5</v>
          </cell>
          <cell r="D10">
            <v>10</v>
          </cell>
          <cell r="E10">
            <v>15</v>
          </cell>
          <cell r="F10">
            <v>20</v>
          </cell>
          <cell r="G10">
            <v>25</v>
          </cell>
          <cell r="H10">
            <v>30</v>
          </cell>
          <cell r="I10">
            <v>35</v>
          </cell>
          <cell r="J10">
            <v>40</v>
          </cell>
          <cell r="K10">
            <v>45</v>
          </cell>
          <cell r="L10">
            <v>50</v>
          </cell>
        </row>
        <row r="11">
          <cell r="B11">
            <v>2010</v>
          </cell>
          <cell r="C11">
            <v>2</v>
          </cell>
          <cell r="D11">
            <v>4</v>
          </cell>
          <cell r="E11">
            <v>6</v>
          </cell>
          <cell r="F11">
            <v>8</v>
          </cell>
          <cell r="G11">
            <v>10</v>
          </cell>
          <cell r="H11">
            <v>12</v>
          </cell>
          <cell r="I11">
            <v>14</v>
          </cell>
          <cell r="J11">
            <v>16</v>
          </cell>
          <cell r="K11">
            <v>18</v>
          </cell>
          <cell r="L11">
            <v>20</v>
          </cell>
        </row>
        <row r="12">
          <cell r="B12">
            <v>2015</v>
          </cell>
          <cell r="C12">
            <v>3</v>
          </cell>
          <cell r="D12">
            <v>6</v>
          </cell>
          <cell r="E12">
            <v>9</v>
          </cell>
          <cell r="F12">
            <v>12</v>
          </cell>
          <cell r="G12">
            <v>15</v>
          </cell>
          <cell r="H12">
            <v>18</v>
          </cell>
          <cell r="I12">
            <v>21</v>
          </cell>
          <cell r="J12">
            <v>24</v>
          </cell>
          <cell r="K12">
            <v>27</v>
          </cell>
          <cell r="L12">
            <v>30</v>
          </cell>
        </row>
        <row r="13">
          <cell r="B13">
            <v>2020</v>
          </cell>
          <cell r="C13">
            <v>6</v>
          </cell>
          <cell r="D13">
            <v>12</v>
          </cell>
          <cell r="E13">
            <v>18</v>
          </cell>
          <cell r="F13">
            <v>24</v>
          </cell>
          <cell r="G13">
            <v>30</v>
          </cell>
          <cell r="H13">
            <v>36</v>
          </cell>
          <cell r="I13">
            <v>42</v>
          </cell>
          <cell r="J13">
            <v>48</v>
          </cell>
          <cell r="K13">
            <v>54</v>
          </cell>
          <cell r="L13">
            <v>60</v>
          </cell>
        </row>
        <row r="14">
          <cell r="B14">
            <v>2025</v>
          </cell>
          <cell r="C14">
            <v>10</v>
          </cell>
          <cell r="D14">
            <v>10</v>
          </cell>
          <cell r="E14">
            <v>18</v>
          </cell>
          <cell r="F14">
            <v>21.6666666666667</v>
          </cell>
          <cell r="G14">
            <v>25.6666666666667</v>
          </cell>
          <cell r="H14">
            <v>29.6666666666667</v>
          </cell>
          <cell r="I14">
            <v>33.6666666666667</v>
          </cell>
          <cell r="J14">
            <v>37.6666666666667</v>
          </cell>
          <cell r="K14">
            <v>41.6666666666667</v>
          </cell>
          <cell r="L14">
            <v>45.6666666666667</v>
          </cell>
        </row>
        <row r="15">
          <cell r="B15">
            <v>2030</v>
          </cell>
          <cell r="C15">
            <v>3</v>
          </cell>
          <cell r="D15">
            <v>9</v>
          </cell>
          <cell r="E15">
            <v>11</v>
          </cell>
          <cell r="F15">
            <v>15.6666666666667</v>
          </cell>
          <cell r="G15">
            <v>19.6666666666667</v>
          </cell>
          <cell r="H15">
            <v>23.6666666666667</v>
          </cell>
          <cell r="I15">
            <v>27.6666666666667</v>
          </cell>
          <cell r="J15">
            <v>31.6666666666667</v>
          </cell>
          <cell r="K15">
            <v>35.6666666666667</v>
          </cell>
          <cell r="L15">
            <v>39.6666666666667</v>
          </cell>
        </row>
        <row r="16">
          <cell r="B16">
            <v>2035</v>
          </cell>
          <cell r="C16">
            <v>6</v>
          </cell>
          <cell r="D16">
            <v>4</v>
          </cell>
          <cell r="E16">
            <v>6.6</v>
          </cell>
          <cell r="F16">
            <v>6.1333333333333302</v>
          </cell>
          <cell r="G16">
            <v>6.43333333333333</v>
          </cell>
          <cell r="H16">
            <v>6.7333333333333298</v>
          </cell>
          <cell r="I16">
            <v>7.0333333333333297</v>
          </cell>
          <cell r="J16">
            <v>7.3333333333333304</v>
          </cell>
          <cell r="K16">
            <v>7.6333333333333302</v>
          </cell>
          <cell r="L16">
            <v>7.93333333333333</v>
          </cell>
        </row>
        <row r="17">
          <cell r="B17">
            <v>2040</v>
          </cell>
          <cell r="C17">
            <v>4</v>
          </cell>
          <cell r="D17">
            <v>1</v>
          </cell>
          <cell r="E17">
            <v>7</v>
          </cell>
          <cell r="F17">
            <v>7</v>
          </cell>
          <cell r="G17">
            <v>8.5</v>
          </cell>
          <cell r="H17">
            <v>10</v>
          </cell>
          <cell r="I17">
            <v>11.5</v>
          </cell>
          <cell r="J17">
            <v>13</v>
          </cell>
          <cell r="K17">
            <v>14.5</v>
          </cell>
          <cell r="L17">
            <v>16</v>
          </cell>
        </row>
        <row r="18">
          <cell r="B18">
            <v>2045</v>
          </cell>
          <cell r="C18">
            <v>5.78571428571429</v>
          </cell>
          <cell r="D18">
            <v>4.5357142857142803</v>
          </cell>
          <cell r="E18">
            <v>8.1785714285714306</v>
          </cell>
          <cell r="F18">
            <v>8.5595238095238297</v>
          </cell>
          <cell r="G18">
            <v>9.7559523809523601</v>
          </cell>
          <cell r="H18">
            <v>10.952380952381001</v>
          </cell>
          <cell r="I18">
            <v>12.1488095238096</v>
          </cell>
          <cell r="J18">
            <v>13.3452380952381</v>
          </cell>
          <cell r="K18">
            <v>14.5416666666667</v>
          </cell>
          <cell r="L18">
            <v>15.738095238095299</v>
          </cell>
        </row>
        <row r="19">
          <cell r="B19">
            <v>2050</v>
          </cell>
          <cell r="C19">
            <v>5.9880952380952399</v>
          </cell>
          <cell r="D19">
            <v>3.9047619047619002</v>
          </cell>
          <cell r="E19">
            <v>7.5238095238095202</v>
          </cell>
          <cell r="F19">
            <v>7.3412698412698596</v>
          </cell>
          <cell r="G19">
            <v>8.1091269841269593</v>
          </cell>
          <cell r="H19">
            <v>8.8769841269841603</v>
          </cell>
          <cell r="I19">
            <v>9.64484126984126</v>
          </cell>
          <cell r="J19">
            <v>10.4126984126985</v>
          </cell>
          <cell r="K19">
            <v>11.1805555555556</v>
          </cell>
          <cell r="L19">
            <v>11.948412698412801</v>
          </cell>
        </row>
        <row r="20">
          <cell r="B20">
            <v>2055</v>
          </cell>
          <cell r="C20">
            <v>6.1904761904761996</v>
          </cell>
          <cell r="D20">
            <v>3.2738095238095202</v>
          </cell>
          <cell r="E20">
            <v>6.8690476190476204</v>
          </cell>
          <cell r="F20">
            <v>6.1230158730158601</v>
          </cell>
          <cell r="G20">
            <v>6.4623015873015603</v>
          </cell>
          <cell r="H20">
            <v>6.80158730158736</v>
          </cell>
          <cell r="I20">
            <v>7.1408730158730602</v>
          </cell>
          <cell r="J20">
            <v>7.4801587301587604</v>
          </cell>
          <cell r="K20">
            <v>7.81944444444445</v>
          </cell>
          <cell r="L20">
            <v>8.1587301587301599</v>
          </cell>
        </row>
        <row r="21">
          <cell r="B21">
            <v>2060</v>
          </cell>
          <cell r="C21">
            <v>6.3928571428571503</v>
          </cell>
          <cell r="D21">
            <v>2.6428571428571401</v>
          </cell>
          <cell r="E21">
            <v>6.21428571428571</v>
          </cell>
          <cell r="F21">
            <v>4.9047619047619602</v>
          </cell>
          <cell r="G21">
            <v>4.8154761904761596</v>
          </cell>
          <cell r="H21">
            <v>4.7261904761904603</v>
          </cell>
          <cell r="I21">
            <v>4.6369047619047601</v>
          </cell>
          <cell r="J21">
            <v>4.5476190476190599</v>
          </cell>
          <cell r="K21">
            <v>4.4583333333333499</v>
          </cell>
          <cell r="L21">
            <v>4.3690476190476604</v>
          </cell>
        </row>
        <row r="22">
          <cell r="B22">
            <v>2065</v>
          </cell>
          <cell r="C22">
            <v>6.5952380952381002</v>
          </cell>
          <cell r="D22">
            <v>8.5952380952381002</v>
          </cell>
          <cell r="E22">
            <v>10.5952380952381</v>
          </cell>
          <cell r="F22">
            <v>12.5952380952381</v>
          </cell>
          <cell r="G22">
            <v>14.5952380952381</v>
          </cell>
          <cell r="H22">
            <v>16.595238095238098</v>
          </cell>
          <cell r="I22">
            <v>18.595238095238098</v>
          </cell>
          <cell r="J22">
            <v>20.595238095238098</v>
          </cell>
          <cell r="K22">
            <v>22.595238095238098</v>
          </cell>
          <cell r="L22">
            <v>24.595238095238098</v>
          </cell>
        </row>
        <row r="23">
          <cell r="B23">
            <v>2070</v>
          </cell>
          <cell r="C23">
            <v>6.7976190476190501</v>
          </cell>
          <cell r="D23">
            <v>8.7976190476190492</v>
          </cell>
          <cell r="E23">
            <v>10.797619047619101</v>
          </cell>
          <cell r="F23">
            <v>12.797619047619101</v>
          </cell>
          <cell r="G23">
            <v>14.797619047619101</v>
          </cell>
          <cell r="H23">
            <v>16.797619047619101</v>
          </cell>
          <cell r="I23">
            <v>18.797619047619101</v>
          </cell>
          <cell r="J23">
            <v>20.797619047619101</v>
          </cell>
          <cell r="K23">
            <v>22.797619047619101</v>
          </cell>
          <cell r="L23">
            <v>24.797619047619101</v>
          </cell>
        </row>
        <row r="24">
          <cell r="B24">
            <v>2075</v>
          </cell>
          <cell r="C24">
            <v>7.0000000000000098</v>
          </cell>
          <cell r="D24">
            <v>8.0000000000000107</v>
          </cell>
          <cell r="E24">
            <v>9.0000000000000107</v>
          </cell>
          <cell r="F24">
            <v>10</v>
          </cell>
          <cell r="G24">
            <v>11</v>
          </cell>
          <cell r="H24">
            <v>12</v>
          </cell>
          <cell r="I24">
            <v>13</v>
          </cell>
          <cell r="J24">
            <v>14</v>
          </cell>
          <cell r="K24">
            <v>15</v>
          </cell>
          <cell r="L24">
            <v>16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35"/>
  <sheetViews>
    <sheetView showGridLines="0" tabSelected="1" zoomScale="70" zoomScaleNormal="70" zoomScalePageLayoutView="150" workbookViewId="0"/>
  </sheetViews>
  <sheetFormatPr baseColWidth="10" defaultColWidth="11.42578125" defaultRowHeight="15" x14ac:dyDescent="0.25"/>
  <cols>
    <col min="1" max="1" width="5.42578125" style="1" customWidth="1"/>
    <col min="2" max="2" width="16.7109375" style="1" customWidth="1"/>
    <col min="3" max="3" width="25.85546875" style="1" customWidth="1"/>
    <col min="4" max="4" width="30.5703125" style="1" customWidth="1"/>
    <col min="5" max="5" width="34.28515625" style="1" customWidth="1"/>
    <col min="6" max="6" width="33.85546875" style="1" customWidth="1"/>
    <col min="7" max="7" width="31.140625" style="1" customWidth="1"/>
    <col min="8" max="8" width="34.140625" style="1" customWidth="1"/>
    <col min="9" max="9" width="34" style="1" customWidth="1"/>
    <col min="10" max="10" width="32.85546875" style="1" customWidth="1"/>
    <col min="11" max="11" width="35.7109375" style="1" customWidth="1"/>
    <col min="12" max="12" width="32" style="1" customWidth="1"/>
    <col min="13" max="14" width="35.85546875" style="1" customWidth="1"/>
    <col min="15" max="15" width="34.7109375" style="1" customWidth="1"/>
    <col min="16" max="16" width="26.140625" style="1" customWidth="1"/>
    <col min="17" max="17" width="27.5703125" style="1" customWidth="1"/>
    <col min="18" max="18" width="32.85546875" style="1" customWidth="1"/>
    <col min="19" max="19" width="26.28515625" style="1" customWidth="1"/>
    <col min="20" max="21" width="37.7109375" style="1" customWidth="1"/>
    <col min="22" max="22" width="32.85546875" style="1" customWidth="1"/>
    <col min="23" max="23" width="25" style="1" customWidth="1"/>
    <col min="24" max="24" width="26.140625" style="1" customWidth="1"/>
    <col min="25" max="25" width="28.140625" style="1" customWidth="1"/>
    <col min="26" max="26" width="27.85546875" style="1" customWidth="1"/>
    <col min="27" max="16384" width="11.42578125" style="1"/>
  </cols>
  <sheetData>
    <row r="2" spans="2:20" ht="14.25" customHeight="1" x14ac:dyDescent="0.25">
      <c r="B2" s="6"/>
    </row>
    <row r="3" spans="2:20" ht="22.5" customHeight="1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20" ht="18.75" customHeight="1" x14ac:dyDescent="0.25">
      <c r="B4" s="3" t="s">
        <v>1</v>
      </c>
      <c r="C4" s="4" t="s">
        <v>2</v>
      </c>
      <c r="D4" s="5" t="s">
        <v>3</v>
      </c>
      <c r="E4" s="5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7</v>
      </c>
      <c r="O4" s="4" t="s">
        <v>13</v>
      </c>
      <c r="P4" s="4" t="s">
        <v>14</v>
      </c>
      <c r="Q4" s="4" t="s">
        <v>15</v>
      </c>
      <c r="R4" s="4" t="s">
        <v>16</v>
      </c>
      <c r="S4" s="4" t="s">
        <v>14</v>
      </c>
      <c r="T4" s="4" t="s">
        <v>15</v>
      </c>
    </row>
    <row r="5" spans="2:20" ht="18.75" customHeight="1" x14ac:dyDescent="0.25">
      <c r="B5" s="11">
        <v>44197</v>
      </c>
      <c r="C5" s="42">
        <v>220000</v>
      </c>
      <c r="D5" s="8">
        <f>'Verbrauch 2020'!C5</f>
        <v>200000</v>
      </c>
      <c r="E5" s="8">
        <v>250000</v>
      </c>
      <c r="F5" s="8">
        <f>C5-D5</f>
        <v>20000</v>
      </c>
      <c r="G5" s="8">
        <f>C5-E5</f>
        <v>-30000</v>
      </c>
      <c r="H5" s="8" t="s">
        <v>17</v>
      </c>
      <c r="I5" s="42">
        <v>550</v>
      </c>
      <c r="J5" s="8">
        <f>'Verbrauch 2020'!I5</f>
        <v>500</v>
      </c>
      <c r="K5" s="8">
        <f>'Verbrauch Bezugsjahr (2019)'!D5</f>
        <v>600</v>
      </c>
      <c r="L5" s="8">
        <f>I5-J5</f>
        <v>50</v>
      </c>
      <c r="M5" s="8">
        <f>I5-K5</f>
        <v>-50</v>
      </c>
      <c r="N5" s="8" t="s">
        <v>17</v>
      </c>
      <c r="O5" s="42">
        <v>150000</v>
      </c>
      <c r="P5" s="8">
        <v>0.16</v>
      </c>
      <c r="Q5" s="8">
        <f t="shared" ref="Q5:Q16" si="0">O5/C5</f>
        <v>0.68181818181818177</v>
      </c>
      <c r="R5" s="42">
        <v>50000</v>
      </c>
      <c r="S5" s="8">
        <v>0.16</v>
      </c>
      <c r="T5" s="8">
        <f t="shared" ref="T5:T16" si="1">R5/C5</f>
        <v>0.22727272727272727</v>
      </c>
    </row>
    <row r="6" spans="2:20" ht="18.75" customHeight="1" x14ac:dyDescent="0.25">
      <c r="B6" s="12">
        <v>44228</v>
      </c>
      <c r="C6" s="42">
        <v>250000</v>
      </c>
      <c r="D6" s="9">
        <f>'Verbrauch 2020'!C6</f>
        <v>220000</v>
      </c>
      <c r="E6" s="9">
        <v>270000</v>
      </c>
      <c r="F6" s="9">
        <f t="shared" ref="F6:F16" si="2">C6-D6</f>
        <v>30000</v>
      </c>
      <c r="G6" s="9">
        <f t="shared" ref="G6:G16" si="3">C6-E6</f>
        <v>-20000</v>
      </c>
      <c r="H6" s="9" t="s">
        <v>17</v>
      </c>
      <c r="I6" s="42">
        <v>550</v>
      </c>
      <c r="J6" s="9">
        <f>'Verbrauch 2020'!I6</f>
        <v>500</v>
      </c>
      <c r="K6" s="9">
        <f>'Verbrauch Bezugsjahr (2019)'!D6</f>
        <v>600</v>
      </c>
      <c r="L6" s="9">
        <f t="shared" ref="L6:L16" si="4">I6-J6</f>
        <v>50</v>
      </c>
      <c r="M6" s="9">
        <f t="shared" ref="M6:M16" si="5">I6-K6</f>
        <v>-50</v>
      </c>
      <c r="N6" s="9" t="s">
        <v>17</v>
      </c>
      <c r="O6" s="42">
        <v>150000</v>
      </c>
      <c r="P6" s="9">
        <v>0.16</v>
      </c>
      <c r="Q6" s="9">
        <f t="shared" si="0"/>
        <v>0.6</v>
      </c>
      <c r="R6" s="42">
        <v>70000</v>
      </c>
      <c r="S6" s="9">
        <v>0.16</v>
      </c>
      <c r="T6" s="9">
        <f t="shared" si="1"/>
        <v>0.28000000000000003</v>
      </c>
    </row>
    <row r="7" spans="2:20" ht="18.75" customHeight="1" x14ac:dyDescent="0.25">
      <c r="B7" s="11">
        <v>44256</v>
      </c>
      <c r="C7" s="42">
        <v>300000</v>
      </c>
      <c r="D7" s="8">
        <f>'Verbrauch 2020'!C7</f>
        <v>250000</v>
      </c>
      <c r="E7" s="8">
        <v>300000</v>
      </c>
      <c r="F7" s="8">
        <f t="shared" si="2"/>
        <v>50000</v>
      </c>
      <c r="G7" s="8">
        <f t="shared" si="3"/>
        <v>0</v>
      </c>
      <c r="H7" s="8" t="s">
        <v>17</v>
      </c>
      <c r="I7" s="42">
        <v>550</v>
      </c>
      <c r="J7" s="8">
        <f>'Verbrauch 2020'!I7</f>
        <v>500</v>
      </c>
      <c r="K7" s="8">
        <f>'Verbrauch Bezugsjahr (2019)'!D7</f>
        <v>600</v>
      </c>
      <c r="L7" s="8">
        <f t="shared" si="4"/>
        <v>50</v>
      </c>
      <c r="M7" s="8">
        <f t="shared" si="5"/>
        <v>-50</v>
      </c>
      <c r="N7" s="8" t="s">
        <v>17</v>
      </c>
      <c r="O7" s="42">
        <v>150000</v>
      </c>
      <c r="P7" s="8">
        <v>0.16</v>
      </c>
      <c r="Q7" s="8">
        <f t="shared" si="0"/>
        <v>0.5</v>
      </c>
      <c r="R7" s="42">
        <v>100000</v>
      </c>
      <c r="S7" s="8">
        <v>0.16</v>
      </c>
      <c r="T7" s="8">
        <f t="shared" si="1"/>
        <v>0.33333333333333331</v>
      </c>
    </row>
    <row r="8" spans="2:20" ht="18.75" customHeight="1" x14ac:dyDescent="0.25">
      <c r="B8" s="12">
        <v>44287</v>
      </c>
      <c r="C8" s="42">
        <v>300000</v>
      </c>
      <c r="D8" s="9">
        <f>'Verbrauch 2020'!C8</f>
        <v>250000</v>
      </c>
      <c r="E8" s="9">
        <v>300000</v>
      </c>
      <c r="F8" s="9">
        <f t="shared" si="2"/>
        <v>50000</v>
      </c>
      <c r="G8" s="9">
        <f t="shared" si="3"/>
        <v>0</v>
      </c>
      <c r="H8" s="9" t="s">
        <v>17</v>
      </c>
      <c r="I8" s="42">
        <v>550</v>
      </c>
      <c r="J8" s="9">
        <f>'Verbrauch 2020'!I8</f>
        <v>500</v>
      </c>
      <c r="K8" s="9">
        <f>'Verbrauch Bezugsjahr (2019)'!D8</f>
        <v>600</v>
      </c>
      <c r="L8" s="9">
        <f t="shared" si="4"/>
        <v>50</v>
      </c>
      <c r="M8" s="9">
        <f t="shared" si="5"/>
        <v>-50</v>
      </c>
      <c r="N8" s="9" t="s">
        <v>17</v>
      </c>
      <c r="O8" s="42">
        <v>150000</v>
      </c>
      <c r="P8" s="9">
        <v>0.16</v>
      </c>
      <c r="Q8" s="9">
        <f t="shared" si="0"/>
        <v>0.5</v>
      </c>
      <c r="R8" s="42">
        <v>100000</v>
      </c>
      <c r="S8" s="9">
        <v>0.16</v>
      </c>
      <c r="T8" s="9">
        <f t="shared" si="1"/>
        <v>0.33333333333333331</v>
      </c>
    </row>
    <row r="9" spans="2:20" ht="18.75" customHeight="1" x14ac:dyDescent="0.25">
      <c r="B9" s="11">
        <v>44317</v>
      </c>
      <c r="C9" s="42">
        <v>300000</v>
      </c>
      <c r="D9" s="8">
        <f>'Verbrauch 2020'!C9</f>
        <v>250000</v>
      </c>
      <c r="E9" s="8">
        <v>300000</v>
      </c>
      <c r="F9" s="8">
        <f t="shared" si="2"/>
        <v>50000</v>
      </c>
      <c r="G9" s="8">
        <f t="shared" si="3"/>
        <v>0</v>
      </c>
      <c r="H9" s="8" t="s">
        <v>17</v>
      </c>
      <c r="I9" s="42">
        <v>550</v>
      </c>
      <c r="J9" s="8">
        <f>'Verbrauch 2020'!I9</f>
        <v>500</v>
      </c>
      <c r="K9" s="8">
        <f>'Verbrauch Bezugsjahr (2019)'!D9</f>
        <v>600</v>
      </c>
      <c r="L9" s="8">
        <f t="shared" si="4"/>
        <v>50</v>
      </c>
      <c r="M9" s="8">
        <f t="shared" si="5"/>
        <v>-50</v>
      </c>
      <c r="N9" s="8" t="s">
        <v>17</v>
      </c>
      <c r="O9" s="42">
        <v>150000</v>
      </c>
      <c r="P9" s="8">
        <v>0.16</v>
      </c>
      <c r="Q9" s="8">
        <f t="shared" si="0"/>
        <v>0.5</v>
      </c>
      <c r="R9" s="42">
        <v>100000</v>
      </c>
      <c r="S9" s="8">
        <v>0.16</v>
      </c>
      <c r="T9" s="8">
        <f t="shared" si="1"/>
        <v>0.33333333333333331</v>
      </c>
    </row>
    <row r="10" spans="2:20" ht="18.75" customHeight="1" x14ac:dyDescent="0.25">
      <c r="B10" s="12">
        <v>44348</v>
      </c>
      <c r="C10" s="42">
        <v>250000</v>
      </c>
      <c r="D10" s="9">
        <f>'Verbrauch 2020'!C10</f>
        <v>220000</v>
      </c>
      <c r="E10" s="9">
        <v>270000</v>
      </c>
      <c r="F10" s="9">
        <f t="shared" si="2"/>
        <v>30000</v>
      </c>
      <c r="G10" s="9">
        <f t="shared" si="3"/>
        <v>-20000</v>
      </c>
      <c r="H10" s="9" t="s">
        <v>17</v>
      </c>
      <c r="I10" s="42">
        <v>550</v>
      </c>
      <c r="J10" s="9">
        <f>'Verbrauch 2020'!I10</f>
        <v>500</v>
      </c>
      <c r="K10" s="9">
        <f>'Verbrauch Bezugsjahr (2019)'!D10</f>
        <v>600</v>
      </c>
      <c r="L10" s="9">
        <f t="shared" si="4"/>
        <v>50</v>
      </c>
      <c r="M10" s="9">
        <f t="shared" si="5"/>
        <v>-50</v>
      </c>
      <c r="N10" s="9" t="s">
        <v>17</v>
      </c>
      <c r="O10" s="42">
        <v>150000</v>
      </c>
      <c r="P10" s="9">
        <v>0.16</v>
      </c>
      <c r="Q10" s="9">
        <f t="shared" si="0"/>
        <v>0.6</v>
      </c>
      <c r="R10" s="42">
        <v>70000</v>
      </c>
      <c r="S10" s="9">
        <v>0.16</v>
      </c>
      <c r="T10" s="9">
        <f t="shared" si="1"/>
        <v>0.28000000000000003</v>
      </c>
    </row>
    <row r="11" spans="2:20" ht="18.75" customHeight="1" x14ac:dyDescent="0.25">
      <c r="B11" s="11">
        <v>44378</v>
      </c>
      <c r="C11" s="42">
        <v>250000</v>
      </c>
      <c r="D11" s="8">
        <f>'Verbrauch 2020'!C11</f>
        <v>220000</v>
      </c>
      <c r="E11" s="8">
        <v>270000</v>
      </c>
      <c r="F11" s="8">
        <f t="shared" si="2"/>
        <v>30000</v>
      </c>
      <c r="G11" s="8">
        <f t="shared" si="3"/>
        <v>-20000</v>
      </c>
      <c r="H11" s="8" t="s">
        <v>17</v>
      </c>
      <c r="I11" s="42">
        <v>550</v>
      </c>
      <c r="J11" s="8">
        <f>'Verbrauch 2020'!I11</f>
        <v>500</v>
      </c>
      <c r="K11" s="8">
        <f>'Verbrauch Bezugsjahr (2019)'!D11</f>
        <v>600</v>
      </c>
      <c r="L11" s="8">
        <f t="shared" si="4"/>
        <v>50</v>
      </c>
      <c r="M11" s="8">
        <f t="shared" si="5"/>
        <v>-50</v>
      </c>
      <c r="N11" s="8" t="s">
        <v>17</v>
      </c>
      <c r="O11" s="42">
        <v>150000</v>
      </c>
      <c r="P11" s="8">
        <v>0.16</v>
      </c>
      <c r="Q11" s="8">
        <f t="shared" si="0"/>
        <v>0.6</v>
      </c>
      <c r="R11" s="42">
        <v>70000</v>
      </c>
      <c r="S11" s="8">
        <v>0.16</v>
      </c>
      <c r="T11" s="8">
        <f t="shared" si="1"/>
        <v>0.28000000000000003</v>
      </c>
    </row>
    <row r="12" spans="2:20" ht="18.75" customHeight="1" x14ac:dyDescent="0.25">
      <c r="B12" s="12">
        <v>44409</v>
      </c>
      <c r="C12" s="42">
        <v>220000</v>
      </c>
      <c r="D12" s="9">
        <f>'Verbrauch 2020'!C12</f>
        <v>200000</v>
      </c>
      <c r="E12" s="9">
        <v>250000</v>
      </c>
      <c r="F12" s="9">
        <f t="shared" si="2"/>
        <v>20000</v>
      </c>
      <c r="G12" s="9">
        <f t="shared" si="3"/>
        <v>-30000</v>
      </c>
      <c r="H12" s="9" t="s">
        <v>17</v>
      </c>
      <c r="I12" s="42">
        <v>550</v>
      </c>
      <c r="J12" s="9">
        <f>'Verbrauch 2020'!I12</f>
        <v>500</v>
      </c>
      <c r="K12" s="9">
        <f>'Verbrauch Bezugsjahr (2019)'!D12</f>
        <v>600</v>
      </c>
      <c r="L12" s="9">
        <f t="shared" si="4"/>
        <v>50</v>
      </c>
      <c r="M12" s="9">
        <f t="shared" si="5"/>
        <v>-50</v>
      </c>
      <c r="N12" s="9" t="s">
        <v>17</v>
      </c>
      <c r="O12" s="42">
        <v>150000</v>
      </c>
      <c r="P12" s="9">
        <v>0.16</v>
      </c>
      <c r="Q12" s="9">
        <f t="shared" si="0"/>
        <v>0.68181818181818177</v>
      </c>
      <c r="R12" s="42">
        <v>50000</v>
      </c>
      <c r="S12" s="9">
        <v>0.16</v>
      </c>
      <c r="T12" s="9">
        <f t="shared" si="1"/>
        <v>0.22727272727272727</v>
      </c>
    </row>
    <row r="13" spans="2:20" ht="18.75" customHeight="1" x14ac:dyDescent="0.25">
      <c r="B13" s="11">
        <v>44440</v>
      </c>
      <c r="C13" s="42">
        <v>220000</v>
      </c>
      <c r="D13" s="8">
        <f>'Verbrauch 2020'!C13</f>
        <v>200000</v>
      </c>
      <c r="E13" s="8">
        <v>250000</v>
      </c>
      <c r="F13" s="8">
        <f t="shared" si="2"/>
        <v>20000</v>
      </c>
      <c r="G13" s="8">
        <f t="shared" si="3"/>
        <v>-30000</v>
      </c>
      <c r="H13" s="8" t="s">
        <v>17</v>
      </c>
      <c r="I13" s="42">
        <v>550</v>
      </c>
      <c r="J13" s="8">
        <f>'Verbrauch 2020'!I13</f>
        <v>500</v>
      </c>
      <c r="K13" s="8">
        <f>'Verbrauch Bezugsjahr (2019)'!D13</f>
        <v>600</v>
      </c>
      <c r="L13" s="8">
        <f t="shared" si="4"/>
        <v>50</v>
      </c>
      <c r="M13" s="8">
        <f t="shared" si="5"/>
        <v>-50</v>
      </c>
      <c r="N13" s="8" t="s">
        <v>17</v>
      </c>
      <c r="O13" s="42">
        <v>150000</v>
      </c>
      <c r="P13" s="8">
        <v>0.16</v>
      </c>
      <c r="Q13" s="8">
        <f t="shared" si="0"/>
        <v>0.68181818181818177</v>
      </c>
      <c r="R13" s="42">
        <v>50000</v>
      </c>
      <c r="S13" s="8">
        <v>0.16</v>
      </c>
      <c r="T13" s="8">
        <f t="shared" si="1"/>
        <v>0.22727272727272727</v>
      </c>
    </row>
    <row r="14" spans="2:20" ht="18.75" customHeight="1" x14ac:dyDescent="0.25">
      <c r="B14" s="12">
        <v>44470</v>
      </c>
      <c r="C14" s="42">
        <v>250000</v>
      </c>
      <c r="D14" s="9">
        <f>'Verbrauch 2020'!C14</f>
        <v>220000</v>
      </c>
      <c r="E14" s="9">
        <v>270000</v>
      </c>
      <c r="F14" s="9">
        <f t="shared" si="2"/>
        <v>30000</v>
      </c>
      <c r="G14" s="9">
        <f t="shared" si="3"/>
        <v>-20000</v>
      </c>
      <c r="H14" s="9" t="s">
        <v>17</v>
      </c>
      <c r="I14" s="42">
        <v>550</v>
      </c>
      <c r="J14" s="9">
        <f>'Verbrauch 2020'!I14</f>
        <v>500</v>
      </c>
      <c r="K14" s="9">
        <f>'Verbrauch Bezugsjahr (2019)'!D14</f>
        <v>600</v>
      </c>
      <c r="L14" s="9">
        <f t="shared" si="4"/>
        <v>50</v>
      </c>
      <c r="M14" s="9">
        <f t="shared" si="5"/>
        <v>-50</v>
      </c>
      <c r="N14" s="9" t="s">
        <v>17</v>
      </c>
      <c r="O14" s="42">
        <v>150000</v>
      </c>
      <c r="P14" s="9">
        <v>0.16</v>
      </c>
      <c r="Q14" s="9">
        <f t="shared" si="0"/>
        <v>0.6</v>
      </c>
      <c r="R14" s="42">
        <v>70000</v>
      </c>
      <c r="S14" s="9">
        <v>0.16</v>
      </c>
      <c r="T14" s="9">
        <f t="shared" si="1"/>
        <v>0.28000000000000003</v>
      </c>
    </row>
    <row r="15" spans="2:20" ht="18.75" customHeight="1" x14ac:dyDescent="0.25">
      <c r="B15" s="11">
        <v>44501</v>
      </c>
      <c r="C15" s="42">
        <v>250000</v>
      </c>
      <c r="D15" s="8">
        <f>'Verbrauch 2020'!C15</f>
        <v>220000</v>
      </c>
      <c r="E15" s="8">
        <v>270000</v>
      </c>
      <c r="F15" s="8">
        <f t="shared" si="2"/>
        <v>30000</v>
      </c>
      <c r="G15" s="8">
        <f t="shared" si="3"/>
        <v>-20000</v>
      </c>
      <c r="H15" s="8" t="s">
        <v>17</v>
      </c>
      <c r="I15" s="42">
        <v>550</v>
      </c>
      <c r="J15" s="8">
        <f>'Verbrauch 2020'!I15</f>
        <v>500</v>
      </c>
      <c r="K15" s="8">
        <f>'Verbrauch Bezugsjahr (2019)'!D15</f>
        <v>600</v>
      </c>
      <c r="L15" s="8">
        <f t="shared" si="4"/>
        <v>50</v>
      </c>
      <c r="M15" s="8">
        <f t="shared" si="5"/>
        <v>-50</v>
      </c>
      <c r="N15" s="8" t="s">
        <v>17</v>
      </c>
      <c r="O15" s="42">
        <v>150000</v>
      </c>
      <c r="P15" s="8">
        <v>0.16</v>
      </c>
      <c r="Q15" s="8">
        <f t="shared" si="0"/>
        <v>0.6</v>
      </c>
      <c r="R15" s="42">
        <v>70000</v>
      </c>
      <c r="S15" s="8">
        <v>0.16</v>
      </c>
      <c r="T15" s="8">
        <f t="shared" si="1"/>
        <v>0.28000000000000003</v>
      </c>
    </row>
    <row r="16" spans="2:20" ht="18.75" customHeight="1" x14ac:dyDescent="0.25">
      <c r="B16" s="12">
        <v>44531</v>
      </c>
      <c r="C16" s="42">
        <v>220000</v>
      </c>
      <c r="D16" s="9">
        <f>'Verbrauch 2020'!C16</f>
        <v>200000</v>
      </c>
      <c r="E16" s="9">
        <v>250000</v>
      </c>
      <c r="F16" s="9">
        <f t="shared" si="2"/>
        <v>20000</v>
      </c>
      <c r="G16" s="9">
        <f t="shared" si="3"/>
        <v>-30000</v>
      </c>
      <c r="H16" s="9" t="s">
        <v>17</v>
      </c>
      <c r="I16" s="42">
        <v>550</v>
      </c>
      <c r="J16" s="9">
        <f>'Verbrauch 2020'!I16</f>
        <v>500</v>
      </c>
      <c r="K16" s="9">
        <f>'Verbrauch Bezugsjahr (2019)'!D16</f>
        <v>600</v>
      </c>
      <c r="L16" s="9">
        <f t="shared" si="4"/>
        <v>50</v>
      </c>
      <c r="M16" s="9">
        <f t="shared" si="5"/>
        <v>-50</v>
      </c>
      <c r="N16" s="9" t="s">
        <v>17</v>
      </c>
      <c r="O16" s="42">
        <v>150000</v>
      </c>
      <c r="P16" s="9">
        <v>0.16</v>
      </c>
      <c r="Q16" s="9">
        <f t="shared" si="0"/>
        <v>0.68181818181818177</v>
      </c>
      <c r="R16" s="42">
        <v>50000</v>
      </c>
      <c r="S16" s="9">
        <v>0.16</v>
      </c>
      <c r="T16" s="9">
        <f t="shared" si="1"/>
        <v>0.22727272727272727</v>
      </c>
    </row>
    <row r="17" spans="2:23" ht="14.25" customHeight="1" x14ac:dyDescent="0.25">
      <c r="B17" s="7"/>
      <c r="T17" s="10" t="s">
        <v>18</v>
      </c>
      <c r="U17" s="10"/>
    </row>
    <row r="18" spans="2:23" ht="18.75" customHeight="1" x14ac:dyDescent="0.25"/>
    <row r="19" spans="2:23" ht="18.75" customHeight="1" x14ac:dyDescent="0.25">
      <c r="B19" s="6"/>
    </row>
    <row r="20" spans="2:23" ht="18.75" customHeight="1" x14ac:dyDescent="0.25">
      <c r="B20" s="2" t="s">
        <v>19</v>
      </c>
      <c r="C20" s="2"/>
      <c r="D20" s="2"/>
      <c r="E20" s="2"/>
      <c r="F20" s="2"/>
      <c r="G20" s="2"/>
      <c r="H20" s="2"/>
      <c r="I20" s="2"/>
    </row>
    <row r="21" spans="2:23" ht="34.5" customHeight="1" x14ac:dyDescent="0.25">
      <c r="B21" s="3" t="s">
        <v>1</v>
      </c>
      <c r="C21" s="4" t="s">
        <v>20</v>
      </c>
      <c r="D21" s="5" t="s">
        <v>21</v>
      </c>
      <c r="E21" s="5" t="s">
        <v>22</v>
      </c>
      <c r="F21" s="4" t="s">
        <v>23</v>
      </c>
      <c r="G21" s="4" t="s">
        <v>5</v>
      </c>
      <c r="H21" s="4" t="s">
        <v>6</v>
      </c>
      <c r="I21" s="4" t="s">
        <v>7</v>
      </c>
      <c r="J21" s="4" t="s">
        <v>24</v>
      </c>
      <c r="K21" s="5" t="s">
        <v>25</v>
      </c>
      <c r="L21" s="4" t="s">
        <v>26</v>
      </c>
      <c r="M21" s="4" t="s">
        <v>5</v>
      </c>
      <c r="N21" s="4" t="s">
        <v>6</v>
      </c>
      <c r="O21" s="4" t="s">
        <v>7</v>
      </c>
      <c r="P21" s="4" t="s">
        <v>27</v>
      </c>
      <c r="Q21" s="5" t="s">
        <v>28</v>
      </c>
      <c r="R21" s="4" t="s">
        <v>29</v>
      </c>
      <c r="S21" s="4" t="s">
        <v>5</v>
      </c>
      <c r="T21" s="4" t="s">
        <v>6</v>
      </c>
      <c r="U21" s="4" t="s">
        <v>7</v>
      </c>
      <c r="V21" s="4" t="s">
        <v>30</v>
      </c>
      <c r="W21" s="4" t="s">
        <v>14</v>
      </c>
    </row>
    <row r="22" spans="2:23" ht="18.75" customHeight="1" x14ac:dyDescent="0.25">
      <c r="B22" s="11">
        <v>44197</v>
      </c>
      <c r="C22" s="42">
        <v>1000000</v>
      </c>
      <c r="D22" s="8">
        <f>C22/$C$34</f>
        <v>1000000</v>
      </c>
      <c r="E22" s="8">
        <f>'Verbrauch 2020'!D22</f>
        <v>1000000</v>
      </c>
      <c r="F22" s="8">
        <f>'Verbrauch Bezugsjahr (2019)'!D22</f>
        <v>1333333.3333333333</v>
      </c>
      <c r="G22" s="8">
        <f>D22-E22</f>
        <v>0</v>
      </c>
      <c r="H22" s="8">
        <f t="shared" ref="H22:H33" si="6">D22-F22</f>
        <v>-333333.33333333326</v>
      </c>
      <c r="I22" s="8" t="s">
        <v>17</v>
      </c>
      <c r="J22" s="42">
        <v>2000000</v>
      </c>
      <c r="K22" s="8">
        <f>'Verbrauch 2020'!J22</f>
        <v>1500000</v>
      </c>
      <c r="L22" s="8">
        <f>'Verbrauch Bezugsjahr (2019)'!E22</f>
        <v>2250000</v>
      </c>
      <c r="M22" s="8">
        <f t="shared" ref="M22:M33" si="7">J22-K22</f>
        <v>500000</v>
      </c>
      <c r="N22" s="8">
        <f t="shared" ref="N22:N33" si="8">J22-L22</f>
        <v>-250000</v>
      </c>
      <c r="O22" s="8" t="s">
        <v>17</v>
      </c>
      <c r="P22" s="8">
        <f t="shared" ref="P22:P33" si="9">C22+J22</f>
        <v>3000000</v>
      </c>
      <c r="Q22" s="8">
        <f>'Verbrauch 2020'!P22</f>
        <v>2500000</v>
      </c>
      <c r="R22" s="8">
        <f>'Verbrauch Bezugsjahr (2019)'!F22</f>
        <v>3450000</v>
      </c>
      <c r="S22" s="8">
        <f t="shared" ref="S22:S33" si="10">P22-Q22</f>
        <v>500000</v>
      </c>
      <c r="T22" s="8">
        <f t="shared" ref="T22:T33" si="11">P22-R22</f>
        <v>-450000</v>
      </c>
      <c r="U22" s="8" t="s">
        <v>17</v>
      </c>
      <c r="V22" s="8">
        <f t="shared" ref="V22:V33" si="12">C5+P22</f>
        <v>3220000</v>
      </c>
      <c r="W22" s="8">
        <v>0.08</v>
      </c>
    </row>
    <row r="23" spans="2:23" ht="18.75" customHeight="1" x14ac:dyDescent="0.25">
      <c r="B23" s="12">
        <v>44228</v>
      </c>
      <c r="C23" s="42">
        <v>800000</v>
      </c>
      <c r="D23" s="9">
        <f t="shared" ref="D23:D33" si="13">C23/$C$34</f>
        <v>800000</v>
      </c>
      <c r="E23" s="9">
        <f>'Verbrauch 2020'!D23</f>
        <v>800000</v>
      </c>
      <c r="F23" s="9">
        <f>'Verbrauch Bezugsjahr (2019)'!D23</f>
        <v>1111111.111111111</v>
      </c>
      <c r="G23" s="9">
        <f t="shared" ref="G23:G33" si="14">D23-E23</f>
        <v>0</v>
      </c>
      <c r="H23" s="9">
        <f t="shared" si="6"/>
        <v>-311111.11111111101</v>
      </c>
      <c r="I23" s="9" t="s">
        <v>17</v>
      </c>
      <c r="J23" s="42">
        <v>2000000</v>
      </c>
      <c r="K23" s="9">
        <f>'Verbrauch 2020'!J23</f>
        <v>1500000</v>
      </c>
      <c r="L23" s="9">
        <f>'Verbrauch Bezugsjahr (2019)'!E23</f>
        <v>2250000</v>
      </c>
      <c r="M23" s="9">
        <f t="shared" si="7"/>
        <v>500000</v>
      </c>
      <c r="N23" s="9">
        <f t="shared" si="8"/>
        <v>-250000</v>
      </c>
      <c r="O23" s="9" t="s">
        <v>17</v>
      </c>
      <c r="P23" s="9">
        <f t="shared" si="9"/>
        <v>2800000</v>
      </c>
      <c r="Q23" s="9">
        <f>'Verbrauch 2020'!P23</f>
        <v>2300000</v>
      </c>
      <c r="R23" s="9">
        <f>'Verbrauch Bezugsjahr (2019)'!F23</f>
        <v>3250000</v>
      </c>
      <c r="S23" s="9">
        <f t="shared" si="10"/>
        <v>500000</v>
      </c>
      <c r="T23" s="9">
        <f t="shared" si="11"/>
        <v>-450000</v>
      </c>
      <c r="U23" s="9" t="s">
        <v>17</v>
      </c>
      <c r="V23" s="9">
        <f t="shared" si="12"/>
        <v>3050000</v>
      </c>
      <c r="W23" s="9">
        <v>0.08</v>
      </c>
    </row>
    <row r="24" spans="2:23" ht="18.75" customHeight="1" x14ac:dyDescent="0.25">
      <c r="B24" s="11">
        <v>44256</v>
      </c>
      <c r="C24" s="42">
        <v>600000</v>
      </c>
      <c r="D24" s="8">
        <f t="shared" si="13"/>
        <v>600000</v>
      </c>
      <c r="E24" s="8">
        <f>'Verbrauch 2020'!D24</f>
        <v>600000</v>
      </c>
      <c r="F24" s="8">
        <f>'Verbrauch Bezugsjahr (2019)'!D24</f>
        <v>888888.88888888888</v>
      </c>
      <c r="G24" s="8">
        <f t="shared" si="14"/>
        <v>0</v>
      </c>
      <c r="H24" s="8">
        <f t="shared" si="6"/>
        <v>-288888.88888888888</v>
      </c>
      <c r="I24" s="8" t="s">
        <v>17</v>
      </c>
      <c r="J24" s="42">
        <v>2000000</v>
      </c>
      <c r="K24" s="8">
        <f>'Verbrauch 2020'!J24</f>
        <v>1500000</v>
      </c>
      <c r="L24" s="8">
        <f>'Verbrauch Bezugsjahr (2019)'!E24</f>
        <v>2250000</v>
      </c>
      <c r="M24" s="8">
        <f t="shared" si="7"/>
        <v>500000</v>
      </c>
      <c r="N24" s="8">
        <f t="shared" si="8"/>
        <v>-250000</v>
      </c>
      <c r="O24" s="8" t="s">
        <v>17</v>
      </c>
      <c r="P24" s="8">
        <f t="shared" si="9"/>
        <v>2600000</v>
      </c>
      <c r="Q24" s="8">
        <f>'Verbrauch 2020'!P24</f>
        <v>2100000</v>
      </c>
      <c r="R24" s="8">
        <f>'Verbrauch Bezugsjahr (2019)'!F24</f>
        <v>3050000</v>
      </c>
      <c r="S24" s="8">
        <f t="shared" si="10"/>
        <v>500000</v>
      </c>
      <c r="T24" s="8">
        <f t="shared" si="11"/>
        <v>-450000</v>
      </c>
      <c r="U24" s="8" t="s">
        <v>17</v>
      </c>
      <c r="V24" s="8">
        <f t="shared" si="12"/>
        <v>2900000</v>
      </c>
      <c r="W24" s="8">
        <v>0.08</v>
      </c>
    </row>
    <row r="25" spans="2:23" ht="18.75" customHeight="1" x14ac:dyDescent="0.25">
      <c r="B25" s="12">
        <v>44287</v>
      </c>
      <c r="C25" s="42">
        <v>400000</v>
      </c>
      <c r="D25" s="9">
        <f t="shared" si="13"/>
        <v>400000</v>
      </c>
      <c r="E25" s="9">
        <f>'Verbrauch 2020'!D25</f>
        <v>400000</v>
      </c>
      <c r="F25" s="9">
        <f>'Verbrauch Bezugsjahr (2019)'!D25</f>
        <v>666666.66666666663</v>
      </c>
      <c r="G25" s="9">
        <f t="shared" si="14"/>
        <v>0</v>
      </c>
      <c r="H25" s="9">
        <f t="shared" si="6"/>
        <v>-266666.66666666663</v>
      </c>
      <c r="I25" s="9" t="s">
        <v>17</v>
      </c>
      <c r="J25" s="42">
        <v>2000000</v>
      </c>
      <c r="K25" s="9">
        <f>'Verbrauch 2020'!J25</f>
        <v>1500000</v>
      </c>
      <c r="L25" s="9">
        <f>'Verbrauch Bezugsjahr (2019)'!E25</f>
        <v>2250000</v>
      </c>
      <c r="M25" s="9">
        <f t="shared" si="7"/>
        <v>500000</v>
      </c>
      <c r="N25" s="9">
        <f t="shared" si="8"/>
        <v>-250000</v>
      </c>
      <c r="O25" s="9" t="s">
        <v>17</v>
      </c>
      <c r="P25" s="9">
        <f t="shared" si="9"/>
        <v>2400000</v>
      </c>
      <c r="Q25" s="9">
        <f>'Verbrauch 2020'!P25</f>
        <v>1900000</v>
      </c>
      <c r="R25" s="9">
        <f>'Verbrauch Bezugsjahr (2019)'!F25</f>
        <v>2850000</v>
      </c>
      <c r="S25" s="9">
        <f t="shared" si="10"/>
        <v>500000</v>
      </c>
      <c r="T25" s="9">
        <f t="shared" si="11"/>
        <v>-450000</v>
      </c>
      <c r="U25" s="9" t="s">
        <v>17</v>
      </c>
      <c r="V25" s="9">
        <f t="shared" si="12"/>
        <v>2700000</v>
      </c>
      <c r="W25" s="9">
        <v>0.08</v>
      </c>
    </row>
    <row r="26" spans="2:23" ht="18.75" customHeight="1" x14ac:dyDescent="0.25">
      <c r="B26" s="11">
        <v>44317</v>
      </c>
      <c r="C26" s="42">
        <v>0</v>
      </c>
      <c r="D26" s="8">
        <f t="shared" si="13"/>
        <v>0</v>
      </c>
      <c r="E26" s="8">
        <f>'Verbrauch 2020'!D26</f>
        <v>0</v>
      </c>
      <c r="F26" s="8">
        <f>'Verbrauch Bezugsjahr (2019)'!D26</f>
        <v>0</v>
      </c>
      <c r="G26" s="8">
        <f t="shared" si="14"/>
        <v>0</v>
      </c>
      <c r="H26" s="8">
        <f t="shared" si="6"/>
        <v>0</v>
      </c>
      <c r="I26" s="8" t="s">
        <v>17</v>
      </c>
      <c r="J26" s="42">
        <v>2000000</v>
      </c>
      <c r="K26" s="8">
        <f>'Verbrauch 2020'!J26</f>
        <v>1500000</v>
      </c>
      <c r="L26" s="8">
        <f>'Verbrauch Bezugsjahr (2019)'!E26</f>
        <v>2250000</v>
      </c>
      <c r="M26" s="8">
        <f t="shared" si="7"/>
        <v>500000</v>
      </c>
      <c r="N26" s="8">
        <f t="shared" si="8"/>
        <v>-250000</v>
      </c>
      <c r="O26" s="8" t="s">
        <v>17</v>
      </c>
      <c r="P26" s="8">
        <f t="shared" si="9"/>
        <v>2000000</v>
      </c>
      <c r="Q26" s="8">
        <f>'Verbrauch 2020'!P26</f>
        <v>1500000</v>
      </c>
      <c r="R26" s="8">
        <f>'Verbrauch Bezugsjahr (2019)'!F26</f>
        <v>2250000</v>
      </c>
      <c r="S26" s="8">
        <f t="shared" si="10"/>
        <v>500000</v>
      </c>
      <c r="T26" s="8">
        <f t="shared" si="11"/>
        <v>-250000</v>
      </c>
      <c r="U26" s="8" t="s">
        <v>17</v>
      </c>
      <c r="V26" s="8">
        <f t="shared" si="12"/>
        <v>2300000</v>
      </c>
      <c r="W26" s="8">
        <v>0.08</v>
      </c>
    </row>
    <row r="27" spans="2:23" ht="18.75" customHeight="1" x14ac:dyDescent="0.25">
      <c r="B27" s="12">
        <v>44348</v>
      </c>
      <c r="C27" s="42">
        <v>0</v>
      </c>
      <c r="D27" s="9">
        <f t="shared" si="13"/>
        <v>0</v>
      </c>
      <c r="E27" s="9">
        <f>'Verbrauch 2020'!D27</f>
        <v>0</v>
      </c>
      <c r="F27" s="9">
        <f>'Verbrauch Bezugsjahr (2019)'!D27</f>
        <v>0</v>
      </c>
      <c r="G27" s="9">
        <f t="shared" si="14"/>
        <v>0</v>
      </c>
      <c r="H27" s="9">
        <f t="shared" si="6"/>
        <v>0</v>
      </c>
      <c r="I27" s="9" t="s">
        <v>17</v>
      </c>
      <c r="J27" s="42">
        <v>2000000</v>
      </c>
      <c r="K27" s="9">
        <f>'Verbrauch 2020'!J27</f>
        <v>1500000</v>
      </c>
      <c r="L27" s="9">
        <f>'Verbrauch Bezugsjahr (2019)'!E27</f>
        <v>2250000</v>
      </c>
      <c r="M27" s="9">
        <f t="shared" si="7"/>
        <v>500000</v>
      </c>
      <c r="N27" s="9">
        <f t="shared" si="8"/>
        <v>-250000</v>
      </c>
      <c r="O27" s="9" t="s">
        <v>17</v>
      </c>
      <c r="P27" s="9">
        <f t="shared" si="9"/>
        <v>2000000</v>
      </c>
      <c r="Q27" s="9">
        <f>'Verbrauch 2020'!P27</f>
        <v>1500000</v>
      </c>
      <c r="R27" s="9">
        <f>'Verbrauch Bezugsjahr (2019)'!F27</f>
        <v>2250000</v>
      </c>
      <c r="S27" s="9">
        <f t="shared" si="10"/>
        <v>500000</v>
      </c>
      <c r="T27" s="9">
        <f t="shared" si="11"/>
        <v>-250000</v>
      </c>
      <c r="U27" s="9" t="s">
        <v>17</v>
      </c>
      <c r="V27" s="9">
        <f t="shared" si="12"/>
        <v>2250000</v>
      </c>
      <c r="W27" s="9">
        <v>0.08</v>
      </c>
    </row>
    <row r="28" spans="2:23" ht="18.75" customHeight="1" x14ac:dyDescent="0.25">
      <c r="B28" s="11">
        <v>44378</v>
      </c>
      <c r="C28" s="42">
        <v>0</v>
      </c>
      <c r="D28" s="8">
        <f t="shared" si="13"/>
        <v>0</v>
      </c>
      <c r="E28" s="8">
        <f>'Verbrauch 2020'!D28</f>
        <v>0</v>
      </c>
      <c r="F28" s="8">
        <f>'Verbrauch Bezugsjahr (2019)'!D28</f>
        <v>0</v>
      </c>
      <c r="G28" s="8">
        <f t="shared" si="14"/>
        <v>0</v>
      </c>
      <c r="H28" s="8">
        <f t="shared" si="6"/>
        <v>0</v>
      </c>
      <c r="I28" s="8" t="s">
        <v>17</v>
      </c>
      <c r="J28" s="42">
        <v>2000000</v>
      </c>
      <c r="K28" s="8">
        <f>'Verbrauch 2020'!J28</f>
        <v>1500000</v>
      </c>
      <c r="L28" s="8">
        <f>'Verbrauch Bezugsjahr (2019)'!E28</f>
        <v>2250000</v>
      </c>
      <c r="M28" s="8">
        <f t="shared" si="7"/>
        <v>500000</v>
      </c>
      <c r="N28" s="8">
        <f t="shared" si="8"/>
        <v>-250000</v>
      </c>
      <c r="O28" s="8" t="s">
        <v>17</v>
      </c>
      <c r="P28" s="8">
        <f t="shared" si="9"/>
        <v>2000000</v>
      </c>
      <c r="Q28" s="8">
        <f>'Verbrauch 2020'!P28</f>
        <v>1500000</v>
      </c>
      <c r="R28" s="8">
        <f>'Verbrauch Bezugsjahr (2019)'!F28</f>
        <v>2250000</v>
      </c>
      <c r="S28" s="8">
        <f t="shared" si="10"/>
        <v>500000</v>
      </c>
      <c r="T28" s="8">
        <f t="shared" si="11"/>
        <v>-250000</v>
      </c>
      <c r="U28" s="8" t="s">
        <v>17</v>
      </c>
      <c r="V28" s="8">
        <f t="shared" si="12"/>
        <v>2250000</v>
      </c>
      <c r="W28" s="8">
        <v>0.08</v>
      </c>
    </row>
    <row r="29" spans="2:23" ht="18.75" customHeight="1" x14ac:dyDescent="0.25">
      <c r="B29" s="12">
        <v>44409</v>
      </c>
      <c r="C29" s="42">
        <v>0</v>
      </c>
      <c r="D29" s="9">
        <f t="shared" si="13"/>
        <v>0</v>
      </c>
      <c r="E29" s="9">
        <f>'Verbrauch 2020'!D29</f>
        <v>0</v>
      </c>
      <c r="F29" s="9">
        <f>'Verbrauch Bezugsjahr (2019)'!D29</f>
        <v>0</v>
      </c>
      <c r="G29" s="9">
        <f t="shared" si="14"/>
        <v>0</v>
      </c>
      <c r="H29" s="9">
        <f t="shared" si="6"/>
        <v>0</v>
      </c>
      <c r="I29" s="9" t="s">
        <v>17</v>
      </c>
      <c r="J29" s="42">
        <v>2000000</v>
      </c>
      <c r="K29" s="9">
        <f>'Verbrauch 2020'!J29</f>
        <v>1500000</v>
      </c>
      <c r="L29" s="9">
        <f>'Verbrauch Bezugsjahr (2019)'!E29</f>
        <v>2250000</v>
      </c>
      <c r="M29" s="9">
        <f t="shared" si="7"/>
        <v>500000</v>
      </c>
      <c r="N29" s="9">
        <f t="shared" si="8"/>
        <v>-250000</v>
      </c>
      <c r="O29" s="9" t="s">
        <v>17</v>
      </c>
      <c r="P29" s="9">
        <f t="shared" si="9"/>
        <v>2000000</v>
      </c>
      <c r="Q29" s="9">
        <f>'Verbrauch 2020'!P29</f>
        <v>1500000</v>
      </c>
      <c r="R29" s="9">
        <f>'Verbrauch Bezugsjahr (2019)'!F29</f>
        <v>2250000</v>
      </c>
      <c r="S29" s="9">
        <f t="shared" si="10"/>
        <v>500000</v>
      </c>
      <c r="T29" s="9">
        <f t="shared" si="11"/>
        <v>-250000</v>
      </c>
      <c r="U29" s="9" t="s">
        <v>17</v>
      </c>
      <c r="V29" s="9">
        <f t="shared" si="12"/>
        <v>2220000</v>
      </c>
      <c r="W29" s="9">
        <v>0.08</v>
      </c>
    </row>
    <row r="30" spans="2:23" ht="18.75" customHeight="1" x14ac:dyDescent="0.25">
      <c r="B30" s="11">
        <v>44440</v>
      </c>
      <c r="C30" s="42">
        <v>0</v>
      </c>
      <c r="D30" s="8">
        <f t="shared" si="13"/>
        <v>0</v>
      </c>
      <c r="E30" s="8">
        <f>'Verbrauch 2020'!D30</f>
        <v>0</v>
      </c>
      <c r="F30" s="8">
        <f>'Verbrauch Bezugsjahr (2019)'!D30</f>
        <v>0</v>
      </c>
      <c r="G30" s="8">
        <f t="shared" si="14"/>
        <v>0</v>
      </c>
      <c r="H30" s="8">
        <f t="shared" si="6"/>
        <v>0</v>
      </c>
      <c r="I30" s="8" t="s">
        <v>17</v>
      </c>
      <c r="J30" s="42">
        <v>2000000</v>
      </c>
      <c r="K30" s="8">
        <f>'Verbrauch 2020'!J30</f>
        <v>1500000</v>
      </c>
      <c r="L30" s="8">
        <f>'Verbrauch Bezugsjahr (2019)'!E30</f>
        <v>2250000</v>
      </c>
      <c r="M30" s="8">
        <f t="shared" si="7"/>
        <v>500000</v>
      </c>
      <c r="N30" s="8">
        <f t="shared" si="8"/>
        <v>-250000</v>
      </c>
      <c r="O30" s="8" t="s">
        <v>17</v>
      </c>
      <c r="P30" s="8">
        <f t="shared" si="9"/>
        <v>2000000</v>
      </c>
      <c r="Q30" s="8">
        <f>'Verbrauch 2020'!P30</f>
        <v>1500000</v>
      </c>
      <c r="R30" s="8">
        <f>'Verbrauch Bezugsjahr (2019)'!F30</f>
        <v>2250000</v>
      </c>
      <c r="S30" s="8">
        <f t="shared" si="10"/>
        <v>500000</v>
      </c>
      <c r="T30" s="8">
        <f t="shared" si="11"/>
        <v>-250000</v>
      </c>
      <c r="U30" s="8" t="s">
        <v>17</v>
      </c>
      <c r="V30" s="8">
        <f t="shared" si="12"/>
        <v>2220000</v>
      </c>
      <c r="W30" s="8">
        <v>0.08</v>
      </c>
    </row>
    <row r="31" spans="2:23" ht="18.75" customHeight="1" x14ac:dyDescent="0.25">
      <c r="B31" s="12">
        <v>44470</v>
      </c>
      <c r="C31" s="42">
        <v>400000</v>
      </c>
      <c r="D31" s="9">
        <f t="shared" si="13"/>
        <v>400000</v>
      </c>
      <c r="E31" s="9">
        <f>'Verbrauch 2020'!D31</f>
        <v>400000</v>
      </c>
      <c r="F31" s="9">
        <f>'Verbrauch Bezugsjahr (2019)'!D31</f>
        <v>666666.66666666663</v>
      </c>
      <c r="G31" s="9">
        <f t="shared" si="14"/>
        <v>0</v>
      </c>
      <c r="H31" s="9">
        <f t="shared" si="6"/>
        <v>-266666.66666666663</v>
      </c>
      <c r="I31" s="9" t="s">
        <v>17</v>
      </c>
      <c r="J31" s="42">
        <v>2000000</v>
      </c>
      <c r="K31" s="9">
        <f>'Verbrauch 2020'!J31</f>
        <v>1500000</v>
      </c>
      <c r="L31" s="9">
        <f>'Verbrauch Bezugsjahr (2019)'!E31</f>
        <v>2250000</v>
      </c>
      <c r="M31" s="9">
        <f t="shared" si="7"/>
        <v>500000</v>
      </c>
      <c r="N31" s="9">
        <f t="shared" si="8"/>
        <v>-250000</v>
      </c>
      <c r="O31" s="9" t="s">
        <v>17</v>
      </c>
      <c r="P31" s="9">
        <f t="shared" si="9"/>
        <v>2400000</v>
      </c>
      <c r="Q31" s="9">
        <f>'Verbrauch 2020'!P31</f>
        <v>1900000</v>
      </c>
      <c r="R31" s="9">
        <f>'Verbrauch Bezugsjahr (2019)'!F31</f>
        <v>2850000</v>
      </c>
      <c r="S31" s="9">
        <f t="shared" si="10"/>
        <v>500000</v>
      </c>
      <c r="T31" s="9">
        <f t="shared" si="11"/>
        <v>-450000</v>
      </c>
      <c r="U31" s="9" t="s">
        <v>17</v>
      </c>
      <c r="V31" s="9">
        <f t="shared" si="12"/>
        <v>2650000</v>
      </c>
      <c r="W31" s="9">
        <v>0.08</v>
      </c>
    </row>
    <row r="32" spans="2:23" ht="18.75" customHeight="1" x14ac:dyDescent="0.25">
      <c r="B32" s="11">
        <v>44501</v>
      </c>
      <c r="C32" s="42">
        <v>600000</v>
      </c>
      <c r="D32" s="8">
        <f t="shared" si="13"/>
        <v>600000</v>
      </c>
      <c r="E32" s="8">
        <f>'Verbrauch 2020'!D32</f>
        <v>600000</v>
      </c>
      <c r="F32" s="8">
        <f>'Verbrauch Bezugsjahr (2019)'!D32</f>
        <v>888888.88888888888</v>
      </c>
      <c r="G32" s="8">
        <f t="shared" si="14"/>
        <v>0</v>
      </c>
      <c r="H32" s="8">
        <f t="shared" si="6"/>
        <v>-288888.88888888888</v>
      </c>
      <c r="I32" s="8" t="s">
        <v>17</v>
      </c>
      <c r="J32" s="42">
        <v>2000000</v>
      </c>
      <c r="K32" s="8">
        <f>'Verbrauch 2020'!J32</f>
        <v>1500000</v>
      </c>
      <c r="L32" s="8">
        <f>'Verbrauch Bezugsjahr (2019)'!E32</f>
        <v>2250000</v>
      </c>
      <c r="M32" s="8">
        <f t="shared" si="7"/>
        <v>500000</v>
      </c>
      <c r="N32" s="8">
        <f t="shared" si="8"/>
        <v>-250000</v>
      </c>
      <c r="O32" s="8" t="s">
        <v>17</v>
      </c>
      <c r="P32" s="8">
        <f t="shared" si="9"/>
        <v>2600000</v>
      </c>
      <c r="Q32" s="8">
        <f>'Verbrauch 2020'!P32</f>
        <v>2100000</v>
      </c>
      <c r="R32" s="8">
        <f>'Verbrauch Bezugsjahr (2019)'!F32</f>
        <v>3050000</v>
      </c>
      <c r="S32" s="8">
        <f t="shared" si="10"/>
        <v>500000</v>
      </c>
      <c r="T32" s="8">
        <f t="shared" si="11"/>
        <v>-450000</v>
      </c>
      <c r="U32" s="8" t="s">
        <v>17</v>
      </c>
      <c r="V32" s="8">
        <f t="shared" si="12"/>
        <v>2850000</v>
      </c>
      <c r="W32" s="8">
        <v>0.08</v>
      </c>
    </row>
    <row r="33" spans="2:25" x14ac:dyDescent="0.25">
      <c r="B33" s="12">
        <v>44531</v>
      </c>
      <c r="C33" s="42">
        <v>800000</v>
      </c>
      <c r="D33" s="9">
        <f t="shared" si="13"/>
        <v>800000</v>
      </c>
      <c r="E33" s="9">
        <f>'Verbrauch 2020'!D33</f>
        <v>800000</v>
      </c>
      <c r="F33" s="9">
        <f>'Verbrauch Bezugsjahr (2019)'!D33</f>
        <v>1111111.111111111</v>
      </c>
      <c r="G33" s="9">
        <f t="shared" si="14"/>
        <v>0</v>
      </c>
      <c r="H33" s="9">
        <f t="shared" si="6"/>
        <v>-311111.11111111101</v>
      </c>
      <c r="I33" s="9" t="s">
        <v>17</v>
      </c>
      <c r="J33" s="42">
        <v>2000000</v>
      </c>
      <c r="K33" s="9">
        <f>'Verbrauch 2020'!J33</f>
        <v>1500000</v>
      </c>
      <c r="L33" s="9">
        <f>'Verbrauch Bezugsjahr (2019)'!E33</f>
        <v>2250000</v>
      </c>
      <c r="M33" s="9">
        <f t="shared" si="7"/>
        <v>500000</v>
      </c>
      <c r="N33" s="9">
        <f t="shared" si="8"/>
        <v>-250000</v>
      </c>
      <c r="O33" s="9" t="s">
        <v>17</v>
      </c>
      <c r="P33" s="9">
        <f t="shared" si="9"/>
        <v>2800000</v>
      </c>
      <c r="Q33" s="9">
        <f>'Verbrauch 2020'!P33</f>
        <v>2300000</v>
      </c>
      <c r="R33" s="9">
        <f>'Verbrauch Bezugsjahr (2019)'!F33</f>
        <v>3250000</v>
      </c>
      <c r="S33" s="9">
        <f t="shared" si="10"/>
        <v>500000</v>
      </c>
      <c r="T33" s="9">
        <f t="shared" si="11"/>
        <v>-450000</v>
      </c>
      <c r="U33" s="9" t="s">
        <v>17</v>
      </c>
      <c r="V33" s="9">
        <f t="shared" si="12"/>
        <v>3020000</v>
      </c>
      <c r="W33" s="9">
        <v>0.08</v>
      </c>
    </row>
    <row r="34" spans="2:25" x14ac:dyDescent="0.25">
      <c r="B34" s="7" t="s">
        <v>31</v>
      </c>
      <c r="C34" s="43">
        <v>1</v>
      </c>
      <c r="W34" s="10" t="s">
        <v>18</v>
      </c>
      <c r="Y34" s="10"/>
    </row>
    <row r="35" spans="2:25" x14ac:dyDescent="0.25">
      <c r="B35" s="7" t="s">
        <v>32</v>
      </c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S37"/>
  <sheetViews>
    <sheetView showGridLines="0" topLeftCell="B1" zoomScale="115" zoomScaleNormal="115" workbookViewId="0">
      <selection activeCell="P11" sqref="P11:S14"/>
    </sheetView>
  </sheetViews>
  <sheetFormatPr baseColWidth="10" defaultColWidth="11.42578125" defaultRowHeight="12.75" x14ac:dyDescent="0.2"/>
  <cols>
    <col min="1" max="1" width="5.7109375" style="13" customWidth="1"/>
    <col min="2" max="2" width="4.28515625" style="13" customWidth="1"/>
    <col min="3" max="3" width="1.7109375" style="13" customWidth="1"/>
    <col min="4" max="4" width="14" style="13" customWidth="1"/>
    <col min="5" max="5" width="1.7109375" style="13" customWidth="1"/>
    <col min="6" max="6" width="14" style="13" customWidth="1"/>
    <col min="7" max="7" width="1.7109375" style="13" customWidth="1"/>
    <col min="8" max="8" width="14" style="13" customWidth="1"/>
    <col min="9" max="9" width="1.7109375" style="13" customWidth="1"/>
    <col min="10" max="10" width="14" style="13" customWidth="1"/>
    <col min="11" max="11" width="1.7109375" style="13" customWidth="1"/>
    <col min="12" max="12" width="14" style="13" customWidth="1"/>
    <col min="13" max="13" width="3.140625" style="13" customWidth="1"/>
    <col min="14" max="14" width="1.42578125" style="13" customWidth="1"/>
    <col min="15" max="15" width="3.140625" style="13" customWidth="1"/>
    <col min="16" max="16" width="22.85546875" style="13" customWidth="1"/>
    <col min="17" max="17" width="16.85546875" style="13" customWidth="1"/>
    <col min="18" max="18" width="15" style="13" customWidth="1"/>
    <col min="19" max="19" width="14.85546875" style="13" customWidth="1"/>
    <col min="20" max="16384" width="11.42578125" style="13"/>
  </cols>
  <sheetData>
    <row r="1" spans="1:19" ht="20.25" customHeight="1" x14ac:dyDescent="0.2"/>
    <row r="2" spans="1:19" ht="20.25" customHeight="1" x14ac:dyDescent="0.25">
      <c r="A2" s="25" t="s">
        <v>50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9" ht="18.7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9" ht="15.9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9" ht="7.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9" ht="16.5" customHeight="1" x14ac:dyDescent="0.2">
      <c r="B6" s="17"/>
    </row>
    <row r="7" spans="1:19" ht="16.5" customHeight="1" x14ac:dyDescent="0.2">
      <c r="B7" s="17"/>
    </row>
    <row r="8" spans="1:19" ht="16.5" customHeight="1" x14ac:dyDescent="0.2">
      <c r="B8" s="17"/>
    </row>
    <row r="9" spans="1:19" ht="16.5" customHeight="1" x14ac:dyDescent="0.2">
      <c r="B9" s="17"/>
    </row>
    <row r="10" spans="1:19" ht="16.5" customHeight="1" x14ac:dyDescent="0.2">
      <c r="B10" s="17"/>
    </row>
    <row r="11" spans="1:19" ht="16.5" customHeight="1" x14ac:dyDescent="0.2">
      <c r="B11" s="17"/>
      <c r="P11" s="3"/>
      <c r="Q11" s="4" t="s">
        <v>44</v>
      </c>
      <c r="R11" s="5">
        <v>2020</v>
      </c>
      <c r="S11" s="4">
        <v>2021</v>
      </c>
    </row>
    <row r="12" spans="1:19" ht="16.5" customHeight="1" x14ac:dyDescent="0.2">
      <c r="B12" s="17"/>
      <c r="P12" s="8" t="s">
        <v>51</v>
      </c>
      <c r="Q12" s="8">
        <f>SUM('Verbrauch Bezugsjahr (2019)'!C5:C16)</f>
        <v>3250000</v>
      </c>
      <c r="R12" s="8">
        <f>SUM('Verbrauch 2020'!C5:C16)</f>
        <v>2650000</v>
      </c>
      <c r="S12" s="8">
        <f>SUM('Verbrauch 2021'!C5:C16)</f>
        <v>3030000</v>
      </c>
    </row>
    <row r="13" spans="1:19" ht="17.25" customHeight="1" x14ac:dyDescent="0.2">
      <c r="B13" s="17"/>
      <c r="P13" s="9" t="s">
        <v>52</v>
      </c>
      <c r="Q13" s="9">
        <f>SUM('Verbrauch Bezugsjahr (2019)'!F22:F33)</f>
        <v>33000000</v>
      </c>
      <c r="R13" s="9">
        <f>SUM('Verbrauch 2020'!P22:P33)</f>
        <v>22600000</v>
      </c>
      <c r="S13" s="9">
        <f>SUM('Verbrauch 2021'!P22:P33)</f>
        <v>28600000</v>
      </c>
    </row>
    <row r="14" spans="1:19" ht="16.5" customHeight="1" x14ac:dyDescent="0.2">
      <c r="B14" s="17"/>
      <c r="P14" s="44" t="s">
        <v>53</v>
      </c>
      <c r="Q14" s="44">
        <f>Q12+Q13</f>
        <v>36250000</v>
      </c>
      <c r="R14" s="44">
        <f t="shared" ref="R14:S14" si="0">R12+R13</f>
        <v>25250000</v>
      </c>
      <c r="S14" s="44">
        <f t="shared" si="0"/>
        <v>31630000</v>
      </c>
    </row>
    <row r="15" spans="1:19" ht="16.5" customHeight="1" x14ac:dyDescent="0.2">
      <c r="B15" s="17"/>
    </row>
    <row r="16" spans="1:19" ht="16.5" customHeight="1" x14ac:dyDescent="0.2">
      <c r="B16" s="17"/>
    </row>
    <row r="17" spans="1:15" ht="16.5" customHeight="1" x14ac:dyDescent="0.2">
      <c r="A17" s="18"/>
      <c r="B17" s="1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ht="22.5" customHeight="1" x14ac:dyDescent="0.2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ht="87" customHeight="1" x14ac:dyDescent="0.2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ht="9" customHeight="1" x14ac:dyDescent="0.2">
      <c r="A20" s="18"/>
      <c r="B20" s="19"/>
      <c r="C20" s="18"/>
      <c r="D20" s="48"/>
      <c r="E20" s="18"/>
      <c r="F20" s="48"/>
      <c r="G20" s="18"/>
      <c r="H20" s="48"/>
      <c r="I20" s="18"/>
      <c r="J20" s="48"/>
      <c r="K20" s="18"/>
      <c r="L20" s="48"/>
      <c r="M20" s="18"/>
      <c r="N20" s="18"/>
      <c r="O20" s="18"/>
    </row>
    <row r="21" spans="1:15" ht="11.25" customHeight="1" x14ac:dyDescent="0.2">
      <c r="A21" s="18"/>
      <c r="B21" s="19"/>
      <c r="C21" s="18"/>
      <c r="D21" s="48"/>
      <c r="E21" s="18"/>
      <c r="F21" s="48"/>
      <c r="G21" s="18"/>
      <c r="H21" s="48"/>
      <c r="I21" s="18"/>
      <c r="J21" s="48"/>
      <c r="K21" s="18"/>
      <c r="L21" s="48"/>
      <c r="M21" s="18"/>
      <c r="N21" s="18"/>
      <c r="O21" s="18"/>
    </row>
    <row r="22" spans="1:15" ht="3.75" customHeight="1" x14ac:dyDescent="0.2">
      <c r="A22" s="18"/>
      <c r="B22" s="19"/>
      <c r="C22" s="18"/>
      <c r="D22" s="46"/>
      <c r="E22" s="18"/>
      <c r="F22" s="46"/>
      <c r="G22" s="18"/>
      <c r="H22" s="46"/>
      <c r="I22" s="18"/>
      <c r="J22" s="46"/>
      <c r="K22" s="18"/>
      <c r="L22" s="46"/>
      <c r="M22" s="18"/>
      <c r="N22" s="18"/>
      <c r="O22" s="18"/>
    </row>
    <row r="23" spans="1:15" ht="9" customHeight="1" x14ac:dyDescent="0.2">
      <c r="A23" s="18"/>
      <c r="B23" s="19"/>
      <c r="C23" s="18"/>
      <c r="D23" s="48"/>
      <c r="E23" s="18"/>
      <c r="F23" s="48"/>
      <c r="G23" s="18"/>
      <c r="H23" s="48"/>
      <c r="I23" s="18"/>
      <c r="J23" s="48"/>
      <c r="K23" s="18"/>
      <c r="L23" s="48"/>
      <c r="M23" s="18"/>
      <c r="N23" s="18"/>
      <c r="O23" s="18"/>
    </row>
    <row r="24" spans="1:15" ht="9" customHeight="1" x14ac:dyDescent="0.2">
      <c r="A24" s="18"/>
      <c r="B24" s="19"/>
      <c r="C24" s="18"/>
      <c r="D24" s="48"/>
      <c r="E24" s="18"/>
      <c r="F24" s="48"/>
      <c r="G24" s="18"/>
      <c r="H24" s="48"/>
      <c r="I24" s="18"/>
      <c r="J24" s="48"/>
      <c r="K24" s="18"/>
      <c r="L24" s="48"/>
      <c r="M24" s="18"/>
      <c r="N24" s="18"/>
      <c r="O24" s="18"/>
    </row>
    <row r="25" spans="1:15" ht="9.75" customHeight="1" x14ac:dyDescent="0.2">
      <c r="A25" s="7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10" t="s">
        <v>18</v>
      </c>
      <c r="M25" s="18"/>
      <c r="N25" s="18"/>
      <c r="O25" s="18"/>
    </row>
    <row r="26" spans="1:15" ht="21.7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ht="6.7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ht="6" customHeight="1" x14ac:dyDescent="0.2">
      <c r="A28" s="21"/>
      <c r="B28" s="21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ht="4.5" customHeight="1" x14ac:dyDescent="0.2">
      <c r="A29" s="21"/>
      <c r="B29" s="21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ht="6" customHeight="1" x14ac:dyDescent="0.2">
      <c r="A30" s="21"/>
      <c r="B30" s="2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ht="6.7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ht="4.5" customHeight="1" x14ac:dyDescent="0.2">
      <c r="A32" s="18"/>
      <c r="B32" s="18"/>
      <c r="C32" s="18"/>
      <c r="D32" s="18"/>
      <c r="E32" s="18"/>
      <c r="F32" s="18"/>
      <c r="G32" s="23"/>
      <c r="H32" s="23"/>
      <c r="I32" s="23"/>
      <c r="J32" s="23"/>
      <c r="K32" s="23"/>
      <c r="L32" s="18"/>
      <c r="M32" s="18"/>
      <c r="N32" s="18"/>
      <c r="O32" s="18"/>
    </row>
    <row r="33" spans="1:15" ht="18" customHeight="1" x14ac:dyDescent="0.2">
      <c r="A33" s="24"/>
      <c r="B33" s="24"/>
      <c r="C33" s="24"/>
      <c r="D33" s="24"/>
      <c r="E33" s="24"/>
      <c r="F33" s="23"/>
      <c r="G33" s="23"/>
      <c r="H33" s="23"/>
      <c r="I33" s="23"/>
      <c r="J33" s="23"/>
      <c r="K33" s="23"/>
      <c r="L33" s="18"/>
      <c r="M33" s="18"/>
      <c r="N33" s="18"/>
      <c r="O33" s="18"/>
    </row>
    <row r="34" spans="1:15" x14ac:dyDescent="0.2">
      <c r="A34" s="24"/>
      <c r="B34" s="24"/>
      <c r="C34" s="24"/>
      <c r="D34" s="24"/>
      <c r="E34" s="24"/>
      <c r="F34" s="23"/>
      <c r="G34" s="23"/>
      <c r="H34" s="23"/>
      <c r="I34" s="23"/>
      <c r="J34" s="23"/>
      <c r="K34" s="23"/>
      <c r="L34" s="18"/>
      <c r="M34" s="18"/>
      <c r="N34" s="18"/>
      <c r="O34" s="18"/>
    </row>
    <row r="35" spans="1:15" x14ac:dyDescent="0.2">
      <c r="A35" s="24"/>
      <c r="B35" s="24"/>
      <c r="C35" s="24"/>
      <c r="D35" s="24"/>
      <c r="E35" s="24"/>
      <c r="F35" s="23"/>
      <c r="G35" s="23"/>
      <c r="H35" s="23"/>
      <c r="I35" s="23"/>
      <c r="J35" s="23"/>
      <c r="K35" s="23"/>
      <c r="L35" s="18"/>
      <c r="M35" s="18"/>
      <c r="N35" s="18"/>
      <c r="O35" s="18"/>
    </row>
    <row r="36" spans="1:1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</sheetData>
  <sheetProtection selectLockedCells="1"/>
  <mergeCells count="10"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35"/>
  <sheetViews>
    <sheetView showGridLines="0" zoomScale="70" zoomScaleNormal="70" zoomScalePageLayoutView="150" workbookViewId="0"/>
  </sheetViews>
  <sheetFormatPr baseColWidth="10" defaultColWidth="11.42578125" defaultRowHeight="15" x14ac:dyDescent="0.25"/>
  <cols>
    <col min="1" max="1" width="5.42578125" style="1" customWidth="1"/>
    <col min="2" max="2" width="16.7109375" style="1" customWidth="1"/>
    <col min="3" max="3" width="25.85546875" style="1" customWidth="1"/>
    <col min="4" max="4" width="30.5703125" style="1" customWidth="1"/>
    <col min="5" max="5" width="34" style="1" customWidth="1"/>
    <col min="6" max="6" width="34.28515625" style="1" customWidth="1"/>
    <col min="7" max="7" width="31.42578125" style="1" customWidth="1"/>
    <col min="8" max="8" width="34.85546875" style="1" customWidth="1"/>
    <col min="9" max="9" width="33.140625" style="1" customWidth="1"/>
    <col min="10" max="10" width="32.42578125" style="1" customWidth="1"/>
    <col min="11" max="11" width="36.7109375" style="1" customWidth="1"/>
    <col min="12" max="12" width="32.5703125" style="1" customWidth="1"/>
    <col min="13" max="14" width="38.140625" style="1" customWidth="1"/>
    <col min="15" max="15" width="37" style="1" customWidth="1"/>
    <col min="16" max="16" width="24.7109375" style="1" customWidth="1"/>
    <col min="17" max="17" width="27" style="1" customWidth="1"/>
    <col min="18" max="18" width="30.85546875" style="1" customWidth="1"/>
    <col min="19" max="19" width="25.7109375" style="1" customWidth="1"/>
    <col min="20" max="20" width="31.42578125" style="1" customWidth="1"/>
    <col min="21" max="21" width="36.7109375" style="1" customWidth="1"/>
    <col min="22" max="22" width="36" style="1" customWidth="1"/>
    <col min="23" max="23" width="35.42578125" style="1" customWidth="1"/>
    <col min="24" max="24" width="29.28515625" style="1" customWidth="1"/>
    <col min="25" max="25" width="25.5703125" style="1" customWidth="1"/>
    <col min="26" max="26" width="29.5703125" style="1" customWidth="1"/>
    <col min="27" max="16384" width="11.42578125" style="1"/>
  </cols>
  <sheetData>
    <row r="2" spans="2:20" ht="14.25" customHeight="1" x14ac:dyDescent="0.25">
      <c r="B2" s="6"/>
    </row>
    <row r="3" spans="2:20" ht="22.5" customHeight="1" x14ac:dyDescent="0.25">
      <c r="B3" s="2" t="s">
        <v>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20" ht="18.75" customHeight="1" x14ac:dyDescent="0.25">
      <c r="B4" s="3" t="s">
        <v>1</v>
      </c>
      <c r="C4" s="4" t="s">
        <v>2</v>
      </c>
      <c r="D4" s="5" t="s">
        <v>3</v>
      </c>
      <c r="E4" s="5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7</v>
      </c>
      <c r="O4" s="4" t="s">
        <v>13</v>
      </c>
      <c r="P4" s="4" t="s">
        <v>14</v>
      </c>
      <c r="Q4" s="4" t="s">
        <v>15</v>
      </c>
      <c r="R4" s="4" t="s">
        <v>16</v>
      </c>
      <c r="S4" s="4" t="s">
        <v>14</v>
      </c>
      <c r="T4" s="4" t="s">
        <v>15</v>
      </c>
    </row>
    <row r="5" spans="2:20" ht="18.75" customHeight="1" x14ac:dyDescent="0.25">
      <c r="B5" s="11">
        <v>43831</v>
      </c>
      <c r="C5" s="42">
        <v>200000</v>
      </c>
      <c r="D5" s="8">
        <v>250000</v>
      </c>
      <c r="E5" s="8">
        <f>'Verbrauch Bezugsjahr (2019)'!C5</f>
        <v>250000</v>
      </c>
      <c r="F5" s="8">
        <f>C5-E5</f>
        <v>-50000</v>
      </c>
      <c r="G5" s="8">
        <f>C5-E5</f>
        <v>-50000</v>
      </c>
      <c r="H5" s="8" t="s">
        <v>17</v>
      </c>
      <c r="I5" s="42">
        <v>500</v>
      </c>
      <c r="J5" s="8">
        <v>600</v>
      </c>
      <c r="K5" s="8">
        <f>'Verbrauch Bezugsjahr (2019)'!D5</f>
        <v>600</v>
      </c>
      <c r="L5" s="8">
        <f>I5-J5</f>
        <v>-100</v>
      </c>
      <c r="M5" s="8">
        <f>I5-K5</f>
        <v>-100</v>
      </c>
      <c r="N5" s="8" t="s">
        <v>17</v>
      </c>
      <c r="O5" s="42">
        <v>150000</v>
      </c>
      <c r="P5" s="8">
        <v>0.16</v>
      </c>
      <c r="Q5" s="8">
        <f t="shared" ref="Q5:Q16" si="0">O5/C5</f>
        <v>0.75</v>
      </c>
      <c r="R5" s="42">
        <v>50000</v>
      </c>
      <c r="S5" s="8">
        <v>0.16</v>
      </c>
      <c r="T5" s="8">
        <f t="shared" ref="T5:T16" si="1">R5/C5</f>
        <v>0.25</v>
      </c>
    </row>
    <row r="6" spans="2:20" ht="18.75" customHeight="1" x14ac:dyDescent="0.25">
      <c r="B6" s="12">
        <v>43862</v>
      </c>
      <c r="C6" s="42">
        <v>220000</v>
      </c>
      <c r="D6" s="9">
        <v>270000</v>
      </c>
      <c r="E6" s="9">
        <f>'Verbrauch Bezugsjahr (2019)'!C6</f>
        <v>270000</v>
      </c>
      <c r="F6" s="9">
        <f t="shared" ref="F6:F16" si="2">C6-E6</f>
        <v>-50000</v>
      </c>
      <c r="G6" s="9">
        <f t="shared" ref="G6:G16" si="3">C6-E6</f>
        <v>-50000</v>
      </c>
      <c r="H6" s="9" t="s">
        <v>17</v>
      </c>
      <c r="I6" s="42">
        <v>500</v>
      </c>
      <c r="J6" s="9">
        <v>600</v>
      </c>
      <c r="K6" s="9">
        <f>'Verbrauch Bezugsjahr (2019)'!D6</f>
        <v>600</v>
      </c>
      <c r="L6" s="9">
        <f t="shared" ref="L6:L16" si="4">I6-J6</f>
        <v>-100</v>
      </c>
      <c r="M6" s="9">
        <f t="shared" ref="M6:M16" si="5">I6-K6</f>
        <v>-100</v>
      </c>
      <c r="N6" s="9" t="s">
        <v>17</v>
      </c>
      <c r="O6" s="42">
        <v>150000</v>
      </c>
      <c r="P6" s="9">
        <v>0.16</v>
      </c>
      <c r="Q6" s="9">
        <f t="shared" si="0"/>
        <v>0.68181818181818177</v>
      </c>
      <c r="R6" s="42">
        <v>70000</v>
      </c>
      <c r="S6" s="9">
        <v>0.16</v>
      </c>
      <c r="T6" s="9">
        <f t="shared" si="1"/>
        <v>0.31818181818181818</v>
      </c>
    </row>
    <row r="7" spans="2:20" ht="18.75" customHeight="1" x14ac:dyDescent="0.25">
      <c r="B7" s="11">
        <v>43891</v>
      </c>
      <c r="C7" s="42">
        <v>250000</v>
      </c>
      <c r="D7" s="8">
        <v>300000</v>
      </c>
      <c r="E7" s="8">
        <f>'Verbrauch Bezugsjahr (2019)'!C7</f>
        <v>300000</v>
      </c>
      <c r="F7" s="8">
        <f t="shared" si="2"/>
        <v>-50000</v>
      </c>
      <c r="G7" s="8">
        <f t="shared" si="3"/>
        <v>-50000</v>
      </c>
      <c r="H7" s="8" t="s">
        <v>17</v>
      </c>
      <c r="I7" s="42">
        <v>500</v>
      </c>
      <c r="J7" s="8">
        <v>600</v>
      </c>
      <c r="K7" s="8">
        <f>'Verbrauch Bezugsjahr (2019)'!D7</f>
        <v>600</v>
      </c>
      <c r="L7" s="8">
        <f t="shared" si="4"/>
        <v>-100</v>
      </c>
      <c r="M7" s="8">
        <f t="shared" si="5"/>
        <v>-100</v>
      </c>
      <c r="N7" s="8" t="s">
        <v>17</v>
      </c>
      <c r="O7" s="42">
        <v>150000</v>
      </c>
      <c r="P7" s="8">
        <v>0.16</v>
      </c>
      <c r="Q7" s="8">
        <f t="shared" si="0"/>
        <v>0.6</v>
      </c>
      <c r="R7" s="42">
        <v>100000</v>
      </c>
      <c r="S7" s="8">
        <v>0.16</v>
      </c>
      <c r="T7" s="8">
        <f t="shared" si="1"/>
        <v>0.4</v>
      </c>
    </row>
    <row r="8" spans="2:20" ht="18.75" customHeight="1" x14ac:dyDescent="0.25">
      <c r="B8" s="12">
        <v>43922</v>
      </c>
      <c r="C8" s="42">
        <v>250000</v>
      </c>
      <c r="D8" s="9">
        <v>300000</v>
      </c>
      <c r="E8" s="9">
        <f>'Verbrauch Bezugsjahr (2019)'!C8</f>
        <v>300000</v>
      </c>
      <c r="F8" s="9">
        <f t="shared" si="2"/>
        <v>-50000</v>
      </c>
      <c r="G8" s="9">
        <f t="shared" si="3"/>
        <v>-50000</v>
      </c>
      <c r="H8" s="9" t="s">
        <v>17</v>
      </c>
      <c r="I8" s="42">
        <v>500</v>
      </c>
      <c r="J8" s="9">
        <v>600</v>
      </c>
      <c r="K8" s="9">
        <f>'Verbrauch Bezugsjahr (2019)'!D8</f>
        <v>600</v>
      </c>
      <c r="L8" s="9">
        <f t="shared" si="4"/>
        <v>-100</v>
      </c>
      <c r="M8" s="9">
        <f t="shared" si="5"/>
        <v>-100</v>
      </c>
      <c r="N8" s="9" t="s">
        <v>17</v>
      </c>
      <c r="O8" s="42">
        <v>150000</v>
      </c>
      <c r="P8" s="9">
        <v>0.16</v>
      </c>
      <c r="Q8" s="9">
        <f t="shared" si="0"/>
        <v>0.6</v>
      </c>
      <c r="R8" s="42">
        <v>100000</v>
      </c>
      <c r="S8" s="9">
        <v>0.16</v>
      </c>
      <c r="T8" s="9">
        <f t="shared" si="1"/>
        <v>0.4</v>
      </c>
    </row>
    <row r="9" spans="2:20" ht="18.75" customHeight="1" x14ac:dyDescent="0.25">
      <c r="B9" s="11">
        <v>43952</v>
      </c>
      <c r="C9" s="42">
        <v>250000</v>
      </c>
      <c r="D9" s="8">
        <v>300000</v>
      </c>
      <c r="E9" s="8">
        <f>'Verbrauch Bezugsjahr (2019)'!C9</f>
        <v>300000</v>
      </c>
      <c r="F9" s="8">
        <f t="shared" si="2"/>
        <v>-50000</v>
      </c>
      <c r="G9" s="8">
        <f t="shared" si="3"/>
        <v>-50000</v>
      </c>
      <c r="H9" s="8" t="s">
        <v>17</v>
      </c>
      <c r="I9" s="42">
        <v>500</v>
      </c>
      <c r="J9" s="8">
        <v>600</v>
      </c>
      <c r="K9" s="8">
        <f>'Verbrauch Bezugsjahr (2019)'!D9</f>
        <v>600</v>
      </c>
      <c r="L9" s="8">
        <f t="shared" si="4"/>
        <v>-100</v>
      </c>
      <c r="M9" s="8">
        <f t="shared" si="5"/>
        <v>-100</v>
      </c>
      <c r="N9" s="8" t="s">
        <v>17</v>
      </c>
      <c r="O9" s="42">
        <v>150000</v>
      </c>
      <c r="P9" s="8">
        <v>0.16</v>
      </c>
      <c r="Q9" s="8">
        <f t="shared" si="0"/>
        <v>0.6</v>
      </c>
      <c r="R9" s="42">
        <v>100000</v>
      </c>
      <c r="S9" s="8">
        <v>0.16</v>
      </c>
      <c r="T9" s="8">
        <f t="shared" si="1"/>
        <v>0.4</v>
      </c>
    </row>
    <row r="10" spans="2:20" ht="18.75" customHeight="1" x14ac:dyDescent="0.25">
      <c r="B10" s="12">
        <v>43983</v>
      </c>
      <c r="C10" s="42">
        <v>220000</v>
      </c>
      <c r="D10" s="9">
        <v>270000</v>
      </c>
      <c r="E10" s="9">
        <f>'Verbrauch Bezugsjahr (2019)'!C10</f>
        <v>270000</v>
      </c>
      <c r="F10" s="9">
        <f t="shared" si="2"/>
        <v>-50000</v>
      </c>
      <c r="G10" s="9">
        <f t="shared" si="3"/>
        <v>-50000</v>
      </c>
      <c r="H10" s="9" t="s">
        <v>17</v>
      </c>
      <c r="I10" s="42">
        <v>500</v>
      </c>
      <c r="J10" s="9">
        <v>600</v>
      </c>
      <c r="K10" s="9">
        <f>'Verbrauch Bezugsjahr (2019)'!D10</f>
        <v>600</v>
      </c>
      <c r="L10" s="9">
        <f t="shared" si="4"/>
        <v>-100</v>
      </c>
      <c r="M10" s="9">
        <f t="shared" si="5"/>
        <v>-100</v>
      </c>
      <c r="N10" s="9" t="s">
        <v>17</v>
      </c>
      <c r="O10" s="42">
        <v>150000</v>
      </c>
      <c r="P10" s="9">
        <v>0.16</v>
      </c>
      <c r="Q10" s="9">
        <f t="shared" si="0"/>
        <v>0.68181818181818177</v>
      </c>
      <c r="R10" s="42">
        <v>70000</v>
      </c>
      <c r="S10" s="9">
        <v>0.16</v>
      </c>
      <c r="T10" s="9">
        <f t="shared" si="1"/>
        <v>0.31818181818181818</v>
      </c>
    </row>
    <row r="11" spans="2:20" ht="18.75" customHeight="1" x14ac:dyDescent="0.25">
      <c r="B11" s="11">
        <v>44013</v>
      </c>
      <c r="C11" s="42">
        <v>220000</v>
      </c>
      <c r="D11" s="8">
        <v>270000</v>
      </c>
      <c r="E11" s="8">
        <f>'Verbrauch Bezugsjahr (2019)'!C11</f>
        <v>270000</v>
      </c>
      <c r="F11" s="8">
        <f t="shared" si="2"/>
        <v>-50000</v>
      </c>
      <c r="G11" s="8">
        <f t="shared" si="3"/>
        <v>-50000</v>
      </c>
      <c r="H11" s="8" t="s">
        <v>17</v>
      </c>
      <c r="I11" s="42">
        <v>500</v>
      </c>
      <c r="J11" s="8">
        <v>600</v>
      </c>
      <c r="K11" s="8">
        <f>'Verbrauch Bezugsjahr (2019)'!D11</f>
        <v>600</v>
      </c>
      <c r="L11" s="8">
        <f t="shared" si="4"/>
        <v>-100</v>
      </c>
      <c r="M11" s="8">
        <f t="shared" si="5"/>
        <v>-100</v>
      </c>
      <c r="N11" s="8" t="s">
        <v>17</v>
      </c>
      <c r="O11" s="42">
        <v>150000</v>
      </c>
      <c r="P11" s="8">
        <v>0.16</v>
      </c>
      <c r="Q11" s="8">
        <f t="shared" si="0"/>
        <v>0.68181818181818177</v>
      </c>
      <c r="R11" s="42">
        <v>70000</v>
      </c>
      <c r="S11" s="8">
        <v>0.16</v>
      </c>
      <c r="T11" s="8">
        <f t="shared" si="1"/>
        <v>0.31818181818181818</v>
      </c>
    </row>
    <row r="12" spans="2:20" ht="18.75" customHeight="1" x14ac:dyDescent="0.25">
      <c r="B12" s="12">
        <v>44044</v>
      </c>
      <c r="C12" s="42">
        <v>200000</v>
      </c>
      <c r="D12" s="9">
        <v>250000</v>
      </c>
      <c r="E12" s="9">
        <f>'Verbrauch Bezugsjahr (2019)'!C12</f>
        <v>250000</v>
      </c>
      <c r="F12" s="9">
        <f t="shared" si="2"/>
        <v>-50000</v>
      </c>
      <c r="G12" s="9">
        <f t="shared" si="3"/>
        <v>-50000</v>
      </c>
      <c r="H12" s="9" t="s">
        <v>17</v>
      </c>
      <c r="I12" s="42">
        <v>500</v>
      </c>
      <c r="J12" s="9">
        <v>600</v>
      </c>
      <c r="K12" s="9">
        <f>'Verbrauch Bezugsjahr (2019)'!D12</f>
        <v>600</v>
      </c>
      <c r="L12" s="9">
        <f t="shared" si="4"/>
        <v>-100</v>
      </c>
      <c r="M12" s="9">
        <f t="shared" si="5"/>
        <v>-100</v>
      </c>
      <c r="N12" s="9" t="s">
        <v>17</v>
      </c>
      <c r="O12" s="42">
        <v>150000</v>
      </c>
      <c r="P12" s="9">
        <v>0.16</v>
      </c>
      <c r="Q12" s="9">
        <f t="shared" si="0"/>
        <v>0.75</v>
      </c>
      <c r="R12" s="42">
        <v>50000</v>
      </c>
      <c r="S12" s="9">
        <v>0.16</v>
      </c>
      <c r="T12" s="9">
        <f t="shared" si="1"/>
        <v>0.25</v>
      </c>
    </row>
    <row r="13" spans="2:20" ht="18.75" customHeight="1" x14ac:dyDescent="0.25">
      <c r="B13" s="11">
        <v>44075</v>
      </c>
      <c r="C13" s="42">
        <v>200000</v>
      </c>
      <c r="D13" s="8">
        <v>250000</v>
      </c>
      <c r="E13" s="8">
        <f>'Verbrauch Bezugsjahr (2019)'!C13</f>
        <v>250000</v>
      </c>
      <c r="F13" s="8">
        <f t="shared" si="2"/>
        <v>-50000</v>
      </c>
      <c r="G13" s="8">
        <f t="shared" si="3"/>
        <v>-50000</v>
      </c>
      <c r="H13" s="8" t="s">
        <v>17</v>
      </c>
      <c r="I13" s="42">
        <v>500</v>
      </c>
      <c r="J13" s="8">
        <v>600</v>
      </c>
      <c r="K13" s="8">
        <f>'Verbrauch Bezugsjahr (2019)'!D13</f>
        <v>600</v>
      </c>
      <c r="L13" s="8">
        <f t="shared" si="4"/>
        <v>-100</v>
      </c>
      <c r="M13" s="8">
        <f t="shared" si="5"/>
        <v>-100</v>
      </c>
      <c r="N13" s="8" t="s">
        <v>17</v>
      </c>
      <c r="O13" s="42">
        <v>150000</v>
      </c>
      <c r="P13" s="8">
        <v>0.16</v>
      </c>
      <c r="Q13" s="8">
        <f t="shared" si="0"/>
        <v>0.75</v>
      </c>
      <c r="R13" s="42">
        <v>50000</v>
      </c>
      <c r="S13" s="8">
        <v>0.16</v>
      </c>
      <c r="T13" s="8">
        <f t="shared" si="1"/>
        <v>0.25</v>
      </c>
    </row>
    <row r="14" spans="2:20" ht="18.75" customHeight="1" x14ac:dyDescent="0.25">
      <c r="B14" s="12">
        <v>44105</v>
      </c>
      <c r="C14" s="42">
        <v>220000</v>
      </c>
      <c r="D14" s="9">
        <v>270000</v>
      </c>
      <c r="E14" s="9">
        <f>'Verbrauch Bezugsjahr (2019)'!C14</f>
        <v>270000</v>
      </c>
      <c r="F14" s="9">
        <f t="shared" si="2"/>
        <v>-50000</v>
      </c>
      <c r="G14" s="9">
        <f t="shared" si="3"/>
        <v>-50000</v>
      </c>
      <c r="H14" s="9" t="s">
        <v>17</v>
      </c>
      <c r="I14" s="42">
        <v>500</v>
      </c>
      <c r="J14" s="9">
        <v>600</v>
      </c>
      <c r="K14" s="9">
        <f>'Verbrauch Bezugsjahr (2019)'!D14</f>
        <v>600</v>
      </c>
      <c r="L14" s="9">
        <f t="shared" si="4"/>
        <v>-100</v>
      </c>
      <c r="M14" s="9">
        <f t="shared" si="5"/>
        <v>-100</v>
      </c>
      <c r="N14" s="9" t="s">
        <v>17</v>
      </c>
      <c r="O14" s="42">
        <v>150000</v>
      </c>
      <c r="P14" s="9">
        <v>0.16</v>
      </c>
      <c r="Q14" s="9">
        <f t="shared" si="0"/>
        <v>0.68181818181818177</v>
      </c>
      <c r="R14" s="42">
        <v>70000</v>
      </c>
      <c r="S14" s="9">
        <v>0.16</v>
      </c>
      <c r="T14" s="9">
        <f t="shared" si="1"/>
        <v>0.31818181818181818</v>
      </c>
    </row>
    <row r="15" spans="2:20" ht="18.75" customHeight="1" x14ac:dyDescent="0.25">
      <c r="B15" s="11">
        <v>44136</v>
      </c>
      <c r="C15" s="42">
        <v>220000</v>
      </c>
      <c r="D15" s="8">
        <v>270000</v>
      </c>
      <c r="E15" s="8">
        <f>'Verbrauch Bezugsjahr (2019)'!C15</f>
        <v>270000</v>
      </c>
      <c r="F15" s="8">
        <f t="shared" si="2"/>
        <v>-50000</v>
      </c>
      <c r="G15" s="8">
        <f t="shared" si="3"/>
        <v>-50000</v>
      </c>
      <c r="H15" s="8" t="s">
        <v>17</v>
      </c>
      <c r="I15" s="42">
        <v>500</v>
      </c>
      <c r="J15" s="8">
        <v>600</v>
      </c>
      <c r="K15" s="8">
        <f>'Verbrauch Bezugsjahr (2019)'!D15</f>
        <v>600</v>
      </c>
      <c r="L15" s="8">
        <f t="shared" si="4"/>
        <v>-100</v>
      </c>
      <c r="M15" s="8">
        <f t="shared" si="5"/>
        <v>-100</v>
      </c>
      <c r="N15" s="8" t="s">
        <v>17</v>
      </c>
      <c r="O15" s="42">
        <v>150000</v>
      </c>
      <c r="P15" s="8">
        <v>0.16</v>
      </c>
      <c r="Q15" s="8">
        <f t="shared" si="0"/>
        <v>0.68181818181818177</v>
      </c>
      <c r="R15" s="42">
        <v>70000</v>
      </c>
      <c r="S15" s="8">
        <v>0.16</v>
      </c>
      <c r="T15" s="8">
        <f t="shared" si="1"/>
        <v>0.31818181818181818</v>
      </c>
    </row>
    <row r="16" spans="2:20" ht="18.75" customHeight="1" x14ac:dyDescent="0.25">
      <c r="B16" s="12">
        <v>44166</v>
      </c>
      <c r="C16" s="42">
        <v>200000</v>
      </c>
      <c r="D16" s="9">
        <v>250000</v>
      </c>
      <c r="E16" s="9">
        <f>'Verbrauch Bezugsjahr (2019)'!C16</f>
        <v>250000</v>
      </c>
      <c r="F16" s="9">
        <f t="shared" si="2"/>
        <v>-50000</v>
      </c>
      <c r="G16" s="9">
        <f t="shared" si="3"/>
        <v>-50000</v>
      </c>
      <c r="H16" s="9" t="s">
        <v>17</v>
      </c>
      <c r="I16" s="42">
        <v>500</v>
      </c>
      <c r="J16" s="9">
        <v>600</v>
      </c>
      <c r="K16" s="9">
        <f>'Verbrauch Bezugsjahr (2019)'!D16</f>
        <v>600</v>
      </c>
      <c r="L16" s="9">
        <f t="shared" si="4"/>
        <v>-100</v>
      </c>
      <c r="M16" s="9">
        <f t="shared" si="5"/>
        <v>-100</v>
      </c>
      <c r="N16" s="9" t="s">
        <v>17</v>
      </c>
      <c r="O16" s="42">
        <v>150000</v>
      </c>
      <c r="P16" s="9">
        <v>0.16</v>
      </c>
      <c r="Q16" s="9">
        <f t="shared" si="0"/>
        <v>0.75</v>
      </c>
      <c r="R16" s="42">
        <v>50000</v>
      </c>
      <c r="S16" s="9">
        <v>0.16</v>
      </c>
      <c r="T16" s="9">
        <f t="shared" si="1"/>
        <v>0.25</v>
      </c>
    </row>
    <row r="17" spans="2:23" ht="14.25" customHeight="1" x14ac:dyDescent="0.25">
      <c r="B17" s="7"/>
      <c r="T17" s="10" t="s">
        <v>18</v>
      </c>
    </row>
    <row r="18" spans="2:23" ht="18.75" customHeight="1" x14ac:dyDescent="0.25">
      <c r="J18" s="26"/>
      <c r="L18" s="26"/>
    </row>
    <row r="19" spans="2:23" ht="18.75" customHeight="1" x14ac:dyDescent="0.25">
      <c r="B19" s="6"/>
    </row>
    <row r="20" spans="2:23" ht="18.75" customHeight="1" x14ac:dyDescent="0.25">
      <c r="B20" s="2" t="s">
        <v>34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2:23" ht="35.25" customHeight="1" x14ac:dyDescent="0.25">
      <c r="B21" s="3" t="s">
        <v>1</v>
      </c>
      <c r="C21" s="4" t="s">
        <v>20</v>
      </c>
      <c r="D21" s="5" t="s">
        <v>21</v>
      </c>
      <c r="E21" s="5" t="s">
        <v>22</v>
      </c>
      <c r="F21" s="4" t="s">
        <v>23</v>
      </c>
      <c r="G21" s="4" t="s">
        <v>5</v>
      </c>
      <c r="H21" s="4" t="s">
        <v>6</v>
      </c>
      <c r="I21" s="4" t="s">
        <v>7</v>
      </c>
      <c r="J21" s="4" t="s">
        <v>24</v>
      </c>
      <c r="K21" s="5" t="s">
        <v>35</v>
      </c>
      <c r="L21" s="4" t="s">
        <v>36</v>
      </c>
      <c r="M21" s="4" t="s">
        <v>5</v>
      </c>
      <c r="N21" s="4" t="s">
        <v>6</v>
      </c>
      <c r="O21" s="4" t="s">
        <v>7</v>
      </c>
      <c r="P21" s="4" t="s">
        <v>27</v>
      </c>
      <c r="Q21" s="5" t="s">
        <v>37</v>
      </c>
      <c r="R21" s="4" t="s">
        <v>38</v>
      </c>
      <c r="S21" s="4" t="s">
        <v>5</v>
      </c>
      <c r="T21" s="4" t="s">
        <v>6</v>
      </c>
      <c r="U21" s="4" t="s">
        <v>7</v>
      </c>
      <c r="V21" s="4" t="s">
        <v>30</v>
      </c>
      <c r="W21" s="4" t="s">
        <v>14</v>
      </c>
    </row>
    <row r="22" spans="2:23" ht="18.75" customHeight="1" x14ac:dyDescent="0.25">
      <c r="B22" s="11">
        <v>43831</v>
      </c>
      <c r="C22" s="42">
        <v>1000000</v>
      </c>
      <c r="D22" s="8">
        <f>C22/$C$34</f>
        <v>1000000</v>
      </c>
      <c r="E22" s="8">
        <v>1333333.33</v>
      </c>
      <c r="F22" s="8">
        <f>'Verbrauch Bezugsjahr (2019)'!D22</f>
        <v>1333333.3333333333</v>
      </c>
      <c r="G22" s="8">
        <f>D22-E22</f>
        <v>-333333.33000000007</v>
      </c>
      <c r="H22" s="8">
        <f t="shared" ref="H22:H33" si="6">D22-F22</f>
        <v>-333333.33333333326</v>
      </c>
      <c r="I22" s="8" t="s">
        <v>17</v>
      </c>
      <c r="J22" s="42">
        <v>1500000</v>
      </c>
      <c r="K22" s="8">
        <v>2500000</v>
      </c>
      <c r="L22" s="8">
        <f>'Verbrauch Bezugsjahr (2019)'!E22</f>
        <v>2250000</v>
      </c>
      <c r="M22" s="8">
        <f t="shared" ref="M22:M33" si="7">J22-K22</f>
        <v>-1000000</v>
      </c>
      <c r="N22" s="8">
        <f t="shared" ref="N22:N33" si="8">J22-L22</f>
        <v>-750000</v>
      </c>
      <c r="O22" s="8" t="s">
        <v>17</v>
      </c>
      <c r="P22" s="8">
        <f t="shared" ref="P22:P33" si="9">C22+J22</f>
        <v>2500000</v>
      </c>
      <c r="Q22" s="8">
        <v>3833333.33</v>
      </c>
      <c r="R22" s="8">
        <f>'Verbrauch Bezugsjahr (2019)'!F22</f>
        <v>3450000</v>
      </c>
      <c r="S22" s="8">
        <f t="shared" ref="S22:S33" si="10">P22-Q22</f>
        <v>-1333333.33</v>
      </c>
      <c r="T22" s="8">
        <f t="shared" ref="T22:T33" si="11">P22-R22</f>
        <v>-950000</v>
      </c>
      <c r="U22" s="8" t="s">
        <v>17</v>
      </c>
      <c r="V22" s="8">
        <f t="shared" ref="V22:V33" si="12">C5+P22</f>
        <v>2700000</v>
      </c>
      <c r="W22" s="8">
        <v>0.08</v>
      </c>
    </row>
    <row r="23" spans="2:23" ht="18.75" customHeight="1" x14ac:dyDescent="0.25">
      <c r="B23" s="12">
        <v>43862</v>
      </c>
      <c r="C23" s="42">
        <v>800000</v>
      </c>
      <c r="D23" s="9">
        <f t="shared" ref="D23:D33" si="13">C23/$C$34</f>
        <v>800000</v>
      </c>
      <c r="E23" s="9">
        <v>1111111.1100000001</v>
      </c>
      <c r="F23" s="9">
        <f>'Verbrauch Bezugsjahr (2019)'!D23</f>
        <v>1111111.111111111</v>
      </c>
      <c r="G23" s="9">
        <f t="shared" ref="G23:G33" si="14">D23-E23</f>
        <v>-311111.1100000001</v>
      </c>
      <c r="H23" s="9">
        <f t="shared" si="6"/>
        <v>-311111.11111111101</v>
      </c>
      <c r="I23" s="9" t="s">
        <v>17</v>
      </c>
      <c r="J23" s="42">
        <v>1500000</v>
      </c>
      <c r="K23" s="9">
        <v>2500000</v>
      </c>
      <c r="L23" s="9">
        <f>'Verbrauch Bezugsjahr (2019)'!E23</f>
        <v>2250000</v>
      </c>
      <c r="M23" s="9">
        <f t="shared" si="7"/>
        <v>-1000000</v>
      </c>
      <c r="N23" s="9">
        <f t="shared" si="8"/>
        <v>-750000</v>
      </c>
      <c r="O23" s="9" t="s">
        <v>17</v>
      </c>
      <c r="P23" s="9">
        <f t="shared" si="9"/>
        <v>2300000</v>
      </c>
      <c r="Q23" s="9">
        <v>3611111.11</v>
      </c>
      <c r="R23" s="9">
        <f>'Verbrauch Bezugsjahr (2019)'!F23</f>
        <v>3250000</v>
      </c>
      <c r="S23" s="9">
        <f t="shared" si="10"/>
        <v>-1311111.1099999999</v>
      </c>
      <c r="T23" s="9">
        <f t="shared" si="11"/>
        <v>-950000</v>
      </c>
      <c r="U23" s="9" t="s">
        <v>17</v>
      </c>
      <c r="V23" s="9">
        <f t="shared" si="12"/>
        <v>2520000</v>
      </c>
      <c r="W23" s="9">
        <v>0.08</v>
      </c>
    </row>
    <row r="24" spans="2:23" ht="18.75" customHeight="1" x14ac:dyDescent="0.25">
      <c r="B24" s="11">
        <v>43891</v>
      </c>
      <c r="C24" s="42">
        <v>600000</v>
      </c>
      <c r="D24" s="8">
        <f t="shared" si="13"/>
        <v>600000</v>
      </c>
      <c r="E24" s="8">
        <v>888888.89</v>
      </c>
      <c r="F24" s="8">
        <f>'Verbrauch Bezugsjahr (2019)'!D24</f>
        <v>888888.88888888888</v>
      </c>
      <c r="G24" s="8">
        <f t="shared" si="14"/>
        <v>-288888.89</v>
      </c>
      <c r="H24" s="8">
        <f t="shared" si="6"/>
        <v>-288888.88888888888</v>
      </c>
      <c r="I24" s="8" t="s">
        <v>17</v>
      </c>
      <c r="J24" s="42">
        <v>1500000</v>
      </c>
      <c r="K24" s="8">
        <v>2500000</v>
      </c>
      <c r="L24" s="8">
        <f>'Verbrauch Bezugsjahr (2019)'!E24</f>
        <v>2250000</v>
      </c>
      <c r="M24" s="8">
        <f t="shared" si="7"/>
        <v>-1000000</v>
      </c>
      <c r="N24" s="8">
        <f t="shared" si="8"/>
        <v>-750000</v>
      </c>
      <c r="O24" s="8" t="s">
        <v>17</v>
      </c>
      <c r="P24" s="8">
        <f t="shared" si="9"/>
        <v>2100000</v>
      </c>
      <c r="Q24" s="8">
        <v>3388888.89</v>
      </c>
      <c r="R24" s="8">
        <f>'Verbrauch Bezugsjahr (2019)'!F24</f>
        <v>3050000</v>
      </c>
      <c r="S24" s="8">
        <f t="shared" si="10"/>
        <v>-1288888.8900000001</v>
      </c>
      <c r="T24" s="8">
        <f t="shared" si="11"/>
        <v>-950000</v>
      </c>
      <c r="U24" s="8" t="s">
        <v>17</v>
      </c>
      <c r="V24" s="8">
        <f t="shared" si="12"/>
        <v>2350000</v>
      </c>
      <c r="W24" s="8">
        <v>0.08</v>
      </c>
    </row>
    <row r="25" spans="2:23" ht="18.75" customHeight="1" x14ac:dyDescent="0.25">
      <c r="B25" s="12">
        <v>43922</v>
      </c>
      <c r="C25" s="42">
        <v>400000</v>
      </c>
      <c r="D25" s="9">
        <f t="shared" si="13"/>
        <v>400000</v>
      </c>
      <c r="E25" s="9">
        <v>666666.67000000004</v>
      </c>
      <c r="F25" s="9">
        <f>'Verbrauch Bezugsjahr (2019)'!D25</f>
        <v>666666.66666666663</v>
      </c>
      <c r="G25" s="9">
        <f t="shared" si="14"/>
        <v>-266666.67000000004</v>
      </c>
      <c r="H25" s="9">
        <f t="shared" si="6"/>
        <v>-266666.66666666663</v>
      </c>
      <c r="I25" s="9" t="s">
        <v>17</v>
      </c>
      <c r="J25" s="42">
        <v>1500000</v>
      </c>
      <c r="K25" s="9">
        <v>2500000</v>
      </c>
      <c r="L25" s="9">
        <f>'Verbrauch Bezugsjahr (2019)'!E25</f>
        <v>2250000</v>
      </c>
      <c r="M25" s="9">
        <f t="shared" si="7"/>
        <v>-1000000</v>
      </c>
      <c r="N25" s="9">
        <f t="shared" si="8"/>
        <v>-750000</v>
      </c>
      <c r="O25" s="9" t="s">
        <v>17</v>
      </c>
      <c r="P25" s="9">
        <f t="shared" si="9"/>
        <v>1900000</v>
      </c>
      <c r="Q25" s="9">
        <v>3166666.67</v>
      </c>
      <c r="R25" s="9">
        <f>'Verbrauch Bezugsjahr (2019)'!F25</f>
        <v>2850000</v>
      </c>
      <c r="S25" s="9">
        <f t="shared" si="10"/>
        <v>-1266666.67</v>
      </c>
      <c r="T25" s="9">
        <f t="shared" si="11"/>
        <v>-950000</v>
      </c>
      <c r="U25" s="9" t="s">
        <v>17</v>
      </c>
      <c r="V25" s="9">
        <f t="shared" si="12"/>
        <v>2150000</v>
      </c>
      <c r="W25" s="9">
        <v>0.08</v>
      </c>
    </row>
    <row r="26" spans="2:23" ht="18.75" customHeight="1" x14ac:dyDescent="0.25">
      <c r="B26" s="11">
        <v>43952</v>
      </c>
      <c r="C26" s="42">
        <v>0</v>
      </c>
      <c r="D26" s="8">
        <f t="shared" si="13"/>
        <v>0</v>
      </c>
      <c r="E26" s="8">
        <v>0</v>
      </c>
      <c r="F26" s="8">
        <f>'Verbrauch Bezugsjahr (2019)'!D26</f>
        <v>0</v>
      </c>
      <c r="G26" s="8">
        <f t="shared" si="14"/>
        <v>0</v>
      </c>
      <c r="H26" s="8">
        <f t="shared" si="6"/>
        <v>0</v>
      </c>
      <c r="I26" s="8" t="s">
        <v>17</v>
      </c>
      <c r="J26" s="42">
        <v>1500000</v>
      </c>
      <c r="K26" s="8">
        <v>2500000</v>
      </c>
      <c r="L26" s="8">
        <f>'Verbrauch Bezugsjahr (2019)'!E26</f>
        <v>2250000</v>
      </c>
      <c r="M26" s="8">
        <f t="shared" si="7"/>
        <v>-1000000</v>
      </c>
      <c r="N26" s="8">
        <f t="shared" si="8"/>
        <v>-750000</v>
      </c>
      <c r="O26" s="8" t="s">
        <v>17</v>
      </c>
      <c r="P26" s="8">
        <f t="shared" si="9"/>
        <v>1500000</v>
      </c>
      <c r="Q26" s="8">
        <v>2500000</v>
      </c>
      <c r="R26" s="8">
        <f>'Verbrauch Bezugsjahr (2019)'!F26</f>
        <v>2250000</v>
      </c>
      <c r="S26" s="8">
        <f t="shared" si="10"/>
        <v>-1000000</v>
      </c>
      <c r="T26" s="8">
        <f t="shared" si="11"/>
        <v>-750000</v>
      </c>
      <c r="U26" s="8" t="s">
        <v>17</v>
      </c>
      <c r="V26" s="8">
        <f t="shared" si="12"/>
        <v>1750000</v>
      </c>
      <c r="W26" s="8">
        <v>0.08</v>
      </c>
    </row>
    <row r="27" spans="2:23" ht="18.75" customHeight="1" x14ac:dyDescent="0.25">
      <c r="B27" s="12">
        <v>43983</v>
      </c>
      <c r="C27" s="42">
        <v>0</v>
      </c>
      <c r="D27" s="9">
        <f t="shared" si="13"/>
        <v>0</v>
      </c>
      <c r="E27" s="9">
        <v>0</v>
      </c>
      <c r="F27" s="9">
        <f>'Verbrauch Bezugsjahr (2019)'!D27</f>
        <v>0</v>
      </c>
      <c r="G27" s="9">
        <f t="shared" si="14"/>
        <v>0</v>
      </c>
      <c r="H27" s="9">
        <f t="shared" si="6"/>
        <v>0</v>
      </c>
      <c r="I27" s="9" t="s">
        <v>17</v>
      </c>
      <c r="J27" s="42">
        <v>1500000</v>
      </c>
      <c r="K27" s="9">
        <v>2500000</v>
      </c>
      <c r="L27" s="9">
        <f>'Verbrauch Bezugsjahr (2019)'!E27</f>
        <v>2250000</v>
      </c>
      <c r="M27" s="9">
        <f t="shared" si="7"/>
        <v>-1000000</v>
      </c>
      <c r="N27" s="9">
        <f t="shared" si="8"/>
        <v>-750000</v>
      </c>
      <c r="O27" s="9" t="s">
        <v>17</v>
      </c>
      <c r="P27" s="9">
        <f t="shared" si="9"/>
        <v>1500000</v>
      </c>
      <c r="Q27" s="9">
        <v>2500000</v>
      </c>
      <c r="R27" s="9">
        <f>'Verbrauch Bezugsjahr (2019)'!F27</f>
        <v>2250000</v>
      </c>
      <c r="S27" s="9">
        <f t="shared" si="10"/>
        <v>-1000000</v>
      </c>
      <c r="T27" s="9">
        <f t="shared" si="11"/>
        <v>-750000</v>
      </c>
      <c r="U27" s="9" t="s">
        <v>17</v>
      </c>
      <c r="V27" s="9">
        <f t="shared" si="12"/>
        <v>1720000</v>
      </c>
      <c r="W27" s="9">
        <v>0.08</v>
      </c>
    </row>
    <row r="28" spans="2:23" ht="18.75" customHeight="1" x14ac:dyDescent="0.25">
      <c r="B28" s="11">
        <v>44013</v>
      </c>
      <c r="C28" s="42">
        <v>0</v>
      </c>
      <c r="D28" s="8">
        <f t="shared" si="13"/>
        <v>0</v>
      </c>
      <c r="E28" s="8">
        <v>0</v>
      </c>
      <c r="F28" s="8">
        <f>'Verbrauch Bezugsjahr (2019)'!D28</f>
        <v>0</v>
      </c>
      <c r="G28" s="8">
        <f t="shared" si="14"/>
        <v>0</v>
      </c>
      <c r="H28" s="8">
        <f t="shared" si="6"/>
        <v>0</v>
      </c>
      <c r="I28" s="8" t="s">
        <v>17</v>
      </c>
      <c r="J28" s="42">
        <v>1500000</v>
      </c>
      <c r="K28" s="8">
        <v>2500000</v>
      </c>
      <c r="L28" s="8">
        <f>'Verbrauch Bezugsjahr (2019)'!E28</f>
        <v>2250000</v>
      </c>
      <c r="M28" s="8">
        <f t="shared" si="7"/>
        <v>-1000000</v>
      </c>
      <c r="N28" s="8">
        <f t="shared" si="8"/>
        <v>-750000</v>
      </c>
      <c r="O28" s="8" t="s">
        <v>17</v>
      </c>
      <c r="P28" s="8">
        <f t="shared" si="9"/>
        <v>1500000</v>
      </c>
      <c r="Q28" s="8">
        <v>2500000</v>
      </c>
      <c r="R28" s="8">
        <f>'Verbrauch Bezugsjahr (2019)'!F28</f>
        <v>2250000</v>
      </c>
      <c r="S28" s="8">
        <f t="shared" si="10"/>
        <v>-1000000</v>
      </c>
      <c r="T28" s="8">
        <f t="shared" si="11"/>
        <v>-750000</v>
      </c>
      <c r="U28" s="8" t="s">
        <v>17</v>
      </c>
      <c r="V28" s="8">
        <f t="shared" si="12"/>
        <v>1720000</v>
      </c>
      <c r="W28" s="8">
        <v>0.08</v>
      </c>
    </row>
    <row r="29" spans="2:23" ht="18.75" customHeight="1" x14ac:dyDescent="0.25">
      <c r="B29" s="12">
        <v>44044</v>
      </c>
      <c r="C29" s="42">
        <v>0</v>
      </c>
      <c r="D29" s="9">
        <f t="shared" si="13"/>
        <v>0</v>
      </c>
      <c r="E29" s="9">
        <v>0</v>
      </c>
      <c r="F29" s="9">
        <f>'Verbrauch Bezugsjahr (2019)'!D29</f>
        <v>0</v>
      </c>
      <c r="G29" s="9">
        <f t="shared" si="14"/>
        <v>0</v>
      </c>
      <c r="H29" s="9">
        <f t="shared" si="6"/>
        <v>0</v>
      </c>
      <c r="I29" s="9" t="s">
        <v>17</v>
      </c>
      <c r="J29" s="42">
        <v>1500000</v>
      </c>
      <c r="K29" s="9">
        <v>2500000</v>
      </c>
      <c r="L29" s="9">
        <f>'Verbrauch Bezugsjahr (2019)'!E29</f>
        <v>2250000</v>
      </c>
      <c r="M29" s="9">
        <f t="shared" si="7"/>
        <v>-1000000</v>
      </c>
      <c r="N29" s="9">
        <f t="shared" si="8"/>
        <v>-750000</v>
      </c>
      <c r="O29" s="9" t="s">
        <v>17</v>
      </c>
      <c r="P29" s="9">
        <f t="shared" si="9"/>
        <v>1500000</v>
      </c>
      <c r="Q29" s="9">
        <v>2500000</v>
      </c>
      <c r="R29" s="9">
        <f>'Verbrauch Bezugsjahr (2019)'!F29</f>
        <v>2250000</v>
      </c>
      <c r="S29" s="9">
        <f t="shared" si="10"/>
        <v>-1000000</v>
      </c>
      <c r="T29" s="9">
        <f t="shared" si="11"/>
        <v>-750000</v>
      </c>
      <c r="U29" s="9" t="s">
        <v>17</v>
      </c>
      <c r="V29" s="9">
        <f t="shared" si="12"/>
        <v>1700000</v>
      </c>
      <c r="W29" s="9">
        <v>0.08</v>
      </c>
    </row>
    <row r="30" spans="2:23" ht="18.75" customHeight="1" x14ac:dyDescent="0.25">
      <c r="B30" s="11">
        <v>44075</v>
      </c>
      <c r="C30" s="42">
        <v>0</v>
      </c>
      <c r="D30" s="8">
        <f t="shared" si="13"/>
        <v>0</v>
      </c>
      <c r="E30" s="8">
        <v>0</v>
      </c>
      <c r="F30" s="8">
        <f>'Verbrauch Bezugsjahr (2019)'!D30</f>
        <v>0</v>
      </c>
      <c r="G30" s="8">
        <f t="shared" si="14"/>
        <v>0</v>
      </c>
      <c r="H30" s="8">
        <f t="shared" si="6"/>
        <v>0</v>
      </c>
      <c r="I30" s="8" t="s">
        <v>17</v>
      </c>
      <c r="J30" s="42">
        <v>1500000</v>
      </c>
      <c r="K30" s="8">
        <v>2500000</v>
      </c>
      <c r="L30" s="8">
        <f>'Verbrauch Bezugsjahr (2019)'!E30</f>
        <v>2250000</v>
      </c>
      <c r="M30" s="8">
        <f t="shared" si="7"/>
        <v>-1000000</v>
      </c>
      <c r="N30" s="8">
        <f t="shared" si="8"/>
        <v>-750000</v>
      </c>
      <c r="O30" s="8" t="s">
        <v>17</v>
      </c>
      <c r="P30" s="8">
        <f t="shared" si="9"/>
        <v>1500000</v>
      </c>
      <c r="Q30" s="8">
        <v>2500000</v>
      </c>
      <c r="R30" s="8">
        <f>'Verbrauch Bezugsjahr (2019)'!F30</f>
        <v>2250000</v>
      </c>
      <c r="S30" s="8">
        <f t="shared" si="10"/>
        <v>-1000000</v>
      </c>
      <c r="T30" s="8">
        <f t="shared" si="11"/>
        <v>-750000</v>
      </c>
      <c r="U30" s="8" t="s">
        <v>17</v>
      </c>
      <c r="V30" s="8">
        <f t="shared" si="12"/>
        <v>1700000</v>
      </c>
      <c r="W30" s="8">
        <v>0.08</v>
      </c>
    </row>
    <row r="31" spans="2:23" ht="18.75" customHeight="1" x14ac:dyDescent="0.25">
      <c r="B31" s="12">
        <v>44105</v>
      </c>
      <c r="C31" s="42">
        <v>400000</v>
      </c>
      <c r="D31" s="9">
        <f t="shared" si="13"/>
        <v>400000</v>
      </c>
      <c r="E31" s="9">
        <v>666666.67000000004</v>
      </c>
      <c r="F31" s="9">
        <f>'Verbrauch Bezugsjahr (2019)'!D31</f>
        <v>666666.66666666663</v>
      </c>
      <c r="G31" s="9">
        <f t="shared" si="14"/>
        <v>-266666.67000000004</v>
      </c>
      <c r="H31" s="9">
        <f t="shared" si="6"/>
        <v>-266666.66666666663</v>
      </c>
      <c r="I31" s="9" t="s">
        <v>17</v>
      </c>
      <c r="J31" s="42">
        <v>1500000</v>
      </c>
      <c r="K31" s="9">
        <v>2500000</v>
      </c>
      <c r="L31" s="9">
        <f>'Verbrauch Bezugsjahr (2019)'!E31</f>
        <v>2250000</v>
      </c>
      <c r="M31" s="9">
        <f t="shared" si="7"/>
        <v>-1000000</v>
      </c>
      <c r="N31" s="9">
        <f t="shared" si="8"/>
        <v>-750000</v>
      </c>
      <c r="O31" s="9" t="s">
        <v>17</v>
      </c>
      <c r="P31" s="9">
        <f t="shared" si="9"/>
        <v>1900000</v>
      </c>
      <c r="Q31" s="9">
        <v>3166666.67</v>
      </c>
      <c r="R31" s="9">
        <f>'Verbrauch Bezugsjahr (2019)'!F31</f>
        <v>2850000</v>
      </c>
      <c r="S31" s="9">
        <f t="shared" si="10"/>
        <v>-1266666.67</v>
      </c>
      <c r="T31" s="9">
        <f t="shared" si="11"/>
        <v>-950000</v>
      </c>
      <c r="U31" s="9" t="s">
        <v>17</v>
      </c>
      <c r="V31" s="9">
        <f t="shared" si="12"/>
        <v>2120000</v>
      </c>
      <c r="W31" s="9">
        <v>0.08</v>
      </c>
    </row>
    <row r="32" spans="2:23" ht="18.75" customHeight="1" x14ac:dyDescent="0.25">
      <c r="B32" s="11">
        <v>44136</v>
      </c>
      <c r="C32" s="42">
        <v>600000</v>
      </c>
      <c r="D32" s="8">
        <f t="shared" si="13"/>
        <v>600000</v>
      </c>
      <c r="E32" s="8">
        <v>888888.89</v>
      </c>
      <c r="F32" s="8">
        <f>'Verbrauch Bezugsjahr (2019)'!D32</f>
        <v>888888.88888888888</v>
      </c>
      <c r="G32" s="8">
        <f t="shared" si="14"/>
        <v>-288888.89</v>
      </c>
      <c r="H32" s="8">
        <f t="shared" si="6"/>
        <v>-288888.88888888888</v>
      </c>
      <c r="I32" s="8" t="s">
        <v>17</v>
      </c>
      <c r="J32" s="42">
        <v>1500000</v>
      </c>
      <c r="K32" s="8">
        <v>2500000</v>
      </c>
      <c r="L32" s="8">
        <f>'Verbrauch Bezugsjahr (2019)'!E32</f>
        <v>2250000</v>
      </c>
      <c r="M32" s="8">
        <f t="shared" si="7"/>
        <v>-1000000</v>
      </c>
      <c r="N32" s="8">
        <f t="shared" si="8"/>
        <v>-750000</v>
      </c>
      <c r="O32" s="8" t="s">
        <v>17</v>
      </c>
      <c r="P32" s="8">
        <f t="shared" si="9"/>
        <v>2100000</v>
      </c>
      <c r="Q32" s="8">
        <v>3388888.89</v>
      </c>
      <c r="R32" s="8">
        <f>'Verbrauch Bezugsjahr (2019)'!F32</f>
        <v>3050000</v>
      </c>
      <c r="S32" s="8">
        <f t="shared" si="10"/>
        <v>-1288888.8900000001</v>
      </c>
      <c r="T32" s="8">
        <f t="shared" si="11"/>
        <v>-950000</v>
      </c>
      <c r="U32" s="8" t="s">
        <v>17</v>
      </c>
      <c r="V32" s="8">
        <f t="shared" si="12"/>
        <v>2320000</v>
      </c>
      <c r="W32" s="8">
        <v>0.08</v>
      </c>
    </row>
    <row r="33" spans="2:23" x14ac:dyDescent="0.25">
      <c r="B33" s="12">
        <v>44166</v>
      </c>
      <c r="C33" s="42">
        <v>800000</v>
      </c>
      <c r="D33" s="9">
        <f t="shared" si="13"/>
        <v>800000</v>
      </c>
      <c r="E33" s="9">
        <v>1111111.1100000001</v>
      </c>
      <c r="F33" s="9">
        <f>'Verbrauch Bezugsjahr (2019)'!D33</f>
        <v>1111111.111111111</v>
      </c>
      <c r="G33" s="9">
        <f t="shared" si="14"/>
        <v>-311111.1100000001</v>
      </c>
      <c r="H33" s="9">
        <f t="shared" si="6"/>
        <v>-311111.11111111101</v>
      </c>
      <c r="I33" s="9" t="s">
        <v>17</v>
      </c>
      <c r="J33" s="42">
        <v>1500000</v>
      </c>
      <c r="K33" s="9">
        <v>2500000</v>
      </c>
      <c r="L33" s="9">
        <f>'Verbrauch Bezugsjahr (2019)'!E33</f>
        <v>2250000</v>
      </c>
      <c r="M33" s="9">
        <f t="shared" si="7"/>
        <v>-1000000</v>
      </c>
      <c r="N33" s="9">
        <f t="shared" si="8"/>
        <v>-750000</v>
      </c>
      <c r="O33" s="9" t="s">
        <v>17</v>
      </c>
      <c r="P33" s="9">
        <f t="shared" si="9"/>
        <v>2300000</v>
      </c>
      <c r="Q33" s="9">
        <v>3611111.11</v>
      </c>
      <c r="R33" s="9">
        <f>'Verbrauch Bezugsjahr (2019)'!F33</f>
        <v>3250000</v>
      </c>
      <c r="S33" s="9">
        <f t="shared" si="10"/>
        <v>-1311111.1099999999</v>
      </c>
      <c r="T33" s="9">
        <f t="shared" si="11"/>
        <v>-950000</v>
      </c>
      <c r="U33" s="9" t="s">
        <v>17</v>
      </c>
      <c r="V33" s="9">
        <f t="shared" si="12"/>
        <v>2500000</v>
      </c>
      <c r="W33" s="9">
        <v>0.08</v>
      </c>
    </row>
    <row r="34" spans="2:23" x14ac:dyDescent="0.25">
      <c r="B34" s="7" t="s">
        <v>31</v>
      </c>
      <c r="C34" s="43">
        <v>1</v>
      </c>
      <c r="W34" s="10" t="s">
        <v>18</v>
      </c>
    </row>
    <row r="35" spans="2:23" x14ac:dyDescent="0.25">
      <c r="B35" s="7" t="s">
        <v>32</v>
      </c>
    </row>
  </sheetData>
  <phoneticPr fontId="1" type="noConversion"/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5"/>
  <sheetViews>
    <sheetView showGridLines="0" zoomScale="70" zoomScaleNormal="70" zoomScalePageLayoutView="150" workbookViewId="0">
      <selection activeCell="B3" sqref="B3"/>
    </sheetView>
  </sheetViews>
  <sheetFormatPr baseColWidth="10" defaultColWidth="11.42578125" defaultRowHeight="15" x14ac:dyDescent="0.25"/>
  <cols>
    <col min="1" max="1" width="5.42578125" style="1" customWidth="1"/>
    <col min="2" max="2" width="16.7109375" style="1" customWidth="1"/>
    <col min="3" max="3" width="27.140625" style="1" customWidth="1"/>
    <col min="4" max="4" width="31.28515625" style="1" customWidth="1"/>
    <col min="5" max="5" width="29.42578125" style="1" customWidth="1"/>
    <col min="6" max="6" width="26.42578125" style="1" customWidth="1"/>
    <col min="7" max="7" width="30.5703125" style="1" customWidth="1"/>
    <col min="8" max="8" width="26.85546875" style="1" customWidth="1"/>
    <col min="9" max="9" width="25.28515625" style="1" customWidth="1"/>
    <col min="10" max="10" width="29.42578125" style="1" customWidth="1"/>
    <col min="11" max="11" width="27.5703125" style="1" customWidth="1"/>
    <col min="12" max="16384" width="11.42578125" style="1"/>
  </cols>
  <sheetData>
    <row r="2" spans="2:10" ht="14.25" customHeight="1" x14ac:dyDescent="0.25">
      <c r="B2" s="6"/>
    </row>
    <row r="3" spans="2:10" ht="22.5" customHeight="1" x14ac:dyDescent="0.25">
      <c r="B3" s="2" t="s">
        <v>39</v>
      </c>
      <c r="C3" s="2"/>
      <c r="D3" s="2"/>
      <c r="E3" s="2"/>
      <c r="F3" s="2"/>
      <c r="G3" s="2"/>
      <c r="H3" s="2"/>
      <c r="I3" s="2"/>
      <c r="J3" s="2"/>
    </row>
    <row r="4" spans="2:10" ht="18.75" customHeight="1" x14ac:dyDescent="0.25">
      <c r="B4" s="3" t="s">
        <v>1</v>
      </c>
      <c r="C4" s="4" t="s">
        <v>2</v>
      </c>
      <c r="D4" s="4" t="s">
        <v>8</v>
      </c>
      <c r="E4" s="4" t="s">
        <v>13</v>
      </c>
      <c r="F4" s="4" t="s">
        <v>14</v>
      </c>
      <c r="G4" s="4" t="s">
        <v>15</v>
      </c>
      <c r="H4" s="4" t="s">
        <v>16</v>
      </c>
      <c r="I4" s="4" t="s">
        <v>14</v>
      </c>
      <c r="J4" s="4" t="s">
        <v>15</v>
      </c>
    </row>
    <row r="5" spans="2:10" ht="18.75" customHeight="1" x14ac:dyDescent="0.25">
      <c r="B5" s="11">
        <v>43466</v>
      </c>
      <c r="C5" s="42">
        <v>250000</v>
      </c>
      <c r="D5" s="42">
        <v>600</v>
      </c>
      <c r="E5" s="42">
        <v>200000</v>
      </c>
      <c r="F5" s="8"/>
      <c r="G5" s="8">
        <f t="shared" ref="G5:G16" si="0">E5/C5</f>
        <v>0.8</v>
      </c>
      <c r="H5" s="42">
        <v>50000</v>
      </c>
      <c r="I5" s="8"/>
      <c r="J5" s="8">
        <f t="shared" ref="J5:J16" si="1">H5/C5</f>
        <v>0.2</v>
      </c>
    </row>
    <row r="6" spans="2:10" ht="18.75" customHeight="1" x14ac:dyDescent="0.25">
      <c r="B6" s="12">
        <v>43497</v>
      </c>
      <c r="C6" s="42">
        <v>270000</v>
      </c>
      <c r="D6" s="42">
        <v>600</v>
      </c>
      <c r="E6" s="42">
        <v>200000</v>
      </c>
      <c r="F6" s="9"/>
      <c r="G6" s="9">
        <f t="shared" si="0"/>
        <v>0.7407407407407407</v>
      </c>
      <c r="H6" s="42">
        <v>70000</v>
      </c>
      <c r="I6" s="9"/>
      <c r="J6" s="9">
        <f t="shared" si="1"/>
        <v>0.25925925925925924</v>
      </c>
    </row>
    <row r="7" spans="2:10" ht="18.75" customHeight="1" x14ac:dyDescent="0.25">
      <c r="B7" s="11">
        <v>43525</v>
      </c>
      <c r="C7" s="42">
        <v>300000</v>
      </c>
      <c r="D7" s="42">
        <v>600</v>
      </c>
      <c r="E7" s="42">
        <v>200000</v>
      </c>
      <c r="F7" s="8"/>
      <c r="G7" s="8">
        <f t="shared" si="0"/>
        <v>0.66666666666666663</v>
      </c>
      <c r="H7" s="42">
        <v>100000</v>
      </c>
      <c r="I7" s="8"/>
      <c r="J7" s="8">
        <f t="shared" si="1"/>
        <v>0.33333333333333331</v>
      </c>
    </row>
    <row r="8" spans="2:10" ht="18.75" customHeight="1" x14ac:dyDescent="0.25">
      <c r="B8" s="12">
        <v>43556</v>
      </c>
      <c r="C8" s="42">
        <v>300000</v>
      </c>
      <c r="D8" s="42">
        <v>600</v>
      </c>
      <c r="E8" s="42">
        <v>200000</v>
      </c>
      <c r="F8" s="9"/>
      <c r="G8" s="9">
        <f t="shared" si="0"/>
        <v>0.66666666666666663</v>
      </c>
      <c r="H8" s="42">
        <v>100000</v>
      </c>
      <c r="I8" s="9"/>
      <c r="J8" s="9">
        <f t="shared" si="1"/>
        <v>0.33333333333333331</v>
      </c>
    </row>
    <row r="9" spans="2:10" ht="18.75" customHeight="1" x14ac:dyDescent="0.25">
      <c r="B9" s="11">
        <v>43586</v>
      </c>
      <c r="C9" s="42">
        <v>300000</v>
      </c>
      <c r="D9" s="42">
        <v>600</v>
      </c>
      <c r="E9" s="42">
        <v>200000</v>
      </c>
      <c r="F9" s="8"/>
      <c r="G9" s="8">
        <f t="shared" si="0"/>
        <v>0.66666666666666663</v>
      </c>
      <c r="H9" s="42">
        <v>100000</v>
      </c>
      <c r="I9" s="8"/>
      <c r="J9" s="8">
        <f t="shared" si="1"/>
        <v>0.33333333333333331</v>
      </c>
    </row>
    <row r="10" spans="2:10" ht="18.75" customHeight="1" x14ac:dyDescent="0.25">
      <c r="B10" s="12">
        <v>43617</v>
      </c>
      <c r="C10" s="42">
        <v>270000</v>
      </c>
      <c r="D10" s="42">
        <v>600</v>
      </c>
      <c r="E10" s="42">
        <v>200000</v>
      </c>
      <c r="F10" s="9"/>
      <c r="G10" s="9">
        <f t="shared" si="0"/>
        <v>0.7407407407407407</v>
      </c>
      <c r="H10" s="42">
        <v>70000</v>
      </c>
      <c r="I10" s="9"/>
      <c r="J10" s="9">
        <f t="shared" si="1"/>
        <v>0.25925925925925924</v>
      </c>
    </row>
    <row r="11" spans="2:10" ht="18.75" customHeight="1" x14ac:dyDescent="0.25">
      <c r="B11" s="11">
        <v>43647</v>
      </c>
      <c r="C11" s="42">
        <v>270000</v>
      </c>
      <c r="D11" s="42">
        <v>600</v>
      </c>
      <c r="E11" s="42">
        <v>200000</v>
      </c>
      <c r="F11" s="8"/>
      <c r="G11" s="8">
        <f t="shared" si="0"/>
        <v>0.7407407407407407</v>
      </c>
      <c r="H11" s="42">
        <v>70000</v>
      </c>
      <c r="I11" s="8"/>
      <c r="J11" s="8">
        <f t="shared" si="1"/>
        <v>0.25925925925925924</v>
      </c>
    </row>
    <row r="12" spans="2:10" ht="18.75" customHeight="1" x14ac:dyDescent="0.25">
      <c r="B12" s="12">
        <v>43678</v>
      </c>
      <c r="C12" s="42">
        <v>250000</v>
      </c>
      <c r="D12" s="42">
        <v>600</v>
      </c>
      <c r="E12" s="42">
        <v>200000</v>
      </c>
      <c r="F12" s="9"/>
      <c r="G12" s="9">
        <f t="shared" si="0"/>
        <v>0.8</v>
      </c>
      <c r="H12" s="42">
        <v>50000</v>
      </c>
      <c r="I12" s="9"/>
      <c r="J12" s="9">
        <f t="shared" si="1"/>
        <v>0.2</v>
      </c>
    </row>
    <row r="13" spans="2:10" ht="18.75" customHeight="1" x14ac:dyDescent="0.25">
      <c r="B13" s="11">
        <v>43709</v>
      </c>
      <c r="C13" s="42">
        <v>250000</v>
      </c>
      <c r="D13" s="42">
        <v>600</v>
      </c>
      <c r="E13" s="42">
        <v>200000</v>
      </c>
      <c r="F13" s="8"/>
      <c r="G13" s="8">
        <f t="shared" si="0"/>
        <v>0.8</v>
      </c>
      <c r="H13" s="42">
        <v>50000</v>
      </c>
      <c r="I13" s="8"/>
      <c r="J13" s="8">
        <f t="shared" si="1"/>
        <v>0.2</v>
      </c>
    </row>
    <row r="14" spans="2:10" ht="18.75" customHeight="1" x14ac:dyDescent="0.25">
      <c r="B14" s="12">
        <v>43739</v>
      </c>
      <c r="C14" s="42">
        <v>270000</v>
      </c>
      <c r="D14" s="42">
        <v>600</v>
      </c>
      <c r="E14" s="42">
        <v>200000</v>
      </c>
      <c r="F14" s="9"/>
      <c r="G14" s="9">
        <f t="shared" si="0"/>
        <v>0.7407407407407407</v>
      </c>
      <c r="H14" s="42">
        <v>70000</v>
      </c>
      <c r="I14" s="9"/>
      <c r="J14" s="9">
        <f t="shared" si="1"/>
        <v>0.25925925925925924</v>
      </c>
    </row>
    <row r="15" spans="2:10" ht="18.75" customHeight="1" x14ac:dyDescent="0.25">
      <c r="B15" s="11">
        <v>43770</v>
      </c>
      <c r="C15" s="42">
        <v>270000</v>
      </c>
      <c r="D15" s="42">
        <v>600</v>
      </c>
      <c r="E15" s="42">
        <v>200000</v>
      </c>
      <c r="F15" s="8"/>
      <c r="G15" s="8">
        <f t="shared" si="0"/>
        <v>0.7407407407407407</v>
      </c>
      <c r="H15" s="42">
        <v>70000</v>
      </c>
      <c r="I15" s="8"/>
      <c r="J15" s="8">
        <f t="shared" si="1"/>
        <v>0.25925925925925924</v>
      </c>
    </row>
    <row r="16" spans="2:10" ht="18.75" customHeight="1" x14ac:dyDescent="0.25">
      <c r="B16" s="12">
        <v>43800</v>
      </c>
      <c r="C16" s="42">
        <v>250000</v>
      </c>
      <c r="D16" s="42">
        <v>600</v>
      </c>
      <c r="E16" s="42">
        <v>200000</v>
      </c>
      <c r="F16" s="9"/>
      <c r="G16" s="9">
        <f t="shared" si="0"/>
        <v>0.8</v>
      </c>
      <c r="H16" s="42">
        <v>50000</v>
      </c>
      <c r="I16" s="9"/>
      <c r="J16" s="9">
        <f t="shared" si="1"/>
        <v>0.2</v>
      </c>
    </row>
    <row r="17" spans="2:10" ht="14.25" customHeight="1" x14ac:dyDescent="0.25">
      <c r="B17" s="7"/>
      <c r="J17" s="10" t="s">
        <v>18</v>
      </c>
    </row>
    <row r="18" spans="2:10" ht="18.75" customHeight="1" x14ac:dyDescent="0.25">
      <c r="E18" s="26"/>
      <c r="F18" s="26"/>
      <c r="H18" s="26"/>
      <c r="I18" s="26"/>
    </row>
    <row r="19" spans="2:10" ht="18.75" customHeight="1" x14ac:dyDescent="0.25">
      <c r="B19" s="6"/>
    </row>
    <row r="20" spans="2:10" ht="18.75" customHeight="1" x14ac:dyDescent="0.25">
      <c r="B20" s="2" t="s">
        <v>40</v>
      </c>
      <c r="C20" s="2"/>
      <c r="D20" s="2"/>
    </row>
    <row r="21" spans="2:10" ht="31.5" customHeight="1" x14ac:dyDescent="0.25">
      <c r="B21" s="3" t="s">
        <v>1</v>
      </c>
      <c r="C21" s="4" t="s">
        <v>20</v>
      </c>
      <c r="D21" s="4" t="s">
        <v>21</v>
      </c>
      <c r="E21" s="4" t="s">
        <v>24</v>
      </c>
      <c r="F21" s="4" t="s">
        <v>27</v>
      </c>
      <c r="G21" s="4" t="s">
        <v>30</v>
      </c>
      <c r="H21" s="45" t="s">
        <v>14</v>
      </c>
    </row>
    <row r="22" spans="2:10" ht="18.75" customHeight="1" x14ac:dyDescent="0.25">
      <c r="B22" s="11">
        <v>43466</v>
      </c>
      <c r="C22" s="42">
        <v>1200000</v>
      </c>
      <c r="D22" s="8">
        <f>C22/$C$34</f>
        <v>1333333.3333333333</v>
      </c>
      <c r="E22" s="42">
        <v>2250000</v>
      </c>
      <c r="F22" s="8">
        <f t="shared" ref="F22:F33" si="2">C22+E22</f>
        <v>3450000</v>
      </c>
      <c r="G22" s="8">
        <f t="shared" ref="G22:G33" si="3">C5+F22</f>
        <v>3700000</v>
      </c>
      <c r="H22" s="8"/>
    </row>
    <row r="23" spans="2:10" ht="18.75" customHeight="1" x14ac:dyDescent="0.25">
      <c r="B23" s="12">
        <v>43497</v>
      </c>
      <c r="C23" s="42">
        <v>1000000</v>
      </c>
      <c r="D23" s="9">
        <f t="shared" ref="D23:D33" si="4">C23/$C$34</f>
        <v>1111111.111111111</v>
      </c>
      <c r="E23" s="42">
        <v>2250000</v>
      </c>
      <c r="F23" s="9">
        <f t="shared" si="2"/>
        <v>3250000</v>
      </c>
      <c r="G23" s="9">
        <f t="shared" si="3"/>
        <v>3520000</v>
      </c>
      <c r="H23" s="9"/>
    </row>
    <row r="24" spans="2:10" ht="18.75" customHeight="1" x14ac:dyDescent="0.25">
      <c r="B24" s="11">
        <v>43525</v>
      </c>
      <c r="C24" s="42">
        <v>800000</v>
      </c>
      <c r="D24" s="8">
        <f t="shared" si="4"/>
        <v>888888.88888888888</v>
      </c>
      <c r="E24" s="42">
        <v>2250000</v>
      </c>
      <c r="F24" s="8">
        <f t="shared" si="2"/>
        <v>3050000</v>
      </c>
      <c r="G24" s="8">
        <f t="shared" si="3"/>
        <v>3350000</v>
      </c>
      <c r="H24" s="8"/>
    </row>
    <row r="25" spans="2:10" ht="18.75" customHeight="1" x14ac:dyDescent="0.25">
      <c r="B25" s="12">
        <v>43556</v>
      </c>
      <c r="C25" s="42">
        <v>600000</v>
      </c>
      <c r="D25" s="9">
        <f t="shared" si="4"/>
        <v>666666.66666666663</v>
      </c>
      <c r="E25" s="42">
        <v>2250000</v>
      </c>
      <c r="F25" s="9">
        <f t="shared" si="2"/>
        <v>2850000</v>
      </c>
      <c r="G25" s="9">
        <f t="shared" si="3"/>
        <v>3150000</v>
      </c>
      <c r="H25" s="9"/>
    </row>
    <row r="26" spans="2:10" ht="18.75" customHeight="1" x14ac:dyDescent="0.25">
      <c r="B26" s="11">
        <v>43586</v>
      </c>
      <c r="C26" s="42">
        <v>0</v>
      </c>
      <c r="D26" s="8">
        <f t="shared" si="4"/>
        <v>0</v>
      </c>
      <c r="E26" s="42">
        <v>2250000</v>
      </c>
      <c r="F26" s="8">
        <f t="shared" si="2"/>
        <v>2250000</v>
      </c>
      <c r="G26" s="8">
        <f t="shared" si="3"/>
        <v>2550000</v>
      </c>
      <c r="H26" s="8"/>
    </row>
    <row r="27" spans="2:10" ht="18.75" customHeight="1" x14ac:dyDescent="0.25">
      <c r="B27" s="12">
        <v>43617</v>
      </c>
      <c r="C27" s="42">
        <v>0</v>
      </c>
      <c r="D27" s="9">
        <f t="shared" si="4"/>
        <v>0</v>
      </c>
      <c r="E27" s="42">
        <v>2250000</v>
      </c>
      <c r="F27" s="9">
        <f t="shared" si="2"/>
        <v>2250000</v>
      </c>
      <c r="G27" s="9">
        <f t="shared" si="3"/>
        <v>2520000</v>
      </c>
      <c r="H27" s="9"/>
    </row>
    <row r="28" spans="2:10" ht="18.75" customHeight="1" x14ac:dyDescent="0.25">
      <c r="B28" s="11">
        <v>43647</v>
      </c>
      <c r="C28" s="42">
        <v>0</v>
      </c>
      <c r="D28" s="8">
        <f t="shared" si="4"/>
        <v>0</v>
      </c>
      <c r="E28" s="42">
        <v>2250000</v>
      </c>
      <c r="F28" s="8">
        <f t="shared" si="2"/>
        <v>2250000</v>
      </c>
      <c r="G28" s="8">
        <f t="shared" si="3"/>
        <v>2520000</v>
      </c>
      <c r="H28" s="8"/>
    </row>
    <row r="29" spans="2:10" ht="18.75" customHeight="1" x14ac:dyDescent="0.25">
      <c r="B29" s="12">
        <v>43678</v>
      </c>
      <c r="C29" s="42">
        <v>0</v>
      </c>
      <c r="D29" s="9">
        <f t="shared" si="4"/>
        <v>0</v>
      </c>
      <c r="E29" s="42">
        <v>2250000</v>
      </c>
      <c r="F29" s="9">
        <f t="shared" si="2"/>
        <v>2250000</v>
      </c>
      <c r="G29" s="9">
        <f t="shared" si="3"/>
        <v>2500000</v>
      </c>
      <c r="H29" s="9"/>
    </row>
    <row r="30" spans="2:10" ht="18.75" customHeight="1" x14ac:dyDescent="0.25">
      <c r="B30" s="11">
        <v>43709</v>
      </c>
      <c r="C30" s="42">
        <v>0</v>
      </c>
      <c r="D30" s="8">
        <f t="shared" si="4"/>
        <v>0</v>
      </c>
      <c r="E30" s="42">
        <v>2250000</v>
      </c>
      <c r="F30" s="8">
        <f t="shared" si="2"/>
        <v>2250000</v>
      </c>
      <c r="G30" s="8">
        <f t="shared" si="3"/>
        <v>2500000</v>
      </c>
      <c r="H30" s="8"/>
    </row>
    <row r="31" spans="2:10" ht="18.75" customHeight="1" x14ac:dyDescent="0.25">
      <c r="B31" s="12">
        <v>43739</v>
      </c>
      <c r="C31" s="42">
        <v>600000</v>
      </c>
      <c r="D31" s="9">
        <f t="shared" si="4"/>
        <v>666666.66666666663</v>
      </c>
      <c r="E31" s="42">
        <v>2250000</v>
      </c>
      <c r="F31" s="9">
        <f t="shared" si="2"/>
        <v>2850000</v>
      </c>
      <c r="G31" s="9">
        <f t="shared" si="3"/>
        <v>3120000</v>
      </c>
      <c r="H31" s="9"/>
    </row>
    <row r="32" spans="2:10" ht="18.75" customHeight="1" x14ac:dyDescent="0.25">
      <c r="B32" s="11">
        <v>43770</v>
      </c>
      <c r="C32" s="42">
        <v>800000</v>
      </c>
      <c r="D32" s="8">
        <f t="shared" si="4"/>
        <v>888888.88888888888</v>
      </c>
      <c r="E32" s="42">
        <v>2250000</v>
      </c>
      <c r="F32" s="8">
        <f t="shared" si="2"/>
        <v>3050000</v>
      </c>
      <c r="G32" s="8">
        <f t="shared" si="3"/>
        <v>3320000</v>
      </c>
      <c r="H32" s="8"/>
    </row>
    <row r="33" spans="2:9" x14ac:dyDescent="0.25">
      <c r="B33" s="12">
        <v>43800</v>
      </c>
      <c r="C33" s="42">
        <v>1000000</v>
      </c>
      <c r="D33" s="9">
        <f t="shared" si="4"/>
        <v>1111111.111111111</v>
      </c>
      <c r="E33" s="42">
        <v>2250000</v>
      </c>
      <c r="F33" s="9">
        <f t="shared" si="2"/>
        <v>3250000</v>
      </c>
      <c r="G33" s="9">
        <f t="shared" si="3"/>
        <v>3500000</v>
      </c>
      <c r="H33" s="9"/>
    </row>
    <row r="34" spans="2:9" x14ac:dyDescent="0.25">
      <c r="B34" s="7" t="s">
        <v>31</v>
      </c>
      <c r="C34" s="43">
        <v>0.9</v>
      </c>
      <c r="H34" s="10" t="s">
        <v>18</v>
      </c>
      <c r="I34" s="10"/>
    </row>
    <row r="35" spans="2:9" x14ac:dyDescent="0.25">
      <c r="B35" s="7" t="s">
        <v>32</v>
      </c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O37"/>
  <sheetViews>
    <sheetView showGridLines="0" zoomScale="115" zoomScaleNormal="115" workbookViewId="0"/>
  </sheetViews>
  <sheetFormatPr baseColWidth="10" defaultColWidth="11.42578125" defaultRowHeight="12.75" x14ac:dyDescent="0.2"/>
  <cols>
    <col min="1" max="1" width="5.7109375" style="13" customWidth="1"/>
    <col min="2" max="2" width="4.28515625" style="13" customWidth="1"/>
    <col min="3" max="3" width="1.7109375" style="13" customWidth="1"/>
    <col min="4" max="4" width="14" style="13" customWidth="1"/>
    <col min="5" max="5" width="1.7109375" style="13" customWidth="1"/>
    <col min="6" max="6" width="14" style="13" customWidth="1"/>
    <col min="7" max="7" width="1.7109375" style="13" customWidth="1"/>
    <col min="8" max="8" width="14" style="13" customWidth="1"/>
    <col min="9" max="9" width="1.7109375" style="13" customWidth="1"/>
    <col min="10" max="10" width="14" style="13" customWidth="1"/>
    <col min="11" max="11" width="1.7109375" style="13" customWidth="1"/>
    <col min="12" max="12" width="14" style="13" customWidth="1"/>
    <col min="13" max="13" width="3.140625" style="13" customWidth="1"/>
    <col min="14" max="14" width="1.42578125" style="13" customWidth="1"/>
    <col min="15" max="15" width="15.140625" style="13" customWidth="1"/>
    <col min="16" max="16384" width="11.42578125" style="13"/>
  </cols>
  <sheetData>
    <row r="1" spans="1:12" ht="20.25" customHeight="1" x14ac:dyDescent="0.2"/>
    <row r="2" spans="1:12" ht="20.25" customHeight="1" x14ac:dyDescent="0.25">
      <c r="A2" s="25" t="s">
        <v>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.7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5.9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2" ht="7.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6.5" customHeight="1" x14ac:dyDescent="0.2">
      <c r="B6" s="17"/>
    </row>
    <row r="7" spans="1:12" ht="16.5" customHeight="1" x14ac:dyDescent="0.2">
      <c r="B7" s="17"/>
    </row>
    <row r="8" spans="1:12" ht="16.5" customHeight="1" x14ac:dyDescent="0.2">
      <c r="B8" s="17"/>
    </row>
    <row r="9" spans="1:12" ht="16.5" customHeight="1" x14ac:dyDescent="0.2">
      <c r="B9" s="17"/>
    </row>
    <row r="10" spans="1:12" ht="16.5" customHeight="1" x14ac:dyDescent="0.2">
      <c r="B10" s="17"/>
    </row>
    <row r="11" spans="1:12" ht="16.5" customHeight="1" x14ac:dyDescent="0.2">
      <c r="B11" s="17"/>
    </row>
    <row r="12" spans="1:12" ht="16.5" customHeight="1" x14ac:dyDescent="0.2">
      <c r="B12" s="17"/>
    </row>
    <row r="13" spans="1:12" ht="17.25" customHeight="1" x14ac:dyDescent="0.2">
      <c r="B13" s="17"/>
    </row>
    <row r="14" spans="1:12" ht="16.5" customHeight="1" x14ac:dyDescent="0.2">
      <c r="B14" s="17"/>
    </row>
    <row r="15" spans="1:12" ht="16.5" customHeight="1" x14ac:dyDescent="0.2">
      <c r="B15" s="17"/>
    </row>
    <row r="16" spans="1:12" ht="16.5" customHeight="1" x14ac:dyDescent="0.2">
      <c r="B16" s="17"/>
    </row>
    <row r="17" spans="1:15" ht="16.5" customHeight="1" x14ac:dyDescent="0.2">
      <c r="A17" s="18"/>
      <c r="B17" s="1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ht="22.5" customHeight="1" x14ac:dyDescent="0.2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ht="87" customHeight="1" x14ac:dyDescent="0.2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ht="9" customHeight="1" x14ac:dyDescent="0.2">
      <c r="A20" s="18"/>
      <c r="B20" s="19"/>
      <c r="C20" s="18"/>
      <c r="D20" s="48"/>
      <c r="E20" s="18"/>
      <c r="F20" s="48"/>
      <c r="G20" s="18"/>
      <c r="H20" s="48"/>
      <c r="I20" s="18"/>
      <c r="J20" s="48"/>
      <c r="K20" s="18"/>
      <c r="L20" s="48"/>
      <c r="M20" s="18"/>
      <c r="N20" s="18"/>
      <c r="O20" s="18"/>
    </row>
    <row r="21" spans="1:15" ht="11.25" customHeight="1" x14ac:dyDescent="0.2">
      <c r="A21" s="18"/>
      <c r="B21" s="19"/>
      <c r="C21" s="18"/>
      <c r="D21" s="48"/>
      <c r="E21" s="18"/>
      <c r="F21" s="48"/>
      <c r="G21" s="18"/>
      <c r="H21" s="48"/>
      <c r="I21" s="18"/>
      <c r="J21" s="48"/>
      <c r="K21" s="18"/>
      <c r="L21" s="48"/>
      <c r="M21" s="18"/>
      <c r="N21" s="18"/>
      <c r="O21" s="18"/>
    </row>
    <row r="22" spans="1:15" ht="3.75" customHeight="1" x14ac:dyDescent="0.2">
      <c r="A22" s="18"/>
      <c r="B22" s="19"/>
      <c r="C22" s="18"/>
      <c r="D22" s="46"/>
      <c r="E22" s="18"/>
      <c r="F22" s="46"/>
      <c r="G22" s="18"/>
      <c r="H22" s="46"/>
      <c r="I22" s="18"/>
      <c r="J22" s="46"/>
      <c r="K22" s="18"/>
      <c r="L22" s="46"/>
      <c r="M22" s="18"/>
      <c r="N22" s="18"/>
      <c r="O22" s="18"/>
    </row>
    <row r="23" spans="1:15" ht="9" customHeight="1" x14ac:dyDescent="0.2">
      <c r="A23" s="18"/>
      <c r="B23" s="19"/>
      <c r="C23" s="18"/>
      <c r="D23" s="48"/>
      <c r="E23" s="18"/>
      <c r="F23" s="48"/>
      <c r="G23" s="18"/>
      <c r="H23" s="48"/>
      <c r="I23" s="18"/>
      <c r="J23" s="48"/>
      <c r="K23" s="18"/>
      <c r="L23" s="48"/>
      <c r="M23" s="18"/>
      <c r="N23" s="18"/>
      <c r="O23" s="18"/>
    </row>
    <row r="24" spans="1:15" ht="9" customHeight="1" x14ac:dyDescent="0.2">
      <c r="A24" s="18"/>
      <c r="B24" s="19"/>
      <c r="C24" s="18"/>
      <c r="D24" s="48"/>
      <c r="E24" s="18"/>
      <c r="F24" s="48"/>
      <c r="G24" s="18"/>
      <c r="H24" s="48"/>
      <c r="I24" s="18"/>
      <c r="J24" s="48"/>
      <c r="K24" s="18"/>
      <c r="L24" s="48"/>
      <c r="M24" s="18"/>
      <c r="N24" s="18"/>
      <c r="O24" s="18"/>
    </row>
    <row r="25" spans="1:15" ht="9.75" customHeight="1" x14ac:dyDescent="0.2">
      <c r="A25" s="7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10" t="s">
        <v>18</v>
      </c>
      <c r="M25" s="18"/>
      <c r="N25" s="18"/>
      <c r="O25" s="18"/>
    </row>
    <row r="26" spans="1:15" ht="21.7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ht="6.7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ht="6" customHeight="1" x14ac:dyDescent="0.2">
      <c r="A28" s="21"/>
      <c r="B28" s="21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ht="4.5" customHeight="1" x14ac:dyDescent="0.2">
      <c r="A29" s="21"/>
      <c r="B29" s="21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ht="6" customHeight="1" x14ac:dyDescent="0.2">
      <c r="A30" s="21"/>
      <c r="B30" s="2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ht="6.7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ht="4.5" customHeight="1" x14ac:dyDescent="0.2">
      <c r="A32" s="18"/>
      <c r="B32" s="18"/>
      <c r="C32" s="18"/>
      <c r="D32" s="18"/>
      <c r="E32" s="18"/>
      <c r="F32" s="18"/>
      <c r="G32" s="23"/>
      <c r="H32" s="23"/>
      <c r="I32" s="23"/>
      <c r="J32" s="23"/>
      <c r="K32" s="23"/>
      <c r="L32" s="18"/>
      <c r="M32" s="18"/>
      <c r="N32" s="18"/>
      <c r="O32" s="18"/>
    </row>
    <row r="33" spans="1:15" ht="18" customHeight="1" x14ac:dyDescent="0.2">
      <c r="A33" s="24"/>
      <c r="B33" s="24"/>
      <c r="C33" s="24"/>
      <c r="D33" s="24"/>
      <c r="E33" s="24"/>
      <c r="F33" s="23"/>
      <c r="G33" s="23"/>
      <c r="H33" s="23"/>
      <c r="I33" s="23"/>
      <c r="J33" s="23"/>
      <c r="K33" s="23"/>
      <c r="L33" s="18"/>
      <c r="M33" s="18"/>
      <c r="N33" s="18"/>
      <c r="O33" s="18"/>
    </row>
    <row r="34" spans="1:15" x14ac:dyDescent="0.2">
      <c r="A34" s="24"/>
      <c r="B34" s="24"/>
      <c r="C34" s="24"/>
      <c r="D34" s="24"/>
      <c r="E34" s="24"/>
      <c r="F34" s="23"/>
      <c r="G34" s="23"/>
      <c r="H34" s="23"/>
      <c r="I34" s="23"/>
      <c r="J34" s="23"/>
      <c r="K34" s="23"/>
      <c r="L34" s="18"/>
      <c r="M34" s="18"/>
      <c r="N34" s="18"/>
      <c r="O34" s="18"/>
    </row>
    <row r="35" spans="1:15" x14ac:dyDescent="0.2">
      <c r="A35" s="24"/>
      <c r="B35" s="24"/>
      <c r="C35" s="24"/>
      <c r="D35" s="24"/>
      <c r="E35" s="24"/>
      <c r="F35" s="23"/>
      <c r="G35" s="23"/>
      <c r="H35" s="23"/>
      <c r="I35" s="23"/>
      <c r="J35" s="23"/>
      <c r="K35" s="23"/>
      <c r="L35" s="18"/>
      <c r="M35" s="18"/>
      <c r="N35" s="18"/>
      <c r="O35" s="18"/>
    </row>
    <row r="36" spans="1:1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</sheetData>
  <sheetProtection selectLockedCells="1"/>
  <mergeCells count="10">
    <mergeCell ref="D23:D24"/>
    <mergeCell ref="F23:F24"/>
    <mergeCell ref="H23:H24"/>
    <mergeCell ref="J23:J24"/>
    <mergeCell ref="L23:L24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O37"/>
  <sheetViews>
    <sheetView showGridLines="0" zoomScale="115" zoomScaleNormal="115" workbookViewId="0"/>
  </sheetViews>
  <sheetFormatPr baseColWidth="10" defaultColWidth="11.42578125" defaultRowHeight="12.75" x14ac:dyDescent="0.2"/>
  <cols>
    <col min="1" max="1" width="5.7109375" style="13" customWidth="1"/>
    <col min="2" max="2" width="4.28515625" style="13" customWidth="1"/>
    <col min="3" max="3" width="1.7109375" style="13" customWidth="1"/>
    <col min="4" max="4" width="14" style="13" customWidth="1"/>
    <col min="5" max="5" width="1.7109375" style="13" customWidth="1"/>
    <col min="6" max="6" width="14" style="13" customWidth="1"/>
    <col min="7" max="7" width="1.7109375" style="13" customWidth="1"/>
    <col min="8" max="8" width="14" style="13" customWidth="1"/>
    <col min="9" max="9" width="1.7109375" style="13" customWidth="1"/>
    <col min="10" max="10" width="14" style="13" customWidth="1"/>
    <col min="11" max="11" width="1.7109375" style="13" customWidth="1"/>
    <col min="12" max="12" width="14" style="13" customWidth="1"/>
    <col min="13" max="13" width="3.140625" style="13" customWidth="1"/>
    <col min="14" max="14" width="1.42578125" style="13" customWidth="1"/>
    <col min="15" max="15" width="15.140625" style="13" customWidth="1"/>
    <col min="16" max="16384" width="11.42578125" style="13"/>
  </cols>
  <sheetData>
    <row r="1" spans="1:12" ht="20.25" customHeight="1" x14ac:dyDescent="0.2"/>
    <row r="2" spans="1:12" ht="20.25" customHeight="1" x14ac:dyDescent="0.25">
      <c r="A2" s="25" t="s">
        <v>42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.7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5.9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2" ht="7.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6.5" customHeight="1" x14ac:dyDescent="0.2">
      <c r="B6" s="17"/>
    </row>
    <row r="7" spans="1:12" ht="16.5" customHeight="1" x14ac:dyDescent="0.2">
      <c r="B7" s="17"/>
    </row>
    <row r="8" spans="1:12" ht="16.5" customHeight="1" x14ac:dyDescent="0.2">
      <c r="B8" s="17"/>
    </row>
    <row r="9" spans="1:12" ht="16.5" customHeight="1" x14ac:dyDescent="0.2">
      <c r="B9" s="17"/>
    </row>
    <row r="10" spans="1:12" ht="16.5" customHeight="1" x14ac:dyDescent="0.2">
      <c r="B10" s="17"/>
    </row>
    <row r="11" spans="1:12" ht="16.5" customHeight="1" x14ac:dyDescent="0.2">
      <c r="B11" s="17"/>
    </row>
    <row r="12" spans="1:12" ht="16.5" customHeight="1" x14ac:dyDescent="0.2">
      <c r="B12" s="17"/>
    </row>
    <row r="13" spans="1:12" ht="17.25" customHeight="1" x14ac:dyDescent="0.2">
      <c r="B13" s="17"/>
    </row>
    <row r="14" spans="1:12" ht="16.5" customHeight="1" x14ac:dyDescent="0.2">
      <c r="B14" s="17"/>
    </row>
    <row r="15" spans="1:12" ht="16.5" customHeight="1" x14ac:dyDescent="0.2">
      <c r="B15" s="17"/>
    </row>
    <row r="16" spans="1:12" ht="16.5" customHeight="1" x14ac:dyDescent="0.2">
      <c r="B16" s="17"/>
    </row>
    <row r="17" spans="1:15" ht="16.5" customHeight="1" x14ac:dyDescent="0.2">
      <c r="A17" s="18"/>
      <c r="B17" s="1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ht="22.5" customHeight="1" x14ac:dyDescent="0.2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ht="87" customHeight="1" x14ac:dyDescent="0.2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ht="9" customHeight="1" x14ac:dyDescent="0.2">
      <c r="A20" s="18"/>
      <c r="B20" s="19"/>
      <c r="C20" s="18"/>
      <c r="D20" s="48"/>
      <c r="E20" s="18"/>
      <c r="F20" s="48"/>
      <c r="G20" s="18"/>
      <c r="H20" s="48"/>
      <c r="I20" s="18"/>
      <c r="J20" s="48"/>
      <c r="K20" s="18"/>
      <c r="L20" s="48"/>
      <c r="M20" s="18"/>
      <c r="N20" s="18"/>
      <c r="O20" s="18"/>
    </row>
    <row r="21" spans="1:15" ht="11.25" customHeight="1" x14ac:dyDescent="0.2">
      <c r="A21" s="18"/>
      <c r="B21" s="19"/>
      <c r="C21" s="18"/>
      <c r="D21" s="48"/>
      <c r="E21" s="18"/>
      <c r="F21" s="48"/>
      <c r="G21" s="18"/>
      <c r="H21" s="48"/>
      <c r="I21" s="18"/>
      <c r="J21" s="48"/>
      <c r="K21" s="18"/>
      <c r="L21" s="48"/>
      <c r="M21" s="18"/>
      <c r="N21" s="18"/>
      <c r="O21" s="18"/>
    </row>
    <row r="22" spans="1:15" ht="3.75" customHeight="1" x14ac:dyDescent="0.2">
      <c r="A22" s="18"/>
      <c r="B22" s="19"/>
      <c r="C22" s="18"/>
      <c r="D22" s="46"/>
      <c r="E22" s="18"/>
      <c r="F22" s="46"/>
      <c r="G22" s="18"/>
      <c r="H22" s="46"/>
      <c r="I22" s="18"/>
      <c r="J22" s="46"/>
      <c r="K22" s="18"/>
      <c r="L22" s="46"/>
      <c r="M22" s="18"/>
      <c r="N22" s="18"/>
      <c r="O22" s="18"/>
    </row>
    <row r="23" spans="1:15" ht="9" customHeight="1" x14ac:dyDescent="0.2">
      <c r="A23" s="18"/>
      <c r="B23" s="19"/>
      <c r="C23" s="18"/>
      <c r="D23" s="48"/>
      <c r="E23" s="18"/>
      <c r="F23" s="48"/>
      <c r="G23" s="18"/>
      <c r="H23" s="48"/>
      <c r="I23" s="18"/>
      <c r="J23" s="48"/>
      <c r="K23" s="18"/>
      <c r="L23" s="48"/>
      <c r="M23" s="18"/>
      <c r="N23" s="18"/>
      <c r="O23" s="18"/>
    </row>
    <row r="24" spans="1:15" ht="9" customHeight="1" x14ac:dyDescent="0.2">
      <c r="A24" s="18"/>
      <c r="B24" s="19"/>
      <c r="C24" s="18"/>
      <c r="D24" s="48"/>
      <c r="E24" s="18"/>
      <c r="F24" s="48"/>
      <c r="G24" s="18"/>
      <c r="H24" s="48"/>
      <c r="I24" s="18"/>
      <c r="J24" s="48"/>
      <c r="K24" s="18"/>
      <c r="L24" s="48"/>
      <c r="M24" s="18"/>
      <c r="N24" s="18"/>
      <c r="O24" s="18"/>
    </row>
    <row r="25" spans="1:15" ht="9.75" customHeight="1" x14ac:dyDescent="0.2">
      <c r="A25" s="7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10" t="s">
        <v>18</v>
      </c>
      <c r="M25" s="18"/>
      <c r="N25" s="18"/>
      <c r="O25" s="18"/>
    </row>
    <row r="26" spans="1:15" ht="21.7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ht="6.7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ht="6" customHeight="1" x14ac:dyDescent="0.2">
      <c r="A28" s="21"/>
      <c r="B28" s="21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ht="4.5" customHeight="1" x14ac:dyDescent="0.2">
      <c r="A29" s="21"/>
      <c r="B29" s="21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ht="6" customHeight="1" x14ac:dyDescent="0.2">
      <c r="A30" s="21"/>
      <c r="B30" s="2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ht="6.7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ht="4.5" customHeight="1" x14ac:dyDescent="0.2">
      <c r="A32" s="18"/>
      <c r="B32" s="18"/>
      <c r="C32" s="18"/>
      <c r="D32" s="18"/>
      <c r="E32" s="18"/>
      <c r="F32" s="18"/>
      <c r="G32" s="23"/>
      <c r="H32" s="23"/>
      <c r="I32" s="23"/>
      <c r="J32" s="23"/>
      <c r="K32" s="23"/>
      <c r="L32" s="18"/>
      <c r="M32" s="18"/>
      <c r="N32" s="18"/>
      <c r="O32" s="18"/>
    </row>
    <row r="33" spans="1:15" ht="18" customHeight="1" x14ac:dyDescent="0.2">
      <c r="A33" s="24"/>
      <c r="B33" s="24"/>
      <c r="C33" s="24"/>
      <c r="D33" s="24"/>
      <c r="E33" s="24"/>
      <c r="F33" s="23"/>
      <c r="G33" s="23"/>
      <c r="H33" s="23"/>
      <c r="I33" s="23"/>
      <c r="J33" s="23"/>
      <c r="K33" s="23"/>
      <c r="L33" s="18"/>
      <c r="M33" s="18"/>
      <c r="N33" s="18"/>
      <c r="O33" s="18"/>
    </row>
    <row r="34" spans="1:15" x14ac:dyDescent="0.2">
      <c r="A34" s="24"/>
      <c r="B34" s="24"/>
      <c r="C34" s="24"/>
      <c r="D34" s="24"/>
      <c r="E34" s="24"/>
      <c r="F34" s="23"/>
      <c r="G34" s="23"/>
      <c r="H34" s="23"/>
      <c r="I34" s="23"/>
      <c r="J34" s="23"/>
      <c r="K34" s="23"/>
      <c r="L34" s="18"/>
      <c r="M34" s="18"/>
      <c r="N34" s="18"/>
      <c r="O34" s="18"/>
    </row>
    <row r="35" spans="1:15" x14ac:dyDescent="0.2">
      <c r="A35" s="24"/>
      <c r="B35" s="24"/>
      <c r="C35" s="24"/>
      <c r="D35" s="24"/>
      <c r="E35" s="24"/>
      <c r="F35" s="23"/>
      <c r="G35" s="23"/>
      <c r="H35" s="23"/>
      <c r="I35" s="23"/>
      <c r="J35" s="23"/>
      <c r="K35" s="23"/>
      <c r="L35" s="18"/>
      <c r="M35" s="18"/>
      <c r="N35" s="18"/>
      <c r="O35" s="18"/>
    </row>
    <row r="36" spans="1:1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</sheetData>
  <sheetProtection selectLockedCells="1"/>
  <mergeCells count="10"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R35"/>
  <sheetViews>
    <sheetView showGridLines="0" zoomScale="115" zoomScaleNormal="115" workbookViewId="0"/>
  </sheetViews>
  <sheetFormatPr baseColWidth="10" defaultColWidth="11.42578125" defaultRowHeight="12.75" x14ac:dyDescent="0.2"/>
  <cols>
    <col min="1" max="1" width="5.7109375" style="27" customWidth="1"/>
    <col min="2" max="2" width="4.28515625" style="27" customWidth="1"/>
    <col min="3" max="3" width="1.7109375" style="27" customWidth="1"/>
    <col min="4" max="4" width="14" style="27" customWidth="1"/>
    <col min="5" max="5" width="1.7109375" style="27" customWidth="1"/>
    <col min="6" max="6" width="14" style="27" customWidth="1"/>
    <col min="7" max="7" width="1.7109375" style="27" customWidth="1"/>
    <col min="8" max="8" width="14" style="27" customWidth="1"/>
    <col min="9" max="9" width="1.7109375" style="27" customWidth="1"/>
    <col min="10" max="10" width="14" style="27" customWidth="1"/>
    <col min="11" max="11" width="1.7109375" style="27" customWidth="1"/>
    <col min="12" max="12" width="14" style="27" customWidth="1"/>
    <col min="13" max="13" width="3.140625" style="27" customWidth="1"/>
    <col min="14" max="14" width="1.42578125" style="27" customWidth="1"/>
    <col min="15" max="15" width="15.140625" style="27" customWidth="1"/>
    <col min="16" max="16" width="11.42578125" style="27"/>
    <col min="17" max="17" width="16.28515625" style="27" customWidth="1"/>
    <col min="18" max="18" width="16.140625" style="27" customWidth="1"/>
    <col min="19" max="16384" width="11.42578125" style="27"/>
  </cols>
  <sheetData>
    <row r="1" spans="1:18" ht="20.25" customHeight="1" x14ac:dyDescent="0.2"/>
    <row r="2" spans="1:18" ht="20.25" customHeight="1" x14ac:dyDescent="0.25">
      <c r="A2" s="41" t="s">
        <v>43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8" ht="18.7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8" ht="15.9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8" ht="7.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8" ht="16.5" customHeight="1" x14ac:dyDescent="0.2">
      <c r="B6" s="31"/>
    </row>
    <row r="7" spans="1:18" ht="16.5" customHeight="1" x14ac:dyDescent="0.2">
      <c r="B7" s="31"/>
    </row>
    <row r="8" spans="1:18" ht="16.5" customHeight="1" x14ac:dyDescent="0.2">
      <c r="B8" s="31"/>
    </row>
    <row r="9" spans="1:18" ht="16.5" customHeight="1" x14ac:dyDescent="0.2">
      <c r="B9" s="31"/>
    </row>
    <row r="10" spans="1:18" ht="16.5" customHeight="1" x14ac:dyDescent="0.2">
      <c r="B10" s="31"/>
    </row>
    <row r="11" spans="1:18" ht="16.5" customHeight="1" x14ac:dyDescent="0.2">
      <c r="B11" s="31"/>
      <c r="P11" s="3"/>
      <c r="Q11" s="4" t="s">
        <v>44</v>
      </c>
      <c r="R11" s="5">
        <v>2021</v>
      </c>
    </row>
    <row r="12" spans="1:18" ht="16.5" customHeight="1" x14ac:dyDescent="0.2">
      <c r="B12" s="31"/>
      <c r="P12" s="8" t="s">
        <v>45</v>
      </c>
      <c r="Q12" s="8">
        <f>SUM('Verbrauch Bezugsjahr (2019)'!H5:H16)</f>
        <v>850000</v>
      </c>
      <c r="R12" s="8">
        <f>SUM('Verbrauch 2021'!R5:R16)</f>
        <v>850000</v>
      </c>
    </row>
    <row r="13" spans="1:18" ht="17.25" customHeight="1" x14ac:dyDescent="0.2">
      <c r="B13" s="31"/>
      <c r="P13" s="9" t="s">
        <v>46</v>
      </c>
      <c r="Q13" s="9">
        <f>SUM('Verbrauch Bezugsjahr (2019)'!E5:E16)</f>
        <v>2400000</v>
      </c>
      <c r="R13" s="9">
        <f>SUM('Verbrauch 2021'!O5:O16)</f>
        <v>1800000</v>
      </c>
    </row>
    <row r="14" spans="1:18" ht="16.5" customHeight="1" x14ac:dyDescent="0.2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8" ht="16.5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8" ht="16.5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 ht="16.5" customHeight="1" x14ac:dyDescent="0.2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22.5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spans="1:15" ht="87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1:15" ht="9" customHeight="1" x14ac:dyDescent="0.2">
      <c r="A20" s="32"/>
      <c r="B20" s="33"/>
      <c r="C20" s="32"/>
      <c r="D20" s="49"/>
      <c r="E20" s="32"/>
      <c r="F20" s="49"/>
      <c r="G20" s="32"/>
      <c r="H20" s="49"/>
      <c r="I20" s="32"/>
      <c r="J20" s="49"/>
      <c r="K20" s="32"/>
      <c r="L20" s="49"/>
      <c r="M20" s="32"/>
      <c r="N20" s="32"/>
      <c r="O20" s="32"/>
    </row>
    <row r="21" spans="1:15" ht="11.25" customHeight="1" x14ac:dyDescent="0.2">
      <c r="A21" s="32"/>
      <c r="B21" s="33"/>
      <c r="C21" s="32"/>
      <c r="D21" s="49"/>
      <c r="E21" s="32"/>
      <c r="F21" s="49"/>
      <c r="G21" s="32"/>
      <c r="H21" s="49"/>
      <c r="I21" s="32"/>
      <c r="J21" s="49"/>
      <c r="K21" s="32"/>
      <c r="L21" s="49"/>
      <c r="M21" s="32"/>
      <c r="N21" s="32"/>
      <c r="O21" s="32"/>
    </row>
    <row r="22" spans="1:15" ht="3.75" customHeight="1" x14ac:dyDescent="0.2">
      <c r="A22" s="32"/>
      <c r="B22" s="33"/>
      <c r="C22" s="32"/>
      <c r="D22" s="47"/>
      <c r="E22" s="32"/>
      <c r="F22" s="47"/>
      <c r="G22" s="32"/>
      <c r="H22" s="47"/>
      <c r="I22" s="32"/>
      <c r="J22" s="47"/>
      <c r="K22" s="32"/>
      <c r="L22" s="47"/>
      <c r="M22" s="32"/>
      <c r="N22" s="32"/>
      <c r="O22" s="32"/>
    </row>
    <row r="23" spans="1:15" ht="9" customHeight="1" x14ac:dyDescent="0.2">
      <c r="A23" s="32"/>
      <c r="B23" s="33"/>
      <c r="C23" s="32"/>
      <c r="D23" s="49"/>
      <c r="E23" s="32"/>
      <c r="F23" s="49"/>
      <c r="G23" s="32"/>
      <c r="H23" s="49"/>
      <c r="I23" s="32"/>
      <c r="J23" s="49"/>
      <c r="K23" s="32"/>
      <c r="L23" s="49"/>
      <c r="M23" s="32"/>
      <c r="N23" s="32"/>
      <c r="O23" s="32"/>
    </row>
    <row r="24" spans="1:15" ht="9" customHeight="1" x14ac:dyDescent="0.2">
      <c r="A24" s="32"/>
      <c r="B24" s="33"/>
      <c r="C24" s="32"/>
      <c r="D24" s="49"/>
      <c r="E24" s="32"/>
      <c r="F24" s="49"/>
      <c r="G24" s="32"/>
      <c r="H24" s="49"/>
      <c r="I24" s="32"/>
      <c r="J24" s="49"/>
      <c r="K24" s="32"/>
      <c r="L24" s="49"/>
      <c r="M24" s="32"/>
      <c r="N24" s="32"/>
      <c r="O24" s="32"/>
    </row>
    <row r="25" spans="1:15" ht="10.5" customHeight="1" x14ac:dyDescent="0.2">
      <c r="A25" s="32"/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10" t="s">
        <v>18</v>
      </c>
      <c r="M25" s="32"/>
      <c r="N25" s="32"/>
      <c r="O25" s="32"/>
    </row>
    <row r="26" spans="1:15" ht="21.75" customHeight="1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</row>
    <row r="27" spans="1:15" ht="6.75" customHeight="1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1:15" ht="6" customHeight="1" x14ac:dyDescent="0.2">
      <c r="A28" s="35"/>
      <c r="B28" s="35"/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ht="4.5" customHeight="1" x14ac:dyDescent="0.2">
      <c r="A29" s="35"/>
      <c r="B29" s="35"/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5" ht="6" customHeight="1" x14ac:dyDescent="0.2">
      <c r="A30" s="35"/>
      <c r="B30" s="35"/>
      <c r="C30" s="35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5" ht="6.75" customHeight="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pans="1:15" ht="4.5" customHeight="1" x14ac:dyDescent="0.2">
      <c r="A32" s="32"/>
      <c r="B32" s="32"/>
      <c r="C32" s="32"/>
      <c r="D32" s="32"/>
      <c r="E32" s="32"/>
      <c r="F32" s="32"/>
      <c r="G32" s="37"/>
      <c r="H32" s="37"/>
      <c r="I32" s="37"/>
      <c r="J32" s="37"/>
      <c r="K32" s="37"/>
      <c r="L32" s="32"/>
      <c r="M32" s="32"/>
      <c r="N32" s="32"/>
      <c r="O32" s="32"/>
    </row>
    <row r="33" spans="1:15" ht="18" customHeight="1" x14ac:dyDescent="0.2">
      <c r="A33" s="38"/>
      <c r="B33" s="38"/>
      <c r="C33" s="38"/>
      <c r="D33" s="38"/>
      <c r="E33" s="38"/>
      <c r="F33" s="37"/>
      <c r="G33" s="37"/>
      <c r="H33" s="37"/>
      <c r="I33" s="37"/>
      <c r="J33" s="37"/>
      <c r="K33" s="37"/>
      <c r="L33" s="32"/>
      <c r="M33" s="32"/>
      <c r="N33" s="32"/>
      <c r="O33" s="32"/>
    </row>
    <row r="34" spans="1:15" x14ac:dyDescent="0.2">
      <c r="A34" s="38"/>
      <c r="B34" s="38"/>
      <c r="C34" s="38"/>
      <c r="D34" s="38"/>
      <c r="E34" s="38"/>
      <c r="F34" s="37"/>
      <c r="G34" s="37"/>
      <c r="H34" s="37"/>
      <c r="I34" s="37"/>
      <c r="J34" s="37"/>
      <c r="K34" s="37"/>
      <c r="L34" s="32"/>
      <c r="M34" s="32"/>
      <c r="N34" s="32"/>
      <c r="O34" s="32"/>
    </row>
    <row r="35" spans="1:15" x14ac:dyDescent="0.2">
      <c r="A35" s="39"/>
      <c r="B35" s="39"/>
      <c r="C35" s="39"/>
      <c r="D35" s="39"/>
      <c r="E35" s="39"/>
      <c r="F35" s="40"/>
      <c r="G35" s="40"/>
      <c r="H35" s="40"/>
      <c r="I35" s="40"/>
      <c r="J35" s="40"/>
      <c r="K35" s="40"/>
    </row>
  </sheetData>
  <sheetProtection selectLockedCells="1"/>
  <mergeCells count="10"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O37"/>
  <sheetViews>
    <sheetView showGridLines="0" zoomScale="115" zoomScaleNormal="115" workbookViewId="0"/>
  </sheetViews>
  <sheetFormatPr baseColWidth="10" defaultColWidth="11.42578125" defaultRowHeight="12.75" x14ac:dyDescent="0.2"/>
  <cols>
    <col min="1" max="1" width="5.7109375" style="13" customWidth="1"/>
    <col min="2" max="2" width="4.28515625" style="13" customWidth="1"/>
    <col min="3" max="3" width="1.7109375" style="13" customWidth="1"/>
    <col min="4" max="4" width="14" style="13" customWidth="1"/>
    <col min="5" max="5" width="1.7109375" style="13" customWidth="1"/>
    <col min="6" max="6" width="14" style="13" customWidth="1"/>
    <col min="7" max="7" width="1.7109375" style="13" customWidth="1"/>
    <col min="8" max="8" width="14" style="13" customWidth="1"/>
    <col min="9" max="9" width="1.7109375" style="13" customWidth="1"/>
    <col min="10" max="10" width="14" style="13" customWidth="1"/>
    <col min="11" max="11" width="1.7109375" style="13" customWidth="1"/>
    <col min="12" max="12" width="14" style="13" customWidth="1"/>
    <col min="13" max="13" width="3.140625" style="13" customWidth="1"/>
    <col min="14" max="14" width="1.42578125" style="13" customWidth="1"/>
    <col min="15" max="15" width="15.140625" style="13" customWidth="1"/>
    <col min="16" max="16384" width="11.42578125" style="13"/>
  </cols>
  <sheetData>
    <row r="1" spans="1:12" ht="20.25" customHeight="1" x14ac:dyDescent="0.2"/>
    <row r="2" spans="1:12" ht="20.25" customHeight="1" x14ac:dyDescent="0.25">
      <c r="A2" s="25" t="s">
        <v>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.7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5.9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2" ht="7.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6.5" customHeight="1" x14ac:dyDescent="0.2">
      <c r="B6" s="17"/>
    </row>
    <row r="7" spans="1:12" ht="16.5" customHeight="1" x14ac:dyDescent="0.2">
      <c r="B7" s="17"/>
    </row>
    <row r="8" spans="1:12" ht="16.5" customHeight="1" x14ac:dyDescent="0.2">
      <c r="B8" s="17"/>
    </row>
    <row r="9" spans="1:12" ht="16.5" customHeight="1" x14ac:dyDescent="0.2">
      <c r="B9" s="17"/>
    </row>
    <row r="10" spans="1:12" ht="16.5" customHeight="1" x14ac:dyDescent="0.2">
      <c r="B10" s="17"/>
    </row>
    <row r="11" spans="1:12" ht="16.5" customHeight="1" x14ac:dyDescent="0.2">
      <c r="B11" s="17"/>
    </row>
    <row r="12" spans="1:12" ht="16.5" customHeight="1" x14ac:dyDescent="0.2">
      <c r="B12" s="17"/>
    </row>
    <row r="13" spans="1:12" ht="17.25" customHeight="1" x14ac:dyDescent="0.2">
      <c r="B13" s="17"/>
    </row>
    <row r="14" spans="1:12" ht="16.5" customHeight="1" x14ac:dyDescent="0.2">
      <c r="B14" s="17"/>
    </row>
    <row r="15" spans="1:12" ht="16.5" customHeight="1" x14ac:dyDescent="0.2">
      <c r="B15" s="17"/>
    </row>
    <row r="16" spans="1:12" ht="16.5" customHeight="1" x14ac:dyDescent="0.2">
      <c r="B16" s="17"/>
    </row>
    <row r="17" spans="1:15" ht="16.5" customHeight="1" x14ac:dyDescent="0.2">
      <c r="A17" s="18"/>
      <c r="B17" s="1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ht="22.5" customHeight="1" x14ac:dyDescent="0.2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ht="87" customHeight="1" x14ac:dyDescent="0.2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ht="9" customHeight="1" x14ac:dyDescent="0.2">
      <c r="A20" s="18"/>
      <c r="B20" s="19"/>
      <c r="C20" s="18"/>
      <c r="D20" s="48"/>
      <c r="E20" s="18"/>
      <c r="F20" s="48"/>
      <c r="G20" s="18"/>
      <c r="H20" s="48"/>
      <c r="I20" s="18"/>
      <c r="J20" s="48"/>
      <c r="K20" s="18"/>
      <c r="L20" s="48"/>
      <c r="M20" s="18"/>
      <c r="N20" s="18"/>
      <c r="O20" s="18"/>
    </row>
    <row r="21" spans="1:15" ht="11.25" customHeight="1" x14ac:dyDescent="0.2">
      <c r="A21" s="18"/>
      <c r="B21" s="19"/>
      <c r="C21" s="18"/>
      <c r="D21" s="48"/>
      <c r="E21" s="18"/>
      <c r="F21" s="48"/>
      <c r="G21" s="18"/>
      <c r="H21" s="48"/>
      <c r="I21" s="18"/>
      <c r="J21" s="48"/>
      <c r="K21" s="18"/>
      <c r="L21" s="48"/>
      <c r="M21" s="18"/>
      <c r="N21" s="18"/>
      <c r="O21" s="18"/>
    </row>
    <row r="22" spans="1:15" ht="3.75" customHeight="1" x14ac:dyDescent="0.2">
      <c r="A22" s="18"/>
      <c r="B22" s="19"/>
      <c r="C22" s="18"/>
      <c r="D22" s="46"/>
      <c r="E22" s="18"/>
      <c r="F22" s="46"/>
      <c r="G22" s="18"/>
      <c r="H22" s="46"/>
      <c r="I22" s="18"/>
      <c r="J22" s="46"/>
      <c r="K22" s="18"/>
      <c r="L22" s="46"/>
      <c r="M22" s="18"/>
      <c r="N22" s="18"/>
      <c r="O22" s="18"/>
    </row>
    <row r="23" spans="1:15" ht="9" customHeight="1" x14ac:dyDescent="0.2">
      <c r="A23" s="18"/>
      <c r="B23" s="19"/>
      <c r="C23" s="18"/>
      <c r="D23" s="48"/>
      <c r="E23" s="18"/>
      <c r="F23" s="48"/>
      <c r="G23" s="18"/>
      <c r="H23" s="48"/>
      <c r="I23" s="18"/>
      <c r="J23" s="48"/>
      <c r="K23" s="18"/>
      <c r="L23" s="48"/>
      <c r="M23" s="18"/>
      <c r="N23" s="18"/>
      <c r="O23" s="18"/>
    </row>
    <row r="24" spans="1:15" ht="9" customHeight="1" x14ac:dyDescent="0.2">
      <c r="A24" s="18"/>
      <c r="B24" s="19"/>
      <c r="C24" s="18"/>
      <c r="D24" s="48"/>
      <c r="E24" s="18"/>
      <c r="F24" s="48"/>
      <c r="G24" s="18"/>
      <c r="H24" s="48"/>
      <c r="I24" s="18"/>
      <c r="J24" s="48"/>
      <c r="K24" s="18"/>
      <c r="L24" s="48"/>
      <c r="M24" s="18"/>
      <c r="N24" s="18"/>
      <c r="O24" s="18"/>
    </row>
    <row r="25" spans="1:15" ht="9.75" customHeight="1" x14ac:dyDescent="0.2">
      <c r="A25" s="7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10" t="s">
        <v>18</v>
      </c>
      <c r="M25" s="18"/>
      <c r="N25" s="18"/>
      <c r="O25" s="18"/>
    </row>
    <row r="26" spans="1:15" ht="21.7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ht="6.7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ht="6" customHeight="1" x14ac:dyDescent="0.2">
      <c r="A28" s="21"/>
      <c r="B28" s="21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ht="4.5" customHeight="1" x14ac:dyDescent="0.2">
      <c r="A29" s="21"/>
      <c r="B29" s="21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ht="6" customHeight="1" x14ac:dyDescent="0.2">
      <c r="A30" s="21"/>
      <c r="B30" s="2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ht="6.7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ht="4.5" customHeight="1" x14ac:dyDescent="0.2">
      <c r="A32" s="18"/>
      <c r="B32" s="18"/>
      <c r="C32" s="18"/>
      <c r="D32" s="18"/>
      <c r="E32" s="18"/>
      <c r="F32" s="18"/>
      <c r="G32" s="23"/>
      <c r="H32" s="23"/>
      <c r="I32" s="23"/>
      <c r="J32" s="23"/>
      <c r="K32" s="23"/>
      <c r="L32" s="18"/>
      <c r="M32" s="18"/>
      <c r="N32" s="18"/>
      <c r="O32" s="18"/>
    </row>
    <row r="33" spans="1:15" ht="18" customHeight="1" x14ac:dyDescent="0.2">
      <c r="A33" s="24"/>
      <c r="B33" s="24"/>
      <c r="C33" s="24"/>
      <c r="D33" s="24"/>
      <c r="E33" s="24"/>
      <c r="F33" s="23"/>
      <c r="G33" s="23"/>
      <c r="H33" s="23"/>
      <c r="I33" s="23"/>
      <c r="J33" s="23"/>
      <c r="K33" s="23"/>
      <c r="L33" s="18"/>
      <c r="M33" s="18"/>
      <c r="N33" s="18"/>
      <c r="O33" s="18"/>
    </row>
    <row r="34" spans="1:15" x14ac:dyDescent="0.2">
      <c r="A34" s="24"/>
      <c r="B34" s="24"/>
      <c r="C34" s="24"/>
      <c r="D34" s="24"/>
      <c r="E34" s="24"/>
      <c r="F34" s="23"/>
      <c r="G34" s="23"/>
      <c r="H34" s="23"/>
      <c r="I34" s="23"/>
      <c r="J34" s="23"/>
      <c r="K34" s="23"/>
      <c r="L34" s="18"/>
      <c r="M34" s="18"/>
      <c r="N34" s="18"/>
      <c r="O34" s="18"/>
    </row>
    <row r="35" spans="1:15" x14ac:dyDescent="0.2">
      <c r="A35" s="24"/>
      <c r="B35" s="24"/>
      <c r="C35" s="24"/>
      <c r="D35" s="24"/>
      <c r="E35" s="24"/>
      <c r="F35" s="23"/>
      <c r="G35" s="23"/>
      <c r="H35" s="23"/>
      <c r="I35" s="23"/>
      <c r="J35" s="23"/>
      <c r="K35" s="23"/>
      <c r="L35" s="18"/>
      <c r="M35" s="18"/>
      <c r="N35" s="18"/>
      <c r="O35" s="18"/>
    </row>
    <row r="36" spans="1:1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</sheetData>
  <sheetProtection selectLockedCells="1"/>
  <mergeCells count="10"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O37"/>
  <sheetViews>
    <sheetView showGridLines="0" zoomScale="115" zoomScaleNormal="115" workbookViewId="0"/>
  </sheetViews>
  <sheetFormatPr baseColWidth="10" defaultColWidth="11.42578125" defaultRowHeight="12.75" x14ac:dyDescent="0.2"/>
  <cols>
    <col min="1" max="1" width="5.7109375" style="13" customWidth="1"/>
    <col min="2" max="2" width="4.28515625" style="13" customWidth="1"/>
    <col min="3" max="3" width="1.7109375" style="13" customWidth="1"/>
    <col min="4" max="4" width="14" style="13" customWidth="1"/>
    <col min="5" max="5" width="1.7109375" style="13" customWidth="1"/>
    <col min="6" max="6" width="14" style="13" customWidth="1"/>
    <col min="7" max="7" width="1.7109375" style="13" customWidth="1"/>
    <col min="8" max="8" width="14" style="13" customWidth="1"/>
    <col min="9" max="9" width="1.7109375" style="13" customWidth="1"/>
    <col min="10" max="10" width="14" style="13" customWidth="1"/>
    <col min="11" max="11" width="1.7109375" style="13" customWidth="1"/>
    <col min="12" max="12" width="14" style="13" customWidth="1"/>
    <col min="13" max="13" width="3.140625" style="13" customWidth="1"/>
    <col min="14" max="14" width="1.42578125" style="13" customWidth="1"/>
    <col min="15" max="15" width="15.140625" style="13" customWidth="1"/>
    <col min="16" max="16384" width="11.42578125" style="13"/>
  </cols>
  <sheetData>
    <row r="1" spans="1:12" ht="20.25" customHeight="1" x14ac:dyDescent="0.2"/>
    <row r="2" spans="1:12" ht="20.25" customHeight="1" x14ac:dyDescent="0.25">
      <c r="A2" s="25" t="s">
        <v>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.7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5.9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2" ht="7.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6.5" customHeight="1" x14ac:dyDescent="0.2">
      <c r="B6" s="17"/>
    </row>
    <row r="7" spans="1:12" ht="16.5" customHeight="1" x14ac:dyDescent="0.2">
      <c r="B7" s="17"/>
    </row>
    <row r="8" spans="1:12" ht="16.5" customHeight="1" x14ac:dyDescent="0.2">
      <c r="B8" s="17"/>
    </row>
    <row r="9" spans="1:12" ht="16.5" customHeight="1" x14ac:dyDescent="0.2">
      <c r="B9" s="17"/>
    </row>
    <row r="10" spans="1:12" ht="16.5" customHeight="1" x14ac:dyDescent="0.2">
      <c r="B10" s="17"/>
    </row>
    <row r="11" spans="1:12" ht="16.5" customHeight="1" x14ac:dyDescent="0.2">
      <c r="B11" s="17"/>
    </row>
    <row r="12" spans="1:12" ht="16.5" customHeight="1" x14ac:dyDescent="0.2">
      <c r="B12" s="17"/>
    </row>
    <row r="13" spans="1:12" ht="17.25" customHeight="1" x14ac:dyDescent="0.2">
      <c r="B13" s="17"/>
    </row>
    <row r="14" spans="1:12" ht="16.5" customHeight="1" x14ac:dyDescent="0.2">
      <c r="B14" s="17"/>
    </row>
    <row r="15" spans="1:12" ht="16.5" customHeight="1" x14ac:dyDescent="0.2">
      <c r="B15" s="17"/>
    </row>
    <row r="16" spans="1:12" ht="16.5" customHeight="1" x14ac:dyDescent="0.2">
      <c r="B16" s="17"/>
    </row>
    <row r="17" spans="1:15" ht="16.5" customHeight="1" x14ac:dyDescent="0.2">
      <c r="A17" s="18"/>
      <c r="B17" s="1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ht="22.5" customHeight="1" x14ac:dyDescent="0.2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ht="87" customHeight="1" x14ac:dyDescent="0.2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ht="9" customHeight="1" x14ac:dyDescent="0.2">
      <c r="A20" s="18"/>
      <c r="B20" s="19"/>
      <c r="C20" s="18"/>
      <c r="D20" s="48"/>
      <c r="E20" s="18"/>
      <c r="F20" s="48"/>
      <c r="G20" s="18"/>
      <c r="H20" s="48"/>
      <c r="I20" s="18"/>
      <c r="J20" s="48"/>
      <c r="K20" s="18"/>
      <c r="L20" s="48"/>
      <c r="M20" s="18"/>
      <c r="N20" s="18"/>
      <c r="O20" s="18"/>
    </row>
    <row r="21" spans="1:15" ht="11.25" customHeight="1" x14ac:dyDescent="0.2">
      <c r="A21" s="18"/>
      <c r="B21" s="19"/>
      <c r="C21" s="18"/>
      <c r="D21" s="48"/>
      <c r="E21" s="18"/>
      <c r="F21" s="48"/>
      <c r="G21" s="18"/>
      <c r="H21" s="48"/>
      <c r="I21" s="18"/>
      <c r="J21" s="48"/>
      <c r="K21" s="18"/>
      <c r="L21" s="48"/>
      <c r="M21" s="18"/>
      <c r="N21" s="18"/>
      <c r="O21" s="18"/>
    </row>
    <row r="22" spans="1:15" ht="3.75" customHeight="1" x14ac:dyDescent="0.2">
      <c r="A22" s="18"/>
      <c r="B22" s="19"/>
      <c r="C22" s="18"/>
      <c r="D22" s="46"/>
      <c r="E22" s="18"/>
      <c r="F22" s="46"/>
      <c r="G22" s="18"/>
      <c r="H22" s="46"/>
      <c r="I22" s="18"/>
      <c r="J22" s="46"/>
      <c r="K22" s="18"/>
      <c r="L22" s="46"/>
      <c r="M22" s="18"/>
      <c r="N22" s="18"/>
      <c r="O22" s="18"/>
    </row>
    <row r="23" spans="1:15" ht="9" customHeight="1" x14ac:dyDescent="0.2">
      <c r="A23" s="18"/>
      <c r="B23" s="19"/>
      <c r="C23" s="18"/>
      <c r="D23" s="48"/>
      <c r="E23" s="18"/>
      <c r="F23" s="48"/>
      <c r="G23" s="18"/>
      <c r="H23" s="48"/>
      <c r="I23" s="18"/>
      <c r="J23" s="48"/>
      <c r="K23" s="18"/>
      <c r="L23" s="48"/>
      <c r="M23" s="18"/>
      <c r="N23" s="18"/>
      <c r="O23" s="18"/>
    </row>
    <row r="24" spans="1:15" ht="9" customHeight="1" x14ac:dyDescent="0.2">
      <c r="A24" s="18"/>
      <c r="B24" s="19"/>
      <c r="C24" s="18"/>
      <c r="D24" s="48"/>
      <c r="E24" s="18"/>
      <c r="F24" s="48"/>
      <c r="G24" s="18"/>
      <c r="H24" s="48"/>
      <c r="I24" s="18"/>
      <c r="J24" s="48"/>
      <c r="K24" s="18"/>
      <c r="L24" s="48"/>
      <c r="M24" s="18"/>
      <c r="N24" s="18"/>
      <c r="O24" s="18"/>
    </row>
    <row r="25" spans="1:15" ht="9.75" customHeight="1" x14ac:dyDescent="0.2">
      <c r="A25" s="7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10" t="s">
        <v>18</v>
      </c>
      <c r="M25" s="18"/>
      <c r="N25" s="18"/>
      <c r="O25" s="18"/>
    </row>
    <row r="26" spans="1:15" ht="21.7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ht="6.7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ht="6" customHeight="1" x14ac:dyDescent="0.2">
      <c r="A28" s="21"/>
      <c r="B28" s="21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ht="4.5" customHeight="1" x14ac:dyDescent="0.2">
      <c r="A29" s="21"/>
      <c r="B29" s="21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ht="6" customHeight="1" x14ac:dyDescent="0.2">
      <c r="A30" s="21"/>
      <c r="B30" s="2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ht="6.7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ht="4.5" customHeight="1" x14ac:dyDescent="0.2">
      <c r="A32" s="18"/>
      <c r="B32" s="18"/>
      <c r="C32" s="18"/>
      <c r="D32" s="18"/>
      <c r="E32" s="18"/>
      <c r="F32" s="18"/>
      <c r="G32" s="23"/>
      <c r="H32" s="23"/>
      <c r="I32" s="23"/>
      <c r="J32" s="23"/>
      <c r="K32" s="23"/>
      <c r="L32" s="18"/>
      <c r="M32" s="18"/>
      <c r="N32" s="18"/>
      <c r="O32" s="18"/>
    </row>
    <row r="33" spans="1:15" ht="18" customHeight="1" x14ac:dyDescent="0.2">
      <c r="A33" s="24"/>
      <c r="B33" s="24"/>
      <c r="C33" s="24"/>
      <c r="D33" s="24"/>
      <c r="E33" s="24"/>
      <c r="F33" s="23"/>
      <c r="G33" s="23"/>
      <c r="H33" s="23"/>
      <c r="I33" s="23"/>
      <c r="J33" s="23"/>
      <c r="K33" s="23"/>
      <c r="L33" s="18"/>
      <c r="M33" s="18"/>
      <c r="N33" s="18"/>
      <c r="O33" s="18"/>
    </row>
    <row r="34" spans="1:15" x14ac:dyDescent="0.2">
      <c r="A34" s="24"/>
      <c r="B34" s="24"/>
      <c r="C34" s="24"/>
      <c r="D34" s="24"/>
      <c r="E34" s="24"/>
      <c r="F34" s="23"/>
      <c r="G34" s="23"/>
      <c r="H34" s="23"/>
      <c r="I34" s="23"/>
      <c r="J34" s="23"/>
      <c r="K34" s="23"/>
      <c r="L34" s="18"/>
      <c r="M34" s="18"/>
      <c r="N34" s="18"/>
      <c r="O34" s="18"/>
    </row>
    <row r="35" spans="1:15" x14ac:dyDescent="0.2">
      <c r="A35" s="24"/>
      <c r="B35" s="24"/>
      <c r="C35" s="24"/>
      <c r="D35" s="24"/>
      <c r="E35" s="24"/>
      <c r="F35" s="23"/>
      <c r="G35" s="23"/>
      <c r="H35" s="23"/>
      <c r="I35" s="23"/>
      <c r="J35" s="23"/>
      <c r="K35" s="23"/>
      <c r="L35" s="18"/>
      <c r="M35" s="18"/>
      <c r="N35" s="18"/>
      <c r="O35" s="18"/>
    </row>
    <row r="36" spans="1:1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</sheetData>
  <sheetProtection selectLockedCells="1"/>
  <mergeCells count="10"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  <pageSetUpPr fitToPage="1"/>
  </sheetPr>
  <dimension ref="A1:O37"/>
  <sheetViews>
    <sheetView showGridLines="0" zoomScale="115" zoomScaleNormal="115" workbookViewId="0"/>
  </sheetViews>
  <sheetFormatPr baseColWidth="10" defaultColWidth="11.42578125" defaultRowHeight="12.75" x14ac:dyDescent="0.2"/>
  <cols>
    <col min="1" max="1" width="5.7109375" style="13" customWidth="1"/>
    <col min="2" max="2" width="4.28515625" style="13" customWidth="1"/>
    <col min="3" max="3" width="1.7109375" style="13" customWidth="1"/>
    <col min="4" max="4" width="14" style="13" customWidth="1"/>
    <col min="5" max="5" width="1.7109375" style="13" customWidth="1"/>
    <col min="6" max="6" width="14" style="13" customWidth="1"/>
    <col min="7" max="7" width="1.7109375" style="13" customWidth="1"/>
    <col min="8" max="8" width="14" style="13" customWidth="1"/>
    <col min="9" max="9" width="1.7109375" style="13" customWidth="1"/>
    <col min="10" max="10" width="14" style="13" customWidth="1"/>
    <col min="11" max="11" width="1.7109375" style="13" customWidth="1"/>
    <col min="12" max="12" width="14" style="13" customWidth="1"/>
    <col min="13" max="13" width="3.140625" style="13" customWidth="1"/>
    <col min="14" max="14" width="1.42578125" style="13" customWidth="1"/>
    <col min="15" max="15" width="15.140625" style="13" customWidth="1"/>
    <col min="16" max="16384" width="11.42578125" style="13"/>
  </cols>
  <sheetData>
    <row r="1" spans="1:12" ht="20.25" customHeight="1" x14ac:dyDescent="0.2"/>
    <row r="2" spans="1:12" ht="20.25" customHeight="1" x14ac:dyDescent="0.25">
      <c r="A2" s="25" t="s">
        <v>49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.7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5.9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2" ht="7.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6.5" customHeight="1" x14ac:dyDescent="0.2">
      <c r="B6" s="17"/>
    </row>
    <row r="7" spans="1:12" ht="16.5" customHeight="1" x14ac:dyDescent="0.2">
      <c r="B7" s="17"/>
    </row>
    <row r="8" spans="1:12" ht="16.5" customHeight="1" x14ac:dyDescent="0.2">
      <c r="B8" s="17"/>
    </row>
    <row r="9" spans="1:12" ht="16.5" customHeight="1" x14ac:dyDescent="0.2">
      <c r="B9" s="17"/>
    </row>
    <row r="10" spans="1:12" ht="16.5" customHeight="1" x14ac:dyDescent="0.2">
      <c r="B10" s="17"/>
    </row>
    <row r="11" spans="1:12" ht="16.5" customHeight="1" x14ac:dyDescent="0.2">
      <c r="B11" s="17"/>
    </row>
    <row r="12" spans="1:12" ht="16.5" customHeight="1" x14ac:dyDescent="0.2">
      <c r="B12" s="17"/>
    </row>
    <row r="13" spans="1:12" ht="17.25" customHeight="1" x14ac:dyDescent="0.2">
      <c r="B13" s="17"/>
    </row>
    <row r="14" spans="1:12" ht="16.5" customHeight="1" x14ac:dyDescent="0.2">
      <c r="B14" s="17"/>
    </row>
    <row r="15" spans="1:12" ht="16.5" customHeight="1" x14ac:dyDescent="0.2">
      <c r="B15" s="17"/>
    </row>
    <row r="16" spans="1:12" ht="16.5" customHeight="1" x14ac:dyDescent="0.2">
      <c r="B16" s="17"/>
    </row>
    <row r="17" spans="1:15" ht="16.5" customHeight="1" x14ac:dyDescent="0.2">
      <c r="A17" s="18"/>
      <c r="B17" s="1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ht="22.5" customHeight="1" x14ac:dyDescent="0.2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ht="87" customHeight="1" x14ac:dyDescent="0.2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ht="9" customHeight="1" x14ac:dyDescent="0.2">
      <c r="A20" s="18"/>
      <c r="B20" s="19"/>
      <c r="C20" s="18"/>
      <c r="D20" s="48"/>
      <c r="E20" s="18"/>
      <c r="F20" s="48"/>
      <c r="G20" s="18"/>
      <c r="H20" s="48"/>
      <c r="I20" s="18"/>
      <c r="J20" s="48"/>
      <c r="K20" s="18"/>
      <c r="L20" s="48"/>
      <c r="M20" s="18"/>
      <c r="N20" s="18"/>
      <c r="O20" s="18"/>
    </row>
    <row r="21" spans="1:15" ht="11.25" customHeight="1" x14ac:dyDescent="0.2">
      <c r="A21" s="18"/>
      <c r="B21" s="19"/>
      <c r="C21" s="18"/>
      <c r="D21" s="48"/>
      <c r="E21" s="18"/>
      <c r="F21" s="48"/>
      <c r="G21" s="18"/>
      <c r="H21" s="48"/>
      <c r="I21" s="18"/>
      <c r="J21" s="48"/>
      <c r="K21" s="18"/>
      <c r="L21" s="48"/>
      <c r="M21" s="18"/>
      <c r="N21" s="18"/>
      <c r="O21" s="18"/>
    </row>
    <row r="22" spans="1:15" ht="3.75" customHeight="1" x14ac:dyDescent="0.2">
      <c r="A22" s="18"/>
      <c r="B22" s="19"/>
      <c r="C22" s="18"/>
      <c r="D22" s="46"/>
      <c r="E22" s="18"/>
      <c r="F22" s="46"/>
      <c r="G22" s="18"/>
      <c r="H22" s="46"/>
      <c r="I22" s="18"/>
      <c r="J22" s="46"/>
      <c r="K22" s="18"/>
      <c r="L22" s="46"/>
      <c r="M22" s="18"/>
      <c r="N22" s="18"/>
      <c r="O22" s="18"/>
    </row>
    <row r="23" spans="1:15" ht="9" customHeight="1" x14ac:dyDescent="0.2">
      <c r="A23" s="18"/>
      <c r="B23" s="19"/>
      <c r="C23" s="18"/>
      <c r="D23" s="48"/>
      <c r="E23" s="18"/>
      <c r="F23" s="48"/>
      <c r="G23" s="18"/>
      <c r="H23" s="48"/>
      <c r="I23" s="18"/>
      <c r="J23" s="48"/>
      <c r="K23" s="18"/>
      <c r="L23" s="48"/>
      <c r="M23" s="18"/>
      <c r="N23" s="18"/>
      <c r="O23" s="18"/>
    </row>
    <row r="24" spans="1:15" ht="9" customHeight="1" x14ac:dyDescent="0.2">
      <c r="A24" s="18"/>
      <c r="B24" s="19"/>
      <c r="C24" s="18"/>
      <c r="D24" s="48"/>
      <c r="E24" s="18"/>
      <c r="F24" s="48"/>
      <c r="G24" s="18"/>
      <c r="H24" s="48"/>
      <c r="I24" s="18"/>
      <c r="J24" s="48"/>
      <c r="K24" s="18"/>
      <c r="L24" s="48"/>
      <c r="M24" s="18"/>
      <c r="N24" s="18"/>
      <c r="O24" s="18"/>
    </row>
    <row r="25" spans="1:15" ht="9.75" customHeight="1" x14ac:dyDescent="0.2">
      <c r="A25" s="7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10" t="s">
        <v>18</v>
      </c>
      <c r="M25" s="18"/>
      <c r="N25" s="18"/>
      <c r="O25" s="18"/>
    </row>
    <row r="26" spans="1:15" ht="21.7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ht="6.7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ht="6" customHeight="1" x14ac:dyDescent="0.2">
      <c r="A28" s="21"/>
      <c r="B28" s="21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ht="4.5" customHeight="1" x14ac:dyDescent="0.2">
      <c r="A29" s="21"/>
      <c r="B29" s="21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ht="6" customHeight="1" x14ac:dyDescent="0.2">
      <c r="A30" s="21"/>
      <c r="B30" s="2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ht="6.7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ht="4.5" customHeight="1" x14ac:dyDescent="0.2">
      <c r="A32" s="18"/>
      <c r="B32" s="18"/>
      <c r="C32" s="18"/>
      <c r="D32" s="18"/>
      <c r="E32" s="18"/>
      <c r="F32" s="18"/>
      <c r="G32" s="23"/>
      <c r="H32" s="23"/>
      <c r="I32" s="23"/>
      <c r="J32" s="23"/>
      <c r="K32" s="23"/>
      <c r="L32" s="18"/>
      <c r="M32" s="18"/>
      <c r="N32" s="18"/>
      <c r="O32" s="18"/>
    </row>
    <row r="33" spans="1:15" ht="18" customHeight="1" x14ac:dyDescent="0.2">
      <c r="A33" s="24"/>
      <c r="B33" s="24"/>
      <c r="C33" s="24"/>
      <c r="D33" s="24"/>
      <c r="E33" s="24"/>
      <c r="F33" s="23"/>
      <c r="G33" s="23"/>
      <c r="H33" s="23"/>
      <c r="I33" s="23"/>
      <c r="J33" s="23"/>
      <c r="K33" s="23"/>
      <c r="L33" s="18"/>
      <c r="M33" s="18"/>
      <c r="N33" s="18"/>
      <c r="O33" s="18"/>
    </row>
    <row r="34" spans="1:15" x14ac:dyDescent="0.2">
      <c r="A34" s="24"/>
      <c r="B34" s="24"/>
      <c r="C34" s="24"/>
      <c r="D34" s="24"/>
      <c r="E34" s="24"/>
      <c r="F34" s="23"/>
      <c r="G34" s="23"/>
      <c r="H34" s="23"/>
      <c r="I34" s="23"/>
      <c r="J34" s="23"/>
      <c r="K34" s="23"/>
      <c r="L34" s="18"/>
      <c r="M34" s="18"/>
      <c r="N34" s="18"/>
      <c r="O34" s="18"/>
    </row>
    <row r="35" spans="1:15" x14ac:dyDescent="0.2">
      <c r="A35" s="24"/>
      <c r="B35" s="24"/>
      <c r="C35" s="24"/>
      <c r="D35" s="24"/>
      <c r="E35" s="24"/>
      <c r="F35" s="23"/>
      <c r="G35" s="23"/>
      <c r="H35" s="23"/>
      <c r="I35" s="23"/>
      <c r="J35" s="23"/>
      <c r="K35" s="23"/>
      <c r="L35" s="18"/>
      <c r="M35" s="18"/>
      <c r="N35" s="18"/>
      <c r="O35" s="18"/>
    </row>
    <row r="36" spans="1:1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</sheetData>
  <sheetProtection selectLockedCells="1"/>
  <mergeCells count="10"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0FBA097C9314EB8DA9C158EDBB3EF" ma:contentTypeVersion="4" ma:contentTypeDescription="Create a new document." ma:contentTypeScope="" ma:versionID="3af35eed119e98e9128d58067940ebde">
  <xsd:schema xmlns:xsd="http://www.w3.org/2001/XMLSchema" xmlns:xs="http://www.w3.org/2001/XMLSchema" xmlns:p="http://schemas.microsoft.com/office/2006/metadata/properties" xmlns:ns2="46b5a67c-978f-4844-a3e1-1810afa239ba" targetNamespace="http://schemas.microsoft.com/office/2006/metadata/properties" ma:root="true" ma:fieldsID="86ad524251efef28a92e8b7493117e97" ns2:_="">
    <xsd:import namespace="46b5a67c-978f-4844-a3e1-1810afa239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5a67c-978f-4844-a3e1-1810afa239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A66FE6-2BA1-427E-94DE-0F914D7B4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b5a67c-978f-4844-a3e1-1810afa23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6AD3E3-CC19-4678-81DD-120F8E18762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6b5a67c-978f-4844-a3e1-1810afa239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278CBD-8FD4-4DFA-A5AA-5566C1F93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7</vt:i4>
      </vt:variant>
    </vt:vector>
  </HeadingPairs>
  <TitlesOfParts>
    <vt:vector size="17" baseType="lpstr">
      <vt:lpstr>Verbrauch 2021</vt:lpstr>
      <vt:lpstr>Verbrauch 2020</vt:lpstr>
      <vt:lpstr>Verbrauch Bezugsjahr (2019)</vt:lpstr>
      <vt:lpstr>Jahresvergleich Stromverbrauch</vt:lpstr>
      <vt:lpstr>Jahresvergleich Stromleistung</vt:lpstr>
      <vt:lpstr>Verhältnis HT-NT</vt:lpstr>
      <vt:lpstr>Jahresvergleich Wärmeverbrauch</vt:lpstr>
      <vt:lpstr>Jahresvergleich Heizwärme</vt:lpstr>
      <vt:lpstr>Jahresvergleich Prozesswärme</vt:lpstr>
      <vt:lpstr>Jahresvergleich Gesamtenergie</vt:lpstr>
      <vt:lpstr>'Jahresvergleich Gesamtenergie'!Druckbereich</vt:lpstr>
      <vt:lpstr>'Jahresvergleich Heizwärme'!Druckbereich</vt:lpstr>
      <vt:lpstr>'Jahresvergleich Prozesswärme'!Druckbereich</vt:lpstr>
      <vt:lpstr>'Jahresvergleich Stromleistung'!Druckbereich</vt:lpstr>
      <vt:lpstr>'Jahresvergleich Stromverbrauch'!Druckbereich</vt:lpstr>
      <vt:lpstr>'Jahresvergleich Wärmeverbrauch'!Druckbereich</vt:lpstr>
      <vt:lpstr>'Verhältnis HT-NT'!Druckbereich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Energieverbrauch Jahresvergleich</dc:title>
  <dc:subject/>
  <dc:creator>Markus Hankammer</dc:creator>
  <cp:keywords/>
  <dc:description/>
  <cp:lastModifiedBy>Markus Hankammer</cp:lastModifiedBy>
  <cp:revision/>
  <dcterms:created xsi:type="dcterms:W3CDTF">2013-07-09T20:30:19Z</dcterms:created>
  <dcterms:modified xsi:type="dcterms:W3CDTF">2021-06-09T13:55:06Z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0x010100F070FBA097C9314EB8DA9C158EDBB3EF</vt:lpwstr>
  </property>
</Properties>
</file>