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4.xml" ContentType="application/vnd.openxmlformats-officedocument.drawing+xml"/>
  <Override PartName="/xl/comments1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V_2\"/>
    </mc:Choice>
  </mc:AlternateContent>
  <xr:revisionPtr revIDLastSave="0" documentId="13_ncr:1_{A6A6CDE9-58C5-4771-80F1-A02AD88F2B9F}" xr6:coauthVersionLast="47" xr6:coauthVersionMax="47" xr10:uidLastSave="{00000000-0000-0000-0000-000000000000}"/>
  <workbookProtection workbookAlgorithmName="SHA-512" workbookHashValue="Nzqhr7H37pzW9xpnaOOvcSM05IArqPTRmFiQl6DoxewB47IixrPzqwnAn/QVcO7TxA0GWOVsncFb0Qqi3h1fPQ==" workbookSaltValue="+qeb1ZO5+dErySkg3M3Avg==" workbookSpinCount="100000" lockStructure="1"/>
  <bookViews>
    <workbookView xWindow="-120" yWindow="-120" windowWidth="29040" windowHeight="15240" tabRatio="877" activeTab="1" xr2:uid="{C4324F35-630D-491D-A4BF-6975C8DCA40C}"/>
  </bookViews>
  <sheets>
    <sheet name="Ausfüllhinweise" sheetId="39" r:id="rId1"/>
    <sheet name="TitelseiteSonstigeAltbatterien" sheetId="5" r:id="rId2"/>
    <sheet name="Gesamtergebnis" sheetId="1" r:id="rId3"/>
    <sheet name="Recyclingschritt N_0" sheetId="2" r:id="rId4"/>
    <sheet name="Recyclingschritt N_1" sheetId="32" r:id="rId5"/>
    <sheet name="Recyclingschritt N_2" sheetId="49" r:id="rId6"/>
    <sheet name="Recyclingschritt N_3" sheetId="50" r:id="rId7"/>
    <sheet name="Recyclingschritt N_4" sheetId="51" r:id="rId8"/>
    <sheet name="Recyclingschritt N_5" sheetId="52" r:id="rId9"/>
    <sheet name="Recyclingschritt N_6" sheetId="53" r:id="rId10"/>
    <sheet name="Recyclingschritt N_7" sheetId="54" r:id="rId11"/>
    <sheet name="Recyclingschritt N_8" sheetId="55" r:id="rId12"/>
    <sheet name="Anlage A" sheetId="47" r:id="rId13"/>
    <sheet name="Anlage B" sheetId="48" r:id="rId14"/>
    <sheet name="Ihre Bemerkungen" sheetId="56" r:id="rId15"/>
  </sheets>
  <definedNames>
    <definedName name="Dropdown5" localSheetId="1">TitelseiteSonstigeAltbatterien!#REF!</definedName>
    <definedName name="Dropdown6" localSheetId="1">TitelseiteSonstigeAltbatterien!#REF!</definedName>
    <definedName name="_xlnm.Print_Area" localSheetId="2">Gesamtergebnis!$A$1:$H$247</definedName>
    <definedName name="_xlnm.Print_Area" localSheetId="1">TitelseiteSonstigeAltbatterien!$A$1:$L$38</definedName>
    <definedName name="Text44" localSheetId="1">TitelseiteSonstigeAltbatterien!#REF!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17" i="2" l="1"/>
  <c r="A189" i="2"/>
  <c r="A188" i="2"/>
  <c r="A130" i="2"/>
  <c r="A101" i="2"/>
  <c r="A60" i="1" s="1"/>
  <c r="A159" i="2"/>
  <c r="A207" i="1"/>
  <c r="A206" i="1"/>
  <c r="A204" i="1"/>
  <c r="A205" i="1"/>
  <c r="D28" i="1"/>
  <c r="D29" i="1"/>
  <c r="D30" i="1"/>
  <c r="D31" i="1"/>
  <c r="D32" i="1"/>
  <c r="D27" i="1"/>
  <c r="D25" i="55"/>
  <c r="C25" i="55"/>
  <c r="A25" i="55" a="1"/>
  <c r="A25" i="55" s="1"/>
  <c r="B5" i="55"/>
  <c r="A70" i="55"/>
  <c r="D67" i="55"/>
  <c r="C67" i="55"/>
  <c r="B67" i="55"/>
  <c r="E66" i="55"/>
  <c r="A66" i="55"/>
  <c r="E65" i="55"/>
  <c r="A65" i="55"/>
  <c r="E64" i="55"/>
  <c r="A64" i="55"/>
  <c r="E63" i="55"/>
  <c r="E62" i="55"/>
  <c r="E61" i="55"/>
  <c r="E60" i="55"/>
  <c r="E59" i="55"/>
  <c r="E58" i="55"/>
  <c r="E57" i="55"/>
  <c r="E56" i="55"/>
  <c r="E55" i="55"/>
  <c r="E54" i="55"/>
  <c r="E53" i="55"/>
  <c r="E52" i="55"/>
  <c r="E51" i="55"/>
  <c r="E50" i="55"/>
  <c r="E49" i="55"/>
  <c r="E48" i="55"/>
  <c r="E47" i="55"/>
  <c r="E46" i="55"/>
  <c r="E45" i="55"/>
  <c r="I42" i="55"/>
  <c r="D40" i="55"/>
  <c r="I31" i="55"/>
  <c r="I22" i="55"/>
  <c r="C7" i="55"/>
  <c r="A2" i="55"/>
  <c r="H1" i="55"/>
  <c r="D25" i="54"/>
  <c r="C25" i="54"/>
  <c r="A25" i="54" a="1"/>
  <c r="A25" i="54" s="1"/>
  <c r="B5" i="54"/>
  <c r="A70" i="54"/>
  <c r="D67" i="54"/>
  <c r="C67" i="54"/>
  <c r="B67" i="54"/>
  <c r="E66" i="54"/>
  <c r="A66" i="54"/>
  <c r="E65" i="54"/>
  <c r="A65" i="54"/>
  <c r="E64" i="54"/>
  <c r="A64" i="54"/>
  <c r="E63" i="54"/>
  <c r="E62" i="54"/>
  <c r="E61" i="54"/>
  <c r="E60" i="54"/>
  <c r="E59" i="54"/>
  <c r="E58" i="54"/>
  <c r="E57" i="54"/>
  <c r="E56" i="54"/>
  <c r="E55" i="54"/>
  <c r="E54" i="54"/>
  <c r="E53" i="54"/>
  <c r="E52" i="54"/>
  <c r="E51" i="54"/>
  <c r="E50" i="54"/>
  <c r="E49" i="54"/>
  <c r="E48" i="54"/>
  <c r="E47" i="54"/>
  <c r="E46" i="54"/>
  <c r="E45" i="54"/>
  <c r="I42" i="54"/>
  <c r="D40" i="54"/>
  <c r="I31" i="54"/>
  <c r="I22" i="54"/>
  <c r="C7" i="54"/>
  <c r="A2" i="54"/>
  <c r="H1" i="54"/>
  <c r="D25" i="53"/>
  <c r="C25" i="53"/>
  <c r="A25" i="53" a="1"/>
  <c r="A25" i="53" s="1"/>
  <c r="B5" i="53"/>
  <c r="D25" i="52"/>
  <c r="C25" i="52"/>
  <c r="A25" i="52" a="1"/>
  <c r="A25" i="52" s="1"/>
  <c r="B5" i="52"/>
  <c r="A70" i="53"/>
  <c r="D67" i="53"/>
  <c r="C67" i="53"/>
  <c r="B67" i="53"/>
  <c r="E66" i="53"/>
  <c r="A66" i="53"/>
  <c r="E65" i="53"/>
  <c r="A65" i="53"/>
  <c r="E64" i="53"/>
  <c r="A64" i="53"/>
  <c r="E63" i="53"/>
  <c r="E62" i="53"/>
  <c r="E61" i="53"/>
  <c r="E60" i="53"/>
  <c r="E59" i="53"/>
  <c r="E58" i="53"/>
  <c r="E57" i="53"/>
  <c r="E56" i="53"/>
  <c r="E55" i="53"/>
  <c r="E54" i="53"/>
  <c r="E53" i="53"/>
  <c r="E52" i="53"/>
  <c r="E51" i="53"/>
  <c r="E50" i="53"/>
  <c r="E49" i="53"/>
  <c r="E48" i="53"/>
  <c r="E47" i="53"/>
  <c r="E46" i="53"/>
  <c r="E45" i="53"/>
  <c r="I42" i="53"/>
  <c r="D40" i="53"/>
  <c r="I31" i="53"/>
  <c r="I22" i="53"/>
  <c r="C7" i="53"/>
  <c r="A2" i="53"/>
  <c r="H1" i="53"/>
  <c r="C25" i="51"/>
  <c r="A70" i="52"/>
  <c r="D67" i="52"/>
  <c r="C67" i="52"/>
  <c r="B67" i="52"/>
  <c r="E66" i="52"/>
  <c r="A66" i="52"/>
  <c r="E65" i="52"/>
  <c r="A65" i="52"/>
  <c r="E64" i="52"/>
  <c r="A64" i="52"/>
  <c r="E63" i="52"/>
  <c r="E62" i="52"/>
  <c r="E61" i="52"/>
  <c r="E60" i="52"/>
  <c r="E59" i="52"/>
  <c r="E58" i="52"/>
  <c r="E57" i="52"/>
  <c r="E56" i="52"/>
  <c r="E55" i="52"/>
  <c r="E54" i="52"/>
  <c r="E53" i="52"/>
  <c r="E52" i="52"/>
  <c r="E51" i="52"/>
  <c r="E50" i="52"/>
  <c r="E49" i="52"/>
  <c r="E48" i="52"/>
  <c r="E47" i="52"/>
  <c r="E46" i="52"/>
  <c r="E45" i="52"/>
  <c r="I42" i="52"/>
  <c r="D40" i="52"/>
  <c r="I31" i="52"/>
  <c r="I22" i="52"/>
  <c r="C7" i="52"/>
  <c r="A2" i="52"/>
  <c r="H1" i="52"/>
  <c r="D25" i="51"/>
  <c r="A25" i="51" a="1"/>
  <c r="A25" i="51" s="1"/>
  <c r="B5" i="51"/>
  <c r="A70" i="51"/>
  <c r="D67" i="51"/>
  <c r="C67" i="51"/>
  <c r="B67" i="51"/>
  <c r="E66" i="51"/>
  <c r="A66" i="51"/>
  <c r="E65" i="51"/>
  <c r="A65" i="51"/>
  <c r="E64" i="51"/>
  <c r="A64" i="51"/>
  <c r="E63" i="51"/>
  <c r="E62" i="51"/>
  <c r="E61" i="51"/>
  <c r="E60" i="51"/>
  <c r="E59" i="51"/>
  <c r="E58" i="51"/>
  <c r="E57" i="51"/>
  <c r="E56" i="51"/>
  <c r="E55" i="51"/>
  <c r="E54" i="51"/>
  <c r="E53" i="51"/>
  <c r="E52" i="51"/>
  <c r="E51" i="51"/>
  <c r="E50" i="51"/>
  <c r="E49" i="51"/>
  <c r="E48" i="51"/>
  <c r="E47" i="51"/>
  <c r="E46" i="51"/>
  <c r="E45" i="51"/>
  <c r="I42" i="51"/>
  <c r="D40" i="51"/>
  <c r="I31" i="51"/>
  <c r="I22" i="51"/>
  <c r="C7" i="51"/>
  <c r="A2" i="51"/>
  <c r="H1" i="51"/>
  <c r="E65" i="50"/>
  <c r="E65" i="49"/>
  <c r="E65" i="32"/>
  <c r="A65" i="50"/>
  <c r="A65" i="49"/>
  <c r="A66" i="49"/>
  <c r="A65" i="32"/>
  <c r="A246" i="2"/>
  <c r="A186" i="1"/>
  <c r="A187" i="1"/>
  <c r="A188" i="1"/>
  <c r="A189" i="1"/>
  <c r="A190" i="1"/>
  <c r="A191" i="1"/>
  <c r="A192" i="1"/>
  <c r="A193" i="1"/>
  <c r="A175" i="1"/>
  <c r="A176" i="1"/>
  <c r="A177" i="1"/>
  <c r="A148" i="1"/>
  <c r="A147" i="1"/>
  <c r="A146" i="1"/>
  <c r="A119" i="1"/>
  <c r="A118" i="1"/>
  <c r="A89" i="1"/>
  <c r="A102" i="2"/>
  <c r="A131" i="2"/>
  <c r="A160" i="2"/>
  <c r="A218" i="2"/>
  <c r="F246" i="2"/>
  <c r="G246" i="2"/>
  <c r="H246" i="2"/>
  <c r="I246" i="2"/>
  <c r="F217" i="2"/>
  <c r="G217" i="2"/>
  <c r="H217" i="2"/>
  <c r="F188" i="2"/>
  <c r="G188" i="2"/>
  <c r="H188" i="2"/>
  <c r="F159" i="2"/>
  <c r="G159" i="2"/>
  <c r="H159" i="2"/>
  <c r="F101" i="2"/>
  <c r="G101" i="2"/>
  <c r="H101" i="2"/>
  <c r="F130" i="2"/>
  <c r="G130" i="2"/>
  <c r="H130" i="2"/>
  <c r="E72" i="2"/>
  <c r="A66" i="50"/>
  <c r="A64" i="50"/>
  <c r="A64" i="49"/>
  <c r="A64" i="32"/>
  <c r="A66" i="32"/>
  <c r="D25" i="50"/>
  <c r="C25" i="50"/>
  <c r="A25" i="50" a="1"/>
  <c r="A25" i="50" s="1"/>
  <c r="B5" i="50"/>
  <c r="A70" i="50"/>
  <c r="D67" i="50"/>
  <c r="C67" i="50"/>
  <c r="B67" i="50"/>
  <c r="E66" i="50"/>
  <c r="E64" i="50"/>
  <c r="E63" i="50"/>
  <c r="E62" i="50"/>
  <c r="E61" i="50"/>
  <c r="E60" i="50"/>
  <c r="E59" i="50"/>
  <c r="E58" i="50"/>
  <c r="E57" i="50"/>
  <c r="E56" i="50"/>
  <c r="E55" i="50"/>
  <c r="E54" i="50"/>
  <c r="E53" i="50"/>
  <c r="E52" i="50"/>
  <c r="E51" i="50"/>
  <c r="E50" i="50"/>
  <c r="E49" i="50"/>
  <c r="E48" i="50"/>
  <c r="E47" i="50"/>
  <c r="E46" i="50"/>
  <c r="E45" i="50"/>
  <c r="I42" i="50"/>
  <c r="D40" i="50"/>
  <c r="I31" i="50"/>
  <c r="I22" i="50"/>
  <c r="C7" i="50"/>
  <c r="A2" i="50"/>
  <c r="H1" i="50"/>
  <c r="E46" i="49"/>
  <c r="E47" i="49"/>
  <c r="E48" i="49"/>
  <c r="E49" i="49"/>
  <c r="E50" i="49"/>
  <c r="E51" i="49"/>
  <c r="E52" i="49"/>
  <c r="E53" i="49"/>
  <c r="E54" i="49"/>
  <c r="E55" i="49"/>
  <c r="E56" i="49"/>
  <c r="E57" i="49"/>
  <c r="E58" i="49"/>
  <c r="E59" i="49"/>
  <c r="E60" i="49"/>
  <c r="E61" i="49"/>
  <c r="E62" i="49"/>
  <c r="E63" i="49"/>
  <c r="E64" i="49"/>
  <c r="E66" i="49"/>
  <c r="E46" i="32"/>
  <c r="E47" i="32"/>
  <c r="E48" i="32"/>
  <c r="E49" i="32"/>
  <c r="E50" i="32"/>
  <c r="E51" i="32"/>
  <c r="E52" i="32"/>
  <c r="E53" i="32"/>
  <c r="E54" i="32"/>
  <c r="E55" i="32"/>
  <c r="E56" i="32"/>
  <c r="E57" i="32"/>
  <c r="E58" i="32"/>
  <c r="E59" i="32"/>
  <c r="E60" i="32"/>
  <c r="E61" i="32"/>
  <c r="E62" i="32"/>
  <c r="E63" i="32"/>
  <c r="E64" i="32"/>
  <c r="E66" i="32"/>
  <c r="D25" i="49"/>
  <c r="C25" i="49"/>
  <c r="A25" i="49" a="1"/>
  <c r="A25" i="49" s="1"/>
  <c r="B5" i="49"/>
  <c r="A70" i="49"/>
  <c r="D67" i="49"/>
  <c r="C67" i="49"/>
  <c r="B67" i="49"/>
  <c r="E45" i="49"/>
  <c r="I42" i="49"/>
  <c r="D40" i="49"/>
  <c r="I31" i="49"/>
  <c r="I22" i="49"/>
  <c r="C7" i="49"/>
  <c r="A2" i="49"/>
  <c r="H1" i="49"/>
  <c r="H227" i="2"/>
  <c r="H228" i="2"/>
  <c r="H229" i="2"/>
  <c r="H230" i="2"/>
  <c r="H231" i="2"/>
  <c r="H232" i="2"/>
  <c r="H233" i="2"/>
  <c r="H234" i="2"/>
  <c r="H235" i="2"/>
  <c r="H236" i="2"/>
  <c r="H237" i="2"/>
  <c r="H238" i="2"/>
  <c r="H239" i="2"/>
  <c r="H240" i="2"/>
  <c r="H241" i="2"/>
  <c r="H242" i="2"/>
  <c r="H243" i="2"/>
  <c r="H244" i="2"/>
  <c r="H245" i="2"/>
  <c r="H247" i="2"/>
  <c r="G227" i="2"/>
  <c r="G228" i="2"/>
  <c r="G229" i="2"/>
  <c r="G230" i="2"/>
  <c r="G231" i="2"/>
  <c r="G232" i="2"/>
  <c r="G233" i="2"/>
  <c r="G234" i="2"/>
  <c r="G235" i="2"/>
  <c r="G236" i="2"/>
  <c r="G237" i="2"/>
  <c r="G238" i="2"/>
  <c r="G239" i="2"/>
  <c r="G240" i="2"/>
  <c r="G241" i="2"/>
  <c r="G242" i="2"/>
  <c r="G243" i="2"/>
  <c r="G244" i="2"/>
  <c r="G245" i="2"/>
  <c r="G247" i="2"/>
  <c r="F227" i="2"/>
  <c r="F228" i="2"/>
  <c r="F229" i="2"/>
  <c r="F230" i="2"/>
  <c r="F231" i="2"/>
  <c r="F232" i="2"/>
  <c r="F233" i="2"/>
  <c r="F234" i="2"/>
  <c r="F235" i="2"/>
  <c r="F236" i="2"/>
  <c r="F237" i="2"/>
  <c r="F238" i="2"/>
  <c r="F239" i="2"/>
  <c r="F240" i="2"/>
  <c r="F241" i="2"/>
  <c r="F242" i="2"/>
  <c r="F243" i="2"/>
  <c r="F244" i="2"/>
  <c r="F245" i="2"/>
  <c r="F247" i="2"/>
  <c r="H198" i="2"/>
  <c r="H199" i="2"/>
  <c r="H200" i="2"/>
  <c r="H201" i="2"/>
  <c r="H202" i="2"/>
  <c r="H203" i="2"/>
  <c r="H204" i="2"/>
  <c r="H205" i="2"/>
  <c r="H206" i="2"/>
  <c r="H207" i="2"/>
  <c r="H208" i="2"/>
  <c r="H209" i="2"/>
  <c r="H210" i="2"/>
  <c r="H211" i="2"/>
  <c r="H212" i="2"/>
  <c r="H213" i="2"/>
  <c r="H214" i="2"/>
  <c r="H215" i="2"/>
  <c r="H216" i="2"/>
  <c r="H218" i="2"/>
  <c r="G198" i="2"/>
  <c r="G199" i="2"/>
  <c r="G200" i="2"/>
  <c r="G201" i="2"/>
  <c r="G202" i="2"/>
  <c r="G203" i="2"/>
  <c r="G204" i="2"/>
  <c r="G205" i="2"/>
  <c r="G206" i="2"/>
  <c r="G207" i="2"/>
  <c r="G208" i="2"/>
  <c r="G209" i="2"/>
  <c r="G210" i="2"/>
  <c r="G211" i="2"/>
  <c r="G212" i="2"/>
  <c r="G213" i="2"/>
  <c r="G214" i="2"/>
  <c r="G215" i="2"/>
  <c r="G216" i="2"/>
  <c r="G218" i="2"/>
  <c r="F198" i="2"/>
  <c r="F199" i="2"/>
  <c r="F200" i="2"/>
  <c r="F201" i="2"/>
  <c r="F202" i="2"/>
  <c r="F203" i="2"/>
  <c r="F204" i="2"/>
  <c r="F205" i="2"/>
  <c r="F206" i="2"/>
  <c r="F207" i="2"/>
  <c r="F208" i="2"/>
  <c r="F209" i="2"/>
  <c r="F210" i="2"/>
  <c r="F211" i="2"/>
  <c r="F212" i="2"/>
  <c r="F213" i="2"/>
  <c r="F214" i="2"/>
  <c r="F215" i="2"/>
  <c r="F216" i="2"/>
  <c r="F218" i="2"/>
  <c r="E53" i="2"/>
  <c r="E54" i="2"/>
  <c r="E55" i="2"/>
  <c r="E56" i="2"/>
  <c r="E57" i="2"/>
  <c r="E58" i="2"/>
  <c r="E59" i="2"/>
  <c r="E60" i="2"/>
  <c r="E61" i="2"/>
  <c r="E62" i="2"/>
  <c r="E63" i="2"/>
  <c r="E64" i="2"/>
  <c r="E65" i="2"/>
  <c r="E66" i="2"/>
  <c r="E67" i="2"/>
  <c r="E68" i="2"/>
  <c r="E69" i="2"/>
  <c r="E70" i="2"/>
  <c r="E71" i="2"/>
  <c r="E73" i="2"/>
  <c r="F169" i="2"/>
  <c r="F170" i="2"/>
  <c r="F171" i="2"/>
  <c r="F172" i="2"/>
  <c r="F173" i="2"/>
  <c r="F174" i="2"/>
  <c r="F175" i="2"/>
  <c r="F176" i="2"/>
  <c r="F177" i="2"/>
  <c r="F178" i="2"/>
  <c r="F179" i="2"/>
  <c r="F180" i="2"/>
  <c r="F181" i="2"/>
  <c r="F182" i="2"/>
  <c r="F183" i="2"/>
  <c r="F184" i="2"/>
  <c r="F185" i="2"/>
  <c r="F186" i="2"/>
  <c r="F187" i="2"/>
  <c r="F189" i="2"/>
  <c r="G169" i="2"/>
  <c r="G170" i="2"/>
  <c r="G171" i="2"/>
  <c r="G172" i="2"/>
  <c r="G173" i="2"/>
  <c r="G174" i="2"/>
  <c r="G175" i="2"/>
  <c r="G176" i="2"/>
  <c r="G177" i="2"/>
  <c r="G178" i="2"/>
  <c r="G179" i="2"/>
  <c r="G180" i="2"/>
  <c r="G181" i="2"/>
  <c r="G182" i="2"/>
  <c r="G183" i="2"/>
  <c r="G184" i="2"/>
  <c r="G185" i="2"/>
  <c r="G186" i="2"/>
  <c r="G187" i="2"/>
  <c r="G189" i="2"/>
  <c r="H169" i="2"/>
  <c r="H170" i="2"/>
  <c r="H171" i="2"/>
  <c r="H172" i="2"/>
  <c r="H173" i="2"/>
  <c r="H174" i="2"/>
  <c r="H175" i="2"/>
  <c r="H176" i="2"/>
  <c r="H177" i="2"/>
  <c r="H178" i="2"/>
  <c r="H179" i="2"/>
  <c r="H180" i="2"/>
  <c r="H181" i="2"/>
  <c r="H182" i="2"/>
  <c r="H183" i="2"/>
  <c r="H184" i="2"/>
  <c r="H185" i="2"/>
  <c r="H186" i="2"/>
  <c r="H187" i="2"/>
  <c r="H189" i="2"/>
  <c r="H140" i="2"/>
  <c r="H141" i="2"/>
  <c r="H142" i="2"/>
  <c r="H143" i="2"/>
  <c r="H144" i="2"/>
  <c r="H145" i="2"/>
  <c r="H146" i="2"/>
  <c r="H147" i="2"/>
  <c r="H148" i="2"/>
  <c r="H149" i="2"/>
  <c r="H150" i="2"/>
  <c r="H151" i="2"/>
  <c r="H152" i="2"/>
  <c r="H153" i="2"/>
  <c r="H154" i="2"/>
  <c r="H155" i="2"/>
  <c r="H156" i="2"/>
  <c r="H157" i="2"/>
  <c r="H158" i="2"/>
  <c r="H160" i="2"/>
  <c r="G140" i="2"/>
  <c r="G141" i="2"/>
  <c r="G142" i="2"/>
  <c r="G143" i="2"/>
  <c r="G144" i="2"/>
  <c r="G145" i="2"/>
  <c r="G146" i="2"/>
  <c r="G147" i="2"/>
  <c r="G148" i="2"/>
  <c r="G149" i="2"/>
  <c r="G150" i="2"/>
  <c r="G151" i="2"/>
  <c r="G152" i="2"/>
  <c r="G153" i="2"/>
  <c r="G154" i="2"/>
  <c r="G155" i="2"/>
  <c r="G156" i="2"/>
  <c r="G157" i="2"/>
  <c r="G158" i="2"/>
  <c r="G160" i="2"/>
  <c r="F140" i="2"/>
  <c r="F141" i="2"/>
  <c r="F142" i="2"/>
  <c r="F143" i="2"/>
  <c r="F144" i="2"/>
  <c r="F145" i="2"/>
  <c r="F146" i="2"/>
  <c r="F147" i="2"/>
  <c r="F148" i="2"/>
  <c r="F149" i="2"/>
  <c r="F150" i="2"/>
  <c r="F151" i="2"/>
  <c r="F152" i="2"/>
  <c r="F153" i="2"/>
  <c r="F154" i="2"/>
  <c r="F155" i="2"/>
  <c r="F156" i="2"/>
  <c r="F157" i="2"/>
  <c r="F158" i="2"/>
  <c r="F160" i="2"/>
  <c r="H111" i="2"/>
  <c r="H112" i="2"/>
  <c r="H113" i="2"/>
  <c r="H114" i="2"/>
  <c r="H115" i="2"/>
  <c r="H116" i="2"/>
  <c r="H117" i="2"/>
  <c r="H118" i="2"/>
  <c r="H119" i="2"/>
  <c r="H120" i="2"/>
  <c r="H121" i="2"/>
  <c r="H122" i="2"/>
  <c r="H123" i="2"/>
  <c r="H124" i="2"/>
  <c r="H125" i="2"/>
  <c r="H126" i="2"/>
  <c r="H127" i="2"/>
  <c r="H128" i="2"/>
  <c r="H129" i="2"/>
  <c r="H131" i="2"/>
  <c r="G111" i="2"/>
  <c r="G112" i="2"/>
  <c r="G113" i="2"/>
  <c r="G114" i="2"/>
  <c r="G115" i="2"/>
  <c r="G116" i="2"/>
  <c r="G117" i="2"/>
  <c r="G118" i="2"/>
  <c r="G119" i="2"/>
  <c r="G120" i="2"/>
  <c r="G121" i="2"/>
  <c r="G122" i="2"/>
  <c r="G123" i="2"/>
  <c r="G124" i="2"/>
  <c r="G125" i="2"/>
  <c r="G126" i="2"/>
  <c r="G127" i="2"/>
  <c r="G128" i="2"/>
  <c r="G129" i="2"/>
  <c r="G131" i="2"/>
  <c r="F111" i="2"/>
  <c r="F112" i="2"/>
  <c r="F113" i="2"/>
  <c r="F114" i="2"/>
  <c r="F115" i="2"/>
  <c r="F116" i="2"/>
  <c r="F117" i="2"/>
  <c r="F118" i="2"/>
  <c r="F119" i="2"/>
  <c r="F120" i="2"/>
  <c r="F121" i="2"/>
  <c r="F122" i="2"/>
  <c r="F123" i="2"/>
  <c r="F124" i="2"/>
  <c r="F125" i="2"/>
  <c r="F126" i="2"/>
  <c r="F127" i="2"/>
  <c r="F128" i="2"/>
  <c r="F129" i="2"/>
  <c r="F131" i="2"/>
  <c r="H82" i="2"/>
  <c r="H83" i="2"/>
  <c r="H84" i="2"/>
  <c r="H85" i="2"/>
  <c r="H86" i="2"/>
  <c r="H87" i="2"/>
  <c r="H88" i="2"/>
  <c r="H89" i="2"/>
  <c r="H90" i="2"/>
  <c r="H91" i="2"/>
  <c r="H92" i="2"/>
  <c r="H93" i="2"/>
  <c r="H94" i="2"/>
  <c r="H95" i="2"/>
  <c r="H96" i="2"/>
  <c r="H97" i="2"/>
  <c r="H98" i="2"/>
  <c r="H99" i="2"/>
  <c r="H100" i="2"/>
  <c r="H102" i="2"/>
  <c r="G82" i="2"/>
  <c r="G83" i="2"/>
  <c r="G84" i="2"/>
  <c r="G85" i="2"/>
  <c r="G86" i="2"/>
  <c r="G87" i="2"/>
  <c r="G88" i="2"/>
  <c r="G89" i="2"/>
  <c r="G90" i="2"/>
  <c r="G91" i="2"/>
  <c r="G92" i="2"/>
  <c r="G93" i="2"/>
  <c r="G94" i="2"/>
  <c r="G95" i="2"/>
  <c r="G96" i="2"/>
  <c r="G97" i="2"/>
  <c r="G98" i="2"/>
  <c r="G99" i="2"/>
  <c r="G100" i="2"/>
  <c r="G102" i="2"/>
  <c r="F82" i="2"/>
  <c r="F83" i="2"/>
  <c r="F84" i="2"/>
  <c r="F85" i="2"/>
  <c r="F86" i="2"/>
  <c r="F87" i="2"/>
  <c r="F88" i="2"/>
  <c r="F89" i="2"/>
  <c r="F90" i="2"/>
  <c r="F91" i="2"/>
  <c r="F92" i="2"/>
  <c r="F93" i="2"/>
  <c r="F94" i="2"/>
  <c r="F95" i="2"/>
  <c r="F96" i="2"/>
  <c r="F97" i="2"/>
  <c r="F98" i="2"/>
  <c r="F99" i="2"/>
  <c r="F100" i="2"/>
  <c r="F102" i="2"/>
  <c r="C74" i="2"/>
  <c r="A194" i="1"/>
  <c r="A195" i="1"/>
  <c r="A196" i="1"/>
  <c r="A197" i="1"/>
  <c r="A198" i="1"/>
  <c r="A199" i="1"/>
  <c r="A200" i="1"/>
  <c r="A201" i="1"/>
  <c r="A202" i="1"/>
  <c r="A203" i="1"/>
  <c r="A157" i="1"/>
  <c r="A158" i="1"/>
  <c r="A159" i="1"/>
  <c r="A160" i="1"/>
  <c r="A161" i="1"/>
  <c r="A162" i="1"/>
  <c r="A163" i="1"/>
  <c r="A164" i="1"/>
  <c r="A165" i="1"/>
  <c r="A166" i="1"/>
  <c r="A167" i="1"/>
  <c r="A168" i="1"/>
  <c r="A169" i="1"/>
  <c r="A170" i="1"/>
  <c r="A171" i="1"/>
  <c r="A172" i="1"/>
  <c r="A173" i="1"/>
  <c r="A174" i="1"/>
  <c r="A156" i="1"/>
  <c r="A128" i="1"/>
  <c r="A129" i="1"/>
  <c r="A130" i="1"/>
  <c r="A131" i="1"/>
  <c r="A132" i="1"/>
  <c r="A133" i="1"/>
  <c r="A134" i="1"/>
  <c r="A135" i="1"/>
  <c r="A136" i="1"/>
  <c r="A137" i="1"/>
  <c r="A138" i="1"/>
  <c r="A139" i="1"/>
  <c r="A140" i="1"/>
  <c r="A141" i="1"/>
  <c r="A142" i="1"/>
  <c r="A143" i="1"/>
  <c r="A144" i="1"/>
  <c r="A145" i="1"/>
  <c r="A70" i="1"/>
  <c r="A71" i="1"/>
  <c r="A72" i="1"/>
  <c r="A73" i="1"/>
  <c r="A74" i="1"/>
  <c r="A75" i="1"/>
  <c r="A76" i="1"/>
  <c r="A77" i="1"/>
  <c r="A78" i="1"/>
  <c r="A79" i="1"/>
  <c r="A80" i="1"/>
  <c r="A81" i="1"/>
  <c r="A82" i="1"/>
  <c r="A83" i="1"/>
  <c r="A84" i="1"/>
  <c r="A85" i="1"/>
  <c r="A86" i="1"/>
  <c r="A87" i="1"/>
  <c r="A41" i="1"/>
  <c r="A42" i="1"/>
  <c r="A43" i="1"/>
  <c r="A44" i="1"/>
  <c r="A45" i="1"/>
  <c r="A46" i="1"/>
  <c r="A47" i="1"/>
  <c r="A48" i="1"/>
  <c r="A49" i="1"/>
  <c r="A50" i="1"/>
  <c r="A51" i="1"/>
  <c r="A52" i="1"/>
  <c r="A53" i="1"/>
  <c r="A54" i="1"/>
  <c r="A55" i="1"/>
  <c r="A56" i="1"/>
  <c r="A57" i="1"/>
  <c r="A58" i="1"/>
  <c r="A99" i="1"/>
  <c r="A100" i="1"/>
  <c r="A101" i="1"/>
  <c r="A102" i="1"/>
  <c r="A103" i="1"/>
  <c r="A104" i="1"/>
  <c r="A105" i="1"/>
  <c r="A106" i="1"/>
  <c r="A107" i="1"/>
  <c r="A108" i="1"/>
  <c r="A109" i="1"/>
  <c r="A110" i="1"/>
  <c r="A111" i="1"/>
  <c r="A112" i="1"/>
  <c r="A113" i="1"/>
  <c r="A114" i="1"/>
  <c r="A115" i="1"/>
  <c r="A116" i="1"/>
  <c r="A247" i="2"/>
  <c r="A245" i="2"/>
  <c r="A216" i="2"/>
  <c r="A187" i="2"/>
  <c r="A158" i="2"/>
  <c r="A117" i="1" s="1"/>
  <c r="A90" i="1"/>
  <c r="A129" i="2"/>
  <c r="A88" i="1" s="1"/>
  <c r="A100" i="2"/>
  <c r="A59" i="1" s="1"/>
  <c r="E67" i="55" l="1"/>
  <c r="E67" i="54"/>
  <c r="E67" i="53"/>
  <c r="E67" i="52"/>
  <c r="E67" i="51"/>
  <c r="E67" i="50"/>
  <c r="E67" i="49"/>
  <c r="A61" i="1"/>
  <c r="A185" i="1" l="1"/>
  <c r="A127" i="1"/>
  <c r="A98" i="1"/>
  <c r="A69" i="1"/>
  <c r="A40" i="1"/>
  <c r="H226" i="2"/>
  <c r="H219" i="2"/>
  <c r="H168" i="2"/>
  <c r="H197" i="2"/>
  <c r="H139" i="2"/>
  <c r="H110" i="2"/>
  <c r="I81" i="2"/>
  <c r="I82" i="2"/>
  <c r="I83" i="2"/>
  <c r="I84" i="2"/>
  <c r="I85" i="2"/>
  <c r="I86" i="2"/>
  <c r="I87" i="2"/>
  <c r="I88" i="2"/>
  <c r="I89" i="2"/>
  <c r="I90" i="2"/>
  <c r="I91" i="2"/>
  <c r="H81" i="2"/>
  <c r="I227" i="2" l="1"/>
  <c r="I228" i="2"/>
  <c r="I229" i="2"/>
  <c r="I230" i="2"/>
  <c r="I231" i="2"/>
  <c r="I232" i="2"/>
  <c r="I233" i="2"/>
  <c r="I234" i="2"/>
  <c r="I235" i="2"/>
  <c r="I236" i="2"/>
  <c r="I238" i="2"/>
  <c r="I239" i="2"/>
  <c r="I240" i="2"/>
  <c r="I241" i="2"/>
  <c r="I242" i="2"/>
  <c r="I245" i="2"/>
  <c r="G226" i="2"/>
  <c r="I226" i="2"/>
  <c r="F226" i="2"/>
  <c r="I198" i="2"/>
  <c r="I199" i="2"/>
  <c r="I200" i="2"/>
  <c r="I201" i="2"/>
  <c r="I202" i="2"/>
  <c r="I203" i="2"/>
  <c r="I204" i="2"/>
  <c r="I205" i="2"/>
  <c r="I206" i="2"/>
  <c r="I207" i="2"/>
  <c r="I209" i="2"/>
  <c r="I210" i="2"/>
  <c r="I211" i="2"/>
  <c r="I212" i="2"/>
  <c r="I213" i="2"/>
  <c r="G197" i="2"/>
  <c r="I197" i="2"/>
  <c r="F197" i="2"/>
  <c r="I169" i="2"/>
  <c r="I170" i="2"/>
  <c r="I171" i="2"/>
  <c r="I172" i="2"/>
  <c r="I173" i="2"/>
  <c r="I174" i="2"/>
  <c r="I175" i="2"/>
  <c r="I176" i="2"/>
  <c r="I177" i="2"/>
  <c r="I178" i="2"/>
  <c r="I180" i="2"/>
  <c r="I181" i="2"/>
  <c r="I182" i="2"/>
  <c r="I183" i="2"/>
  <c r="I184" i="2"/>
  <c r="G168" i="2"/>
  <c r="I168" i="2"/>
  <c r="F168" i="2"/>
  <c r="I140" i="2"/>
  <c r="I141" i="2"/>
  <c r="I142" i="2"/>
  <c r="I143" i="2"/>
  <c r="I144" i="2"/>
  <c r="I145" i="2"/>
  <c r="I146" i="2"/>
  <c r="I147" i="2"/>
  <c r="I148" i="2"/>
  <c r="I149" i="2"/>
  <c r="I151" i="2"/>
  <c r="I152" i="2"/>
  <c r="I153" i="2"/>
  <c r="I154" i="2"/>
  <c r="I155" i="2"/>
  <c r="G139" i="2"/>
  <c r="I139" i="2"/>
  <c r="F139" i="2"/>
  <c r="I111" i="2"/>
  <c r="I112" i="2"/>
  <c r="I113" i="2"/>
  <c r="I114" i="2"/>
  <c r="I115" i="2"/>
  <c r="I116" i="2"/>
  <c r="I117" i="2"/>
  <c r="I118" i="2"/>
  <c r="I119" i="2"/>
  <c r="I120" i="2"/>
  <c r="I122" i="2"/>
  <c r="I123" i="2"/>
  <c r="I124" i="2"/>
  <c r="I125" i="2"/>
  <c r="I126" i="2"/>
  <c r="G110" i="2"/>
  <c r="I110" i="2"/>
  <c r="F110" i="2"/>
  <c r="I93" i="2"/>
  <c r="I94" i="2"/>
  <c r="I95" i="2"/>
  <c r="I96" i="2"/>
  <c r="I97" i="2"/>
  <c r="I102" i="2"/>
  <c r="G81" i="2"/>
  <c r="F81" i="2"/>
  <c r="B77" i="2"/>
  <c r="B106" i="2"/>
  <c r="B135" i="2"/>
  <c r="B164" i="2"/>
  <c r="B193" i="2"/>
  <c r="B222" i="2"/>
  <c r="D78" i="2" l="1"/>
  <c r="B123" i="1"/>
  <c r="B152" i="1"/>
  <c r="B181" i="1"/>
  <c r="F32" i="1"/>
  <c r="I248" i="2"/>
  <c r="G248" i="2"/>
  <c r="F248" i="2"/>
  <c r="D182" i="1"/>
  <c r="D153" i="1"/>
  <c r="D124" i="1"/>
  <c r="D95" i="1"/>
  <c r="F31" i="1"/>
  <c r="F30" i="1"/>
  <c r="C30" i="1"/>
  <c r="C31" i="1"/>
  <c r="C32" i="1"/>
  <c r="A30" i="1"/>
  <c r="A31" i="1"/>
  <c r="A32" i="1"/>
  <c r="I219" i="2"/>
  <c r="G219" i="2"/>
  <c r="F219" i="2"/>
  <c r="D223" i="2"/>
  <c r="D194" i="2"/>
  <c r="D165" i="2"/>
  <c r="D136" i="2"/>
  <c r="A251" i="2"/>
  <c r="D32" i="2"/>
  <c r="E45" i="32"/>
  <c r="D67" i="32"/>
  <c r="C67" i="32"/>
  <c r="B67" i="32"/>
  <c r="G30" i="2" l="1"/>
  <c r="G29" i="2"/>
  <c r="G28" i="2"/>
  <c r="G27" i="2"/>
  <c r="G26" i="2"/>
  <c r="G31" i="2"/>
  <c r="E67" i="32"/>
  <c r="E52" i="2"/>
  <c r="E74" i="2" s="1"/>
  <c r="B246" i="2" l="1"/>
  <c r="B205" i="1" s="1"/>
  <c r="C246" i="2"/>
  <c r="B217" i="2"/>
  <c r="B176" i="1" s="1"/>
  <c r="C217" i="2"/>
  <c r="B188" i="2"/>
  <c r="B147" i="1" s="1"/>
  <c r="C188" i="2"/>
  <c r="B159" i="2"/>
  <c r="B118" i="1" s="1"/>
  <c r="C159" i="2"/>
  <c r="B101" i="2"/>
  <c r="B60" i="1" s="1"/>
  <c r="C101" i="2"/>
  <c r="E101" i="2" s="1"/>
  <c r="B130" i="2"/>
  <c r="B89" i="1" s="1"/>
  <c r="C130" i="2"/>
  <c r="E130" i="2" s="1"/>
  <c r="I244" i="2"/>
  <c r="I243" i="2"/>
  <c r="I98" i="2"/>
  <c r="C98" i="2"/>
  <c r="E98" i="2" s="1"/>
  <c r="B98" i="2"/>
  <c r="I99" i="2"/>
  <c r="I128" i="2"/>
  <c r="I127" i="2"/>
  <c r="I156" i="2"/>
  <c r="I157" i="2"/>
  <c r="I186" i="2"/>
  <c r="I185" i="2"/>
  <c r="I215" i="2"/>
  <c r="I214" i="2"/>
  <c r="C231" i="2"/>
  <c r="C243" i="2"/>
  <c r="C244" i="2"/>
  <c r="C234" i="2"/>
  <c r="C247" i="2"/>
  <c r="B238" i="2"/>
  <c r="C235" i="2"/>
  <c r="B227" i="2"/>
  <c r="B239" i="2"/>
  <c r="B198" i="1" s="1"/>
  <c r="C236" i="2"/>
  <c r="B240" i="2"/>
  <c r="C237" i="2"/>
  <c r="B241" i="2"/>
  <c r="B200" i="1" s="1"/>
  <c r="C238" i="2"/>
  <c r="B230" i="2"/>
  <c r="B189" i="1" s="1"/>
  <c r="B242" i="2"/>
  <c r="B201" i="1" s="1"/>
  <c r="C227" i="2"/>
  <c r="C239" i="2"/>
  <c r="B243" i="2"/>
  <c r="B202" i="1" s="1"/>
  <c r="C228" i="2"/>
  <c r="C240" i="2"/>
  <c r="B244" i="2"/>
  <c r="B203" i="1" s="1"/>
  <c r="C233" i="2"/>
  <c r="B237" i="2"/>
  <c r="B196" i="1" s="1"/>
  <c r="C229" i="2"/>
  <c r="C241" i="2"/>
  <c r="B245" i="2"/>
  <c r="B204" i="1" s="1"/>
  <c r="C230" i="2"/>
  <c r="C242" i="2"/>
  <c r="B247" i="2"/>
  <c r="B206" i="1" s="1"/>
  <c r="C232" i="2"/>
  <c r="C245" i="2"/>
  <c r="C82" i="2"/>
  <c r="C94" i="2"/>
  <c r="C95" i="2"/>
  <c r="C85" i="2"/>
  <c r="C97" i="2"/>
  <c r="B102" i="2"/>
  <c r="B61" i="1" s="1"/>
  <c r="C86" i="2"/>
  <c r="C87" i="2"/>
  <c r="C99" i="2"/>
  <c r="C88" i="2"/>
  <c r="C100" i="2"/>
  <c r="B92" i="2"/>
  <c r="B51" i="1" s="1"/>
  <c r="C89" i="2"/>
  <c r="C102" i="2"/>
  <c r="B93" i="2"/>
  <c r="C90" i="2"/>
  <c r="B82" i="2"/>
  <c r="B94" i="2"/>
  <c r="C91" i="2"/>
  <c r="B95" i="2"/>
  <c r="C84" i="2"/>
  <c r="C92" i="2"/>
  <c r="B96" i="2"/>
  <c r="C93" i="2"/>
  <c r="B85" i="2"/>
  <c r="B97" i="2"/>
  <c r="C83" i="2"/>
  <c r="B99" i="2"/>
  <c r="B58" i="1" s="1"/>
  <c r="C96" i="2"/>
  <c r="B100" i="2"/>
  <c r="B59" i="1" s="1"/>
  <c r="C119" i="2"/>
  <c r="E119" i="2" s="1"/>
  <c r="B111" i="2"/>
  <c r="B123" i="2"/>
  <c r="C122" i="2"/>
  <c r="E122" i="2" s="1"/>
  <c r="B114" i="2"/>
  <c r="B126" i="2"/>
  <c r="C111" i="2"/>
  <c r="E111" i="2" s="1"/>
  <c r="C123" i="2"/>
  <c r="E123" i="2" s="1"/>
  <c r="B127" i="2"/>
  <c r="C112" i="2"/>
  <c r="C124" i="2"/>
  <c r="E124" i="2" s="1"/>
  <c r="B128" i="2"/>
  <c r="B87" i="1" s="1"/>
  <c r="C113" i="2"/>
  <c r="E113" i="2" s="1"/>
  <c r="C125" i="2"/>
  <c r="E125" i="2" s="1"/>
  <c r="B129" i="2"/>
  <c r="B88" i="1" s="1"/>
  <c r="C114" i="2"/>
  <c r="E114" i="2" s="1"/>
  <c r="C126" i="2"/>
  <c r="E126" i="2" s="1"/>
  <c r="B131" i="2"/>
  <c r="B90" i="1" s="1"/>
  <c r="C115" i="2"/>
  <c r="E115" i="2" s="1"/>
  <c r="C127" i="2"/>
  <c r="E127" i="2" s="1"/>
  <c r="C116" i="2"/>
  <c r="E116" i="2" s="1"/>
  <c r="C128" i="2"/>
  <c r="E128" i="2" s="1"/>
  <c r="C117" i="2"/>
  <c r="E117" i="2" s="1"/>
  <c r="C129" i="2"/>
  <c r="E129" i="2" s="1"/>
  <c r="B121" i="2"/>
  <c r="C118" i="2"/>
  <c r="E118" i="2" s="1"/>
  <c r="C131" i="2"/>
  <c r="E131" i="2" s="1"/>
  <c r="B122" i="2"/>
  <c r="C120" i="2"/>
  <c r="E120" i="2" s="1"/>
  <c r="B124" i="2"/>
  <c r="C121" i="2"/>
  <c r="E121" i="2" s="1"/>
  <c r="B125" i="2"/>
  <c r="C144" i="2"/>
  <c r="C156" i="2"/>
  <c r="C147" i="2"/>
  <c r="C160" i="2"/>
  <c r="B151" i="2"/>
  <c r="C148" i="2"/>
  <c r="B140" i="2"/>
  <c r="B152" i="2"/>
  <c r="C149" i="2"/>
  <c r="B153" i="2"/>
  <c r="C150" i="2"/>
  <c r="B154" i="2"/>
  <c r="C151" i="2"/>
  <c r="B143" i="2"/>
  <c r="B155" i="2"/>
  <c r="C140" i="2"/>
  <c r="C152" i="2"/>
  <c r="B156" i="2"/>
  <c r="C141" i="2"/>
  <c r="C153" i="2"/>
  <c r="B157" i="2"/>
  <c r="B116" i="1" s="1"/>
  <c r="C146" i="2"/>
  <c r="B150" i="2"/>
  <c r="C142" i="2"/>
  <c r="C154" i="2"/>
  <c r="B158" i="2"/>
  <c r="B117" i="1" s="1"/>
  <c r="C143" i="2"/>
  <c r="C155" i="2"/>
  <c r="B160" i="2"/>
  <c r="B119" i="1" s="1"/>
  <c r="C145" i="2"/>
  <c r="C157" i="2"/>
  <c r="C158" i="2"/>
  <c r="C169" i="2"/>
  <c r="C181" i="2"/>
  <c r="B185" i="2"/>
  <c r="B144" i="1" s="1"/>
  <c r="C172" i="2"/>
  <c r="C184" i="2"/>
  <c r="B189" i="2"/>
  <c r="B148" i="1" s="1"/>
  <c r="C173" i="2"/>
  <c r="C185" i="2"/>
  <c r="C174" i="2"/>
  <c r="C186" i="2"/>
  <c r="C175" i="2"/>
  <c r="C187" i="2"/>
  <c r="B179" i="2"/>
  <c r="B138" i="1" s="1"/>
  <c r="C176" i="2"/>
  <c r="C189" i="2"/>
  <c r="B180" i="2"/>
  <c r="B139" i="1" s="1"/>
  <c r="C177" i="2"/>
  <c r="B169" i="2"/>
  <c r="B128" i="1" s="1"/>
  <c r="B181" i="2"/>
  <c r="B140" i="1" s="1"/>
  <c r="C178" i="2"/>
  <c r="B182" i="2"/>
  <c r="C179" i="2"/>
  <c r="B183" i="2"/>
  <c r="B142" i="1" s="1"/>
  <c r="C180" i="2"/>
  <c r="B172" i="2"/>
  <c r="B131" i="1" s="1"/>
  <c r="B184" i="2"/>
  <c r="B143" i="1" s="1"/>
  <c r="C170" i="2"/>
  <c r="C182" i="2"/>
  <c r="B186" i="2"/>
  <c r="B145" i="1" s="1"/>
  <c r="C171" i="2"/>
  <c r="B187" i="2"/>
  <c r="B146" i="1" s="1"/>
  <c r="C183" i="2"/>
  <c r="B142" i="2"/>
  <c r="B229" i="2"/>
  <c r="B113" i="2"/>
  <c r="B200" i="2"/>
  <c r="B84" i="2"/>
  <c r="B171" i="2"/>
  <c r="C206" i="2"/>
  <c r="B198" i="2"/>
  <c r="B157" i="1" s="1"/>
  <c r="B210" i="2"/>
  <c r="B169" i="1" s="1"/>
  <c r="C209" i="2"/>
  <c r="B201" i="2"/>
  <c r="B160" i="1" s="1"/>
  <c r="B213" i="2"/>
  <c r="B172" i="1" s="1"/>
  <c r="C198" i="2"/>
  <c r="C210" i="2"/>
  <c r="B214" i="2"/>
  <c r="B173" i="1" s="1"/>
  <c r="C199" i="2"/>
  <c r="C211" i="2"/>
  <c r="B215" i="2"/>
  <c r="B174" i="1" s="1"/>
  <c r="C200" i="2"/>
  <c r="C212" i="2"/>
  <c r="B216" i="2"/>
  <c r="B175" i="1" s="1"/>
  <c r="C208" i="2"/>
  <c r="C201" i="2"/>
  <c r="C213" i="2"/>
  <c r="B218" i="2"/>
  <c r="B177" i="1" s="1"/>
  <c r="C202" i="2"/>
  <c r="C214" i="2"/>
  <c r="C203" i="2"/>
  <c r="C215" i="2"/>
  <c r="C204" i="2"/>
  <c r="C216" i="2"/>
  <c r="B208" i="2"/>
  <c r="B167" i="1" s="1"/>
  <c r="C205" i="2"/>
  <c r="C218" i="2"/>
  <c r="B209" i="2"/>
  <c r="B168" i="1" s="1"/>
  <c r="C207" i="2"/>
  <c r="B211" i="2"/>
  <c r="B212" i="2"/>
  <c r="B171" i="1" s="1"/>
  <c r="C168" i="2"/>
  <c r="E32" i="2"/>
  <c r="C197" i="2"/>
  <c r="B197" i="1"/>
  <c r="C226" i="2"/>
  <c r="E176" i="2" l="1"/>
  <c r="E146" i="2"/>
  <c r="E206" i="2"/>
  <c r="E245" i="2"/>
  <c r="E142" i="2"/>
  <c r="E187" i="2"/>
  <c r="E239" i="2"/>
  <c r="E159" i="2"/>
  <c r="E214" i="2"/>
  <c r="E141" i="2"/>
  <c r="E242" i="2"/>
  <c r="E227" i="2"/>
  <c r="E247" i="2"/>
  <c r="E212" i="2"/>
  <c r="E189" i="2"/>
  <c r="E240" i="2"/>
  <c r="E181" i="2"/>
  <c r="E230" i="2"/>
  <c r="E234" i="2"/>
  <c r="E188" i="2"/>
  <c r="E235" i="2"/>
  <c r="E180" i="2"/>
  <c r="E182" i="2"/>
  <c r="E236" i="2"/>
  <c r="E204" i="2"/>
  <c r="E199" i="2"/>
  <c r="E207" i="2"/>
  <c r="E155" i="2"/>
  <c r="E241" i="2"/>
  <c r="E238" i="2"/>
  <c r="E243" i="2"/>
  <c r="E217" i="2"/>
  <c r="E172" i="2"/>
  <c r="E216" i="2"/>
  <c r="E200" i="2"/>
  <c r="E170" i="2"/>
  <c r="E150" i="2"/>
  <c r="E202" i="2"/>
  <c r="E210" i="2"/>
  <c r="E179" i="2"/>
  <c r="E174" i="2"/>
  <c r="E152" i="2"/>
  <c r="E213" i="2"/>
  <c r="E183" i="2"/>
  <c r="E185" i="2"/>
  <c r="E201" i="2"/>
  <c r="E173" i="2"/>
  <c r="E143" i="2"/>
  <c r="E147" i="2"/>
  <c r="E229" i="2"/>
  <c r="E231" i="2"/>
  <c r="E149" i="2"/>
  <c r="E232" i="2"/>
  <c r="E203" i="2"/>
  <c r="E158" i="2"/>
  <c r="E153" i="2"/>
  <c r="E175" i="2"/>
  <c r="E145" i="2"/>
  <c r="E148" i="2"/>
  <c r="E198" i="2"/>
  <c r="E178" i="2"/>
  <c r="E140" i="2"/>
  <c r="E160" i="2"/>
  <c r="E218" i="2"/>
  <c r="E208" i="2"/>
  <c r="E209" i="2"/>
  <c r="E171" i="2"/>
  <c r="E156" i="2"/>
  <c r="E237" i="2"/>
  <c r="E246" i="2"/>
  <c r="E211" i="2"/>
  <c r="E169" i="2"/>
  <c r="E205" i="2"/>
  <c r="E177" i="2"/>
  <c r="E184" i="2"/>
  <c r="E154" i="2"/>
  <c r="E151" i="2"/>
  <c r="E144" i="2"/>
  <c r="E233" i="2"/>
  <c r="E157" i="2"/>
  <c r="E244" i="2"/>
  <c r="E215" i="2"/>
  <c r="E186" i="2"/>
  <c r="E89" i="2"/>
  <c r="E94" i="2"/>
  <c r="E93" i="2"/>
  <c r="E82" i="2"/>
  <c r="E100" i="2"/>
  <c r="E92" i="2"/>
  <c r="E88" i="2"/>
  <c r="E84" i="2"/>
  <c r="E99" i="2"/>
  <c r="E87" i="2"/>
  <c r="E86" i="2"/>
  <c r="E96" i="2"/>
  <c r="E91" i="2"/>
  <c r="E90" i="2"/>
  <c r="E97" i="2"/>
  <c r="E83" i="2"/>
  <c r="E85" i="2"/>
  <c r="E102" i="2"/>
  <c r="E95" i="2"/>
  <c r="C248" i="2"/>
  <c r="E228" i="2"/>
  <c r="E112" i="2"/>
  <c r="B186" i="1"/>
  <c r="C190" i="2"/>
  <c r="C219" i="2"/>
  <c r="B5" i="32"/>
  <c r="D46" i="2"/>
  <c r="A70" i="32" l="1"/>
  <c r="A2" i="32"/>
  <c r="C7" i="32"/>
  <c r="F29" i="1"/>
  <c r="B94" i="1"/>
  <c r="F28" i="1"/>
  <c r="F27" i="1"/>
  <c r="B49" i="2" l="1"/>
  <c r="B74" i="2" l="1"/>
  <c r="B86" i="2"/>
  <c r="B45" i="1" s="1"/>
  <c r="B173" i="2"/>
  <c r="B132" i="1" s="1"/>
  <c r="B115" i="2"/>
  <c r="B74" i="1" s="1"/>
  <c r="B202" i="2"/>
  <c r="B161" i="1" s="1"/>
  <c r="B144" i="2"/>
  <c r="B231" i="2"/>
  <c r="B190" i="1" s="1"/>
  <c r="B117" i="2"/>
  <c r="B76" i="1" s="1"/>
  <c r="B204" i="2"/>
  <c r="B163" i="1" s="1"/>
  <c r="B88" i="2"/>
  <c r="B47" i="1" s="1"/>
  <c r="B175" i="2"/>
  <c r="B134" i="1" s="1"/>
  <c r="B146" i="2"/>
  <c r="B233" i="2"/>
  <c r="B192" i="1" s="1"/>
  <c r="B89" i="2"/>
  <c r="B48" i="1" s="1"/>
  <c r="B176" i="2"/>
  <c r="B135" i="1" s="1"/>
  <c r="B118" i="2"/>
  <c r="B77" i="1" s="1"/>
  <c r="B205" i="2"/>
  <c r="B164" i="1" s="1"/>
  <c r="B147" i="2"/>
  <c r="B234" i="2"/>
  <c r="B193" i="1" s="1"/>
  <c r="B91" i="2"/>
  <c r="B50" i="1" s="1"/>
  <c r="B178" i="2"/>
  <c r="B137" i="1" s="1"/>
  <c r="B120" i="2"/>
  <c r="B79" i="1" s="1"/>
  <c r="B207" i="2"/>
  <c r="B166" i="1" s="1"/>
  <c r="B149" i="2"/>
  <c r="B236" i="2"/>
  <c r="B195" i="1" s="1"/>
  <c r="B141" i="2"/>
  <c r="B228" i="2"/>
  <c r="B187" i="1" s="1"/>
  <c r="B83" i="2"/>
  <c r="B42" i="1" s="1"/>
  <c r="B170" i="2"/>
  <c r="B129" i="1" s="1"/>
  <c r="B112" i="2"/>
  <c r="B71" i="1" s="1"/>
  <c r="B199" i="2"/>
  <c r="B158" i="1" s="1"/>
  <c r="B116" i="2"/>
  <c r="B75" i="1" s="1"/>
  <c r="B203" i="2"/>
  <c r="B162" i="1" s="1"/>
  <c r="B145" i="2"/>
  <c r="B232" i="2"/>
  <c r="B191" i="1" s="1"/>
  <c r="B87" i="2"/>
  <c r="B46" i="1" s="1"/>
  <c r="B174" i="2"/>
  <c r="B148" i="2"/>
  <c r="B235" i="2"/>
  <c r="B194" i="1" s="1"/>
  <c r="B90" i="2"/>
  <c r="B49" i="1" s="1"/>
  <c r="B177" i="2"/>
  <c r="B136" i="1" s="1"/>
  <c r="B119" i="2"/>
  <c r="B78" i="1" s="1"/>
  <c r="B206" i="2"/>
  <c r="B165" i="1" s="1"/>
  <c r="B43" i="1"/>
  <c r="B130" i="1"/>
  <c r="B72" i="1"/>
  <c r="B188" i="1"/>
  <c r="B159" i="1"/>
  <c r="B133" i="1"/>
  <c r="B54" i="1"/>
  <c r="B83" i="1"/>
  <c r="B199" i="1"/>
  <c r="B170" i="1"/>
  <c r="B141" i="1"/>
  <c r="B81" i="2"/>
  <c r="B197" i="2"/>
  <c r="B156" i="1" s="1"/>
  <c r="B139" i="2"/>
  <c r="B168" i="2"/>
  <c r="B127" i="1" s="1"/>
  <c r="B110" i="2"/>
  <c r="B226" i="2"/>
  <c r="B70" i="1"/>
  <c r="B82" i="1"/>
  <c r="B84" i="1"/>
  <c r="B73" i="1"/>
  <c r="B85" i="1"/>
  <c r="C110" i="2"/>
  <c r="C132" i="2" s="1"/>
  <c r="B86" i="1"/>
  <c r="B81" i="1"/>
  <c r="B80" i="1"/>
  <c r="C139" i="2"/>
  <c r="C81" i="2"/>
  <c r="B52" i="1"/>
  <c r="B41" i="1"/>
  <c r="B53" i="1"/>
  <c r="B55" i="1"/>
  <c r="B44" i="1"/>
  <c r="B56" i="1"/>
  <c r="B57" i="1"/>
  <c r="C161" i="2" l="1"/>
  <c r="B132" i="2"/>
  <c r="B161" i="2"/>
  <c r="B185" i="1"/>
  <c r="B248" i="2"/>
  <c r="B207" i="1" s="1"/>
  <c r="B208" i="1" s="1"/>
  <c r="B219" i="2"/>
  <c r="B190" i="2"/>
  <c r="B178" i="1"/>
  <c r="B149" i="1"/>
  <c r="B111" i="1"/>
  <c r="B107" i="1"/>
  <c r="B115" i="1"/>
  <c r="B106" i="1"/>
  <c r="B100" i="1"/>
  <c r="E168" i="2"/>
  <c r="E190" i="2" s="1"/>
  <c r="B103" i="1"/>
  <c r="B112" i="1"/>
  <c r="B113" i="1"/>
  <c r="B114" i="1"/>
  <c r="B105" i="1"/>
  <c r="B102" i="1"/>
  <c r="B109" i="1"/>
  <c r="B108" i="1"/>
  <c r="B101" i="1"/>
  <c r="B99" i="1"/>
  <c r="B104" i="1"/>
  <c r="B110" i="1"/>
  <c r="E110" i="2"/>
  <c r="E132" i="2" s="1"/>
  <c r="E81" i="2"/>
  <c r="C103" i="2"/>
  <c r="E139" i="2"/>
  <c r="E161" i="2" s="1"/>
  <c r="B103" i="2"/>
  <c r="B40" i="1"/>
  <c r="B69" i="1"/>
  <c r="B98" i="1"/>
  <c r="E226" i="2" l="1"/>
  <c r="E248" i="2" s="1"/>
  <c r="B120" i="1"/>
  <c r="E197" i="2"/>
  <c r="E219" i="2" s="1"/>
  <c r="H1" i="32"/>
  <c r="I1" i="2"/>
  <c r="I221" i="2" s="1"/>
  <c r="I42" i="32"/>
  <c r="I22" i="32"/>
  <c r="I31" i="32"/>
  <c r="D40" i="32"/>
  <c r="A3" i="1" a="1"/>
  <c r="A3" i="1" s="1"/>
  <c r="C10" i="1"/>
  <c r="B5" i="2"/>
  <c r="D37" i="1"/>
  <c r="D107" i="2"/>
  <c r="D66" i="1"/>
  <c r="D25" i="32"/>
  <c r="C25" i="32"/>
  <c r="A25" i="32" a="1"/>
  <c r="A25" i="32" s="1"/>
  <c r="E34" i="1"/>
  <c r="B36" i="1"/>
  <c r="B65" i="1"/>
  <c r="A29" i="1"/>
  <c r="A28" i="1"/>
  <c r="D33" i="1" l="1"/>
  <c r="E32" i="1" s="1"/>
  <c r="I48" i="2"/>
  <c r="I192" i="2"/>
  <c r="I163" i="2"/>
  <c r="E103" i="2"/>
  <c r="I105" i="2"/>
  <c r="I134" i="2"/>
  <c r="I34" i="2"/>
  <c r="I23" i="2"/>
  <c r="I76" i="2"/>
  <c r="A27" i="1"/>
  <c r="C28" i="1"/>
  <c r="C29" i="1"/>
  <c r="C33" i="1"/>
  <c r="C27" i="1"/>
  <c r="D195" i="1" l="1"/>
  <c r="D207" i="1"/>
  <c r="D196" i="1"/>
  <c r="D185" i="1"/>
  <c r="D197" i="1"/>
  <c r="D193" i="1"/>
  <c r="D186" i="1"/>
  <c r="D198" i="1"/>
  <c r="D188" i="1"/>
  <c r="D205" i="1"/>
  <c r="D187" i="1"/>
  <c r="D199" i="1"/>
  <c r="D200" i="1"/>
  <c r="D189" i="1"/>
  <c r="D201" i="1"/>
  <c r="D190" i="1"/>
  <c r="D202" i="1"/>
  <c r="D191" i="1"/>
  <c r="D203" i="1"/>
  <c r="D192" i="1"/>
  <c r="D204" i="1"/>
  <c r="D194" i="1"/>
  <c r="D206" i="1"/>
  <c r="C199" i="1"/>
  <c r="H203" i="1"/>
  <c r="C195" i="1"/>
  <c r="C205" i="1"/>
  <c r="C193" i="1"/>
  <c r="C187" i="1"/>
  <c r="C201" i="1"/>
  <c r="C190" i="1"/>
  <c r="C192" i="1"/>
  <c r="C203" i="1"/>
  <c r="C194" i="1"/>
  <c r="C185" i="1"/>
  <c r="C196" i="1"/>
  <c r="H202" i="1"/>
  <c r="C197" i="1"/>
  <c r="C186" i="1"/>
  <c r="C204" i="1"/>
  <c r="C200" i="1"/>
  <c r="C191" i="1"/>
  <c r="C202" i="1"/>
  <c r="C198" i="1"/>
  <c r="C206" i="1"/>
  <c r="C189" i="1"/>
  <c r="C188" i="1"/>
  <c r="C207" i="1"/>
  <c r="E207" i="1" s="1"/>
  <c r="E30" i="1"/>
  <c r="E31" i="1"/>
  <c r="E27" i="1"/>
  <c r="E29" i="1"/>
  <c r="E28" i="1"/>
  <c r="C14" i="1"/>
  <c r="C15" i="1"/>
  <c r="C16" i="1"/>
  <c r="C17" i="1"/>
  <c r="C18" i="1"/>
  <c r="C19" i="1"/>
  <c r="C20" i="1"/>
  <c r="C13" i="1"/>
  <c r="C8" i="2"/>
  <c r="F1" i="1"/>
  <c r="B91" i="1"/>
  <c r="E202" i="1" l="1"/>
  <c r="E203" i="1"/>
  <c r="E206" i="1"/>
  <c r="H86" i="1"/>
  <c r="H87" i="1"/>
  <c r="D109" i="1"/>
  <c r="D110" i="1"/>
  <c r="D104" i="1"/>
  <c r="D99" i="1"/>
  <c r="D111" i="1"/>
  <c r="D116" i="1"/>
  <c r="D100" i="1"/>
  <c r="D112" i="1"/>
  <c r="D102" i="1"/>
  <c r="D107" i="1"/>
  <c r="D101" i="1"/>
  <c r="D113" i="1"/>
  <c r="D114" i="1"/>
  <c r="D119" i="1"/>
  <c r="D103" i="1"/>
  <c r="D115" i="1"/>
  <c r="D105" i="1"/>
  <c r="D117" i="1"/>
  <c r="D106" i="1"/>
  <c r="D118" i="1"/>
  <c r="D108" i="1"/>
  <c r="D98" i="1"/>
  <c r="C99" i="1"/>
  <c r="C115" i="1"/>
  <c r="C111" i="1"/>
  <c r="C113" i="1"/>
  <c r="C119" i="1"/>
  <c r="C114" i="1"/>
  <c r="C108" i="1"/>
  <c r="C107" i="1"/>
  <c r="C102" i="1"/>
  <c r="C116" i="1"/>
  <c r="C118" i="1"/>
  <c r="C106" i="1"/>
  <c r="C105" i="1"/>
  <c r="C104" i="1"/>
  <c r="H115" i="1"/>
  <c r="C109" i="1"/>
  <c r="C117" i="1"/>
  <c r="C110" i="1"/>
  <c r="C101" i="1"/>
  <c r="H116" i="1"/>
  <c r="C112" i="1"/>
  <c r="C100" i="1"/>
  <c r="C103" i="1"/>
  <c r="C98" i="1"/>
  <c r="E204" i="1"/>
  <c r="E205" i="1"/>
  <c r="D165" i="1"/>
  <c r="D177" i="1"/>
  <c r="D175" i="1"/>
  <c r="D166" i="1"/>
  <c r="D156" i="1"/>
  <c r="D158" i="1"/>
  <c r="D167" i="1"/>
  <c r="D168" i="1"/>
  <c r="D170" i="1"/>
  <c r="D157" i="1"/>
  <c r="D169" i="1"/>
  <c r="D163" i="1"/>
  <c r="D159" i="1"/>
  <c r="D171" i="1"/>
  <c r="D160" i="1"/>
  <c r="D172" i="1"/>
  <c r="D161" i="1"/>
  <c r="D173" i="1"/>
  <c r="D162" i="1"/>
  <c r="D174" i="1"/>
  <c r="D164" i="1"/>
  <c r="D176" i="1"/>
  <c r="C160" i="1"/>
  <c r="C166" i="1"/>
  <c r="C169" i="1"/>
  <c r="C164" i="1"/>
  <c r="C175" i="1"/>
  <c r="C165" i="1"/>
  <c r="C156" i="1"/>
  <c r="C163" i="1"/>
  <c r="C168" i="1"/>
  <c r="H174" i="1"/>
  <c r="H173" i="1"/>
  <c r="C177" i="1"/>
  <c r="C159" i="1"/>
  <c r="C167" i="1"/>
  <c r="C174" i="1"/>
  <c r="C157" i="1"/>
  <c r="C173" i="1"/>
  <c r="C172" i="1"/>
  <c r="C161" i="1"/>
  <c r="C162" i="1"/>
  <c r="C171" i="1"/>
  <c r="C170" i="1"/>
  <c r="C158" i="1"/>
  <c r="C176" i="1"/>
  <c r="E176" i="1" s="1"/>
  <c r="D138" i="1"/>
  <c r="D139" i="1"/>
  <c r="D131" i="1"/>
  <c r="D128" i="1"/>
  <c r="D140" i="1"/>
  <c r="D129" i="1"/>
  <c r="D141" i="1"/>
  <c r="D148" i="1"/>
  <c r="D130" i="1"/>
  <c r="D142" i="1"/>
  <c r="D143" i="1"/>
  <c r="D132" i="1"/>
  <c r="D144" i="1"/>
  <c r="D133" i="1"/>
  <c r="D145" i="1"/>
  <c r="D134" i="1"/>
  <c r="D146" i="1"/>
  <c r="D135" i="1"/>
  <c r="D147" i="1"/>
  <c r="D136" i="1"/>
  <c r="D137" i="1"/>
  <c r="D127" i="1"/>
  <c r="H144" i="1"/>
  <c r="H145" i="1"/>
  <c r="C127" i="1"/>
  <c r="C143" i="1"/>
  <c r="C139" i="1"/>
  <c r="C131" i="1"/>
  <c r="C144" i="1"/>
  <c r="C138" i="1"/>
  <c r="C129" i="1"/>
  <c r="C142" i="1"/>
  <c r="C135" i="1"/>
  <c r="C140" i="1"/>
  <c r="C134" i="1"/>
  <c r="C146" i="1"/>
  <c r="C141" i="1"/>
  <c r="C136" i="1"/>
  <c r="C137" i="1"/>
  <c r="C133" i="1"/>
  <c r="C132" i="1"/>
  <c r="C148" i="1"/>
  <c r="C147" i="1"/>
  <c r="C145" i="1"/>
  <c r="C130" i="1"/>
  <c r="C128" i="1"/>
  <c r="D81" i="1"/>
  <c r="C72" i="1"/>
  <c r="C84" i="1"/>
  <c r="C71" i="1"/>
  <c r="D70" i="1"/>
  <c r="D82" i="1"/>
  <c r="C73" i="1"/>
  <c r="C85" i="1"/>
  <c r="D71" i="1"/>
  <c r="D83" i="1"/>
  <c r="C74" i="1"/>
  <c r="C86" i="1"/>
  <c r="D72" i="1"/>
  <c r="D84" i="1"/>
  <c r="C75" i="1"/>
  <c r="C87" i="1"/>
  <c r="D73" i="1"/>
  <c r="D85" i="1"/>
  <c r="C76" i="1"/>
  <c r="C88" i="1"/>
  <c r="D74" i="1"/>
  <c r="D86" i="1"/>
  <c r="C77" i="1"/>
  <c r="C89" i="1"/>
  <c r="C83" i="1"/>
  <c r="D75" i="1"/>
  <c r="D87" i="1"/>
  <c r="C78" i="1"/>
  <c r="C90" i="1"/>
  <c r="D76" i="1"/>
  <c r="D88" i="1"/>
  <c r="C79" i="1"/>
  <c r="D69" i="1"/>
  <c r="D77" i="1"/>
  <c r="D89" i="1"/>
  <c r="C80" i="1"/>
  <c r="C69" i="1"/>
  <c r="D78" i="1"/>
  <c r="D90" i="1"/>
  <c r="C81" i="1"/>
  <c r="D79" i="1"/>
  <c r="C70" i="1"/>
  <c r="C82" i="1"/>
  <c r="D80" i="1"/>
  <c r="D41" i="1"/>
  <c r="D53" i="1"/>
  <c r="C44" i="1"/>
  <c r="C56" i="1"/>
  <c r="D42" i="1"/>
  <c r="D54" i="1"/>
  <c r="C45" i="1"/>
  <c r="C57" i="1"/>
  <c r="D43" i="1"/>
  <c r="D55" i="1"/>
  <c r="C46" i="1"/>
  <c r="C58" i="1"/>
  <c r="D44" i="1"/>
  <c r="D56" i="1"/>
  <c r="C47" i="1"/>
  <c r="C59" i="1"/>
  <c r="D45" i="1"/>
  <c r="D57" i="1"/>
  <c r="C48" i="1"/>
  <c r="C60" i="1"/>
  <c r="D46" i="1"/>
  <c r="D58" i="1"/>
  <c r="C49" i="1"/>
  <c r="C61" i="1"/>
  <c r="D47" i="1"/>
  <c r="D59" i="1"/>
  <c r="C50" i="1"/>
  <c r="D40" i="1"/>
  <c r="D48" i="1"/>
  <c r="D60" i="1"/>
  <c r="C51" i="1"/>
  <c r="C40" i="1"/>
  <c r="C55" i="1"/>
  <c r="D49" i="1"/>
  <c r="D61" i="1"/>
  <c r="C52" i="1"/>
  <c r="C43" i="1"/>
  <c r="D50" i="1"/>
  <c r="C41" i="1"/>
  <c r="C53" i="1"/>
  <c r="D52" i="1"/>
  <c r="H58" i="1"/>
  <c r="D51" i="1"/>
  <c r="C42" i="1"/>
  <c r="C54" i="1"/>
  <c r="H57" i="1"/>
  <c r="E33" i="1"/>
  <c r="B62" i="1"/>
  <c r="E89" i="1" l="1"/>
  <c r="E54" i="1"/>
  <c r="E90" i="1"/>
  <c r="E116" i="1"/>
  <c r="E145" i="1"/>
  <c r="E147" i="1"/>
  <c r="E118" i="1"/>
  <c r="E88" i="1"/>
  <c r="E119" i="1"/>
  <c r="E87" i="1"/>
  <c r="E148" i="1"/>
  <c r="E117" i="1"/>
  <c r="E174" i="1"/>
  <c r="E175" i="1"/>
  <c r="E146" i="1"/>
  <c r="E177" i="1"/>
  <c r="E43" i="1"/>
  <c r="G43" i="1" s="1"/>
  <c r="E56" i="1"/>
  <c r="E48" i="1"/>
  <c r="E59" i="1"/>
  <c r="E49" i="1"/>
  <c r="E60" i="1"/>
  <c r="E41" i="1"/>
  <c r="G41" i="1" s="1"/>
  <c r="E51" i="1"/>
  <c r="E58" i="1"/>
  <c r="E53" i="1"/>
  <c r="E57" i="1"/>
  <c r="E42" i="1"/>
  <c r="G42" i="1" s="1"/>
  <c r="E50" i="1"/>
  <c r="E46" i="1"/>
  <c r="E61" i="1"/>
  <c r="E52" i="1"/>
  <c r="E47" i="1"/>
  <c r="E44" i="1"/>
  <c r="E45" i="1"/>
  <c r="E55" i="1"/>
  <c r="E40" i="1"/>
  <c r="G40" i="1" s="1"/>
  <c r="E80" i="1"/>
  <c r="E111" i="1"/>
  <c r="E105" i="1"/>
  <c r="E130" i="1"/>
  <c r="G130" i="1" s="1"/>
  <c r="E131" i="1"/>
  <c r="E101" i="1"/>
  <c r="G101" i="1" s="1"/>
  <c r="E70" i="1"/>
  <c r="G70" i="1" s="1"/>
  <c r="E107" i="1"/>
  <c r="E100" i="1"/>
  <c r="G100" i="1" s="1"/>
  <c r="E79" i="1"/>
  <c r="E103" i="1"/>
  <c r="E76" i="1"/>
  <c r="E83" i="1"/>
  <c r="E73" i="1"/>
  <c r="E85" i="1"/>
  <c r="E110" i="1"/>
  <c r="E82" i="1"/>
  <c r="E84" i="1"/>
  <c r="E99" i="1"/>
  <c r="G99" i="1" s="1"/>
  <c r="E108" i="1"/>
  <c r="E115" i="1"/>
  <c r="E72" i="1"/>
  <c r="G72" i="1" s="1"/>
  <c r="E74" i="1"/>
  <c r="E98" i="1"/>
  <c r="G98" i="1" s="1"/>
  <c r="E71" i="1"/>
  <c r="G71" i="1" s="1"/>
  <c r="E81" i="1"/>
  <c r="E113" i="1"/>
  <c r="E75" i="1"/>
  <c r="E86" i="1"/>
  <c r="E78" i="1"/>
  <c r="E77" i="1"/>
  <c r="E112" i="1"/>
  <c r="E104" i="1"/>
  <c r="E114" i="1"/>
  <c r="E185" i="1"/>
  <c r="G185" i="1" s="1"/>
  <c r="E168" i="1"/>
  <c r="E170" i="1"/>
  <c r="E132" i="1"/>
  <c r="E137" i="1"/>
  <c r="E109" i="1"/>
  <c r="E160" i="1"/>
  <c r="E133" i="1"/>
  <c r="E102" i="1"/>
  <c r="E166" i="1"/>
  <c r="E135" i="1"/>
  <c r="E69" i="1"/>
  <c r="G69" i="1" s="1"/>
  <c r="E106" i="1"/>
  <c r="E186" i="1"/>
  <c r="G186" i="1" s="1"/>
  <c r="E165" i="1"/>
  <c r="E142" i="1"/>
  <c r="E172" i="1"/>
  <c r="E167" i="1"/>
  <c r="E127" i="1"/>
  <c r="G127" i="1" s="1"/>
  <c r="E198" i="1"/>
  <c r="E194" i="1"/>
  <c r="E140" i="1"/>
  <c r="E128" i="1"/>
  <c r="G128" i="1" s="1"/>
  <c r="E161" i="1"/>
  <c r="E163" i="1"/>
  <c r="E164" i="1"/>
  <c r="E129" i="1"/>
  <c r="G129" i="1" s="1"/>
  <c r="E144" i="1"/>
  <c r="E162" i="1"/>
  <c r="E143" i="1"/>
  <c r="E171" i="1"/>
  <c r="E159" i="1"/>
  <c r="G159" i="1" s="1"/>
  <c r="E193" i="1"/>
  <c r="E139" i="1"/>
  <c r="E136" i="1"/>
  <c r="E196" i="1"/>
  <c r="E138" i="1"/>
  <c r="E188" i="1"/>
  <c r="G188" i="1" s="1"/>
  <c r="E197" i="1"/>
  <c r="E169" i="1"/>
  <c r="E157" i="1"/>
  <c r="G157" i="1" s="1"/>
  <c r="E134" i="1"/>
  <c r="E200" i="1"/>
  <c r="E156" i="1"/>
  <c r="G156" i="1" s="1"/>
  <c r="E173" i="1"/>
  <c r="E201" i="1"/>
  <c r="E199" i="1"/>
  <c r="E158" i="1"/>
  <c r="G158" i="1" s="1"/>
  <c r="E141" i="1"/>
  <c r="E192" i="1"/>
  <c r="E189" i="1"/>
  <c r="E191" i="1"/>
  <c r="E190" i="1"/>
  <c r="E195" i="1"/>
  <c r="E187" i="1"/>
  <c r="G187" i="1" s="1"/>
  <c r="D208" i="1"/>
  <c r="C208" i="1"/>
  <c r="C149" i="1"/>
  <c r="C178" i="1"/>
  <c r="D178" i="1"/>
  <c r="D149" i="1"/>
  <c r="D120" i="1"/>
  <c r="C120" i="1"/>
  <c r="C91" i="1"/>
  <c r="D91" i="1"/>
  <c r="D62" i="1"/>
  <c r="C62" i="1"/>
  <c r="E208" i="1" l="1"/>
  <c r="F208" i="1" s="1"/>
  <c r="E178" i="1"/>
  <c r="F178" i="1" s="1"/>
  <c r="E149" i="1"/>
  <c r="F149" i="1" s="1"/>
  <c r="E120" i="1"/>
  <c r="F120" i="1" s="1"/>
  <c r="E91" i="1"/>
  <c r="F91" i="1" s="1"/>
  <c r="E62" i="1"/>
  <c r="F6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F12" authorId="0" shapeId="0" xr:uid="{99B699BF-17FA-4F43-A267-55213DBD78E6}">
      <text>
        <r>
          <rPr>
            <b/>
            <sz val="9"/>
            <color indexed="81"/>
            <rFont val="Tahoma"/>
            <family val="2"/>
          </rPr>
          <t>UBA:</t>
        </r>
        <r>
          <rPr>
            <sz val="9"/>
            <color indexed="81"/>
            <rFont val="Tahoma"/>
            <family val="2"/>
          </rPr>
          <t xml:space="preserve">
Bei Bedarf auszufüllen.
Bitte Bezeichnung der jeweiligen Recyclingschritte (RS) auf der Titelseite eintragen (z.B. "Mechanisches Recycling" etc.). 
</t>
        </r>
      </text>
    </comment>
    <comment ref="B15" authorId="0" shapeId="0" xr:uid="{07B9642A-6F21-4613-8B98-840D1653ACC9}">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D15" authorId="0" shapeId="0" xr:uid="{C1206B0C-604D-42EC-97E2-2F35555838F2}">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F15" authorId="0" shapeId="0" xr:uid="{096BAE46-0244-481E-BF13-8FF3630EFA32}">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H15" authorId="0" shapeId="0" xr:uid="{B93F4209-F14C-48AF-9FD6-E2D766A7178C}">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J15" authorId="0" shapeId="0" xr:uid="{1FF208B3-CE08-462C-A4B7-E113464D0272}">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B18" authorId="0" shapeId="0" xr:uid="{25B9AD75-5AB7-4B78-8B4A-CE5316C81B98}">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D18" authorId="0" shapeId="0" xr:uid="{C253EEDF-BA96-4151-98E3-291DA954FBF1}">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F18" authorId="0" shapeId="0" xr:uid="{046126B3-5964-4EC3-8648-0834A1F8F966}">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H18" authorId="0" shapeId="0" xr:uid="{69F5744E-F214-40FA-ADF2-B340A82D2C9D}">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J18" authorId="0" shapeId="0" xr:uid="{5ABF24EC-0A72-4194-A471-2F5AEDAB462A}">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B21" authorId="0" shapeId="0" xr:uid="{2D982610-5E03-4BA8-958D-14436AF44BBC}">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D21" authorId="0" shapeId="0" xr:uid="{DABAD730-26B2-4264-858C-AEE8CEA18F8A}">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F21" authorId="0" shapeId="0" xr:uid="{FB43258F-E259-48B6-9923-80C139A4F703}">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H21" authorId="0" shapeId="0" xr:uid="{2889BA45-63EC-4B67-B594-54F88328E34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A9D61944-A78C-4A21-B667-5F2B114A910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B0571D20-2AA3-4F6F-BACA-3D390A7C4FF4}">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59" authorId="1" shapeId="0" xr:uid="{2CA27FD1-3C7E-4E9B-91FA-080ABCD09A5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60" authorId="1" shapeId="0" xr:uid="{43800A07-4591-4EAF-A484-AA3DC204441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61" authorId="1" shapeId="0" xr:uid="{4D68266C-1FE1-4F9B-86BF-3E8EFFE6B1C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8" authorId="1" shapeId="0" xr:uid="{E7BD2FF8-8ACE-424F-ABB1-6D73B775C41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9" authorId="1" shapeId="0" xr:uid="{199D028F-65CF-4F4F-A9CC-3C412FC5F550}">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90"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117" authorId="1" shapeId="0" xr:uid="{14088E95-32A7-42FB-8AE5-2F6F868F94E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8" authorId="1" shapeId="0" xr:uid="{66D515D5-C94A-4F73-95B6-8719CE086CD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9" authorId="1" shapeId="0" xr:uid="{03BD411F-37EB-488D-BF39-D5F625F5F61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46" authorId="1" shapeId="0" xr:uid="{905E7103-0D0A-4B77-A79F-6576B0319BD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47" authorId="1" shapeId="0" xr:uid="{53F1E350-0A8A-45A7-BAAA-E68F134481A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48" authorId="1" shapeId="0" xr:uid="{2AEFAA62-889D-4F4D-94CA-B6EA9B57507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75" authorId="1" shapeId="0" xr:uid="{2E3D1B5A-0BC4-48AA-87BE-BA9D5E1046F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76" authorId="1" shapeId="0" xr:uid="{FCE45445-3046-41B1-B32D-7C9E18EA3695}">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77" authorId="1" shapeId="0" xr:uid="{643C9B6C-ADF5-4BC8-9E45-218E34BAA626}">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204" authorId="1" shapeId="0" xr:uid="{1D079FC9-97A9-40C1-B581-E45654BB7370}">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206" authorId="1" shapeId="0" xr:uid="{F131875B-9170-4632-BD0E-113B04639DE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207" authorId="1" shapeId="0" xr:uid="{8514595B-02D0-40DF-9D76-67E4A5D3E9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6862DDC-B45A-4AA8-A991-81CBD34623E7}">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CD282EC4-3BBD-4F35-A865-918DBA077BAB}">
      <text>
        <r>
          <rPr>
            <b/>
            <sz val="9"/>
            <color indexed="81"/>
            <rFont val="Tahoma"/>
            <family val="2"/>
          </rPr>
          <t>UBA:</t>
        </r>
        <r>
          <rPr>
            <sz val="9"/>
            <color indexed="81"/>
            <rFont val="Tahoma"/>
            <family val="2"/>
          </rPr>
          <t xml:space="preserve">
z.B. "Blei-Säure-Altbatterien"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D24" authorId="2" shapeId="0" xr:uid="{A55A9D6B-7F11-47AE-A80F-965B56ECC9B3}">
      <text>
        <r>
          <rPr>
            <b/>
            <sz val="9"/>
            <color indexed="81"/>
            <rFont val="Segoe UI"/>
            <family val="2"/>
          </rPr>
          <t>UBA-Anmerkung, SG G-REFA (FP):</t>
        </r>
        <r>
          <rPr>
            <sz val="9"/>
            <color indexed="81"/>
            <rFont val="Segoe UI"/>
            <family val="2"/>
          </rPr>
          <t xml:space="preserve">
Berücksichtigt werden sowohl die Massen der eigens angenommenen als auch von vorgelagerten Behandlern angenommenen Altbatterien (siehe Altbatteriemassen in Tabellenblättern N_-1, N_-2, etc.).</t>
        </r>
      </text>
    </comment>
    <comment ref="D35" authorId="2" shapeId="0" xr:uid="{96A042A7-436E-4EC0-9A79-5D6813E4D501}">
      <text>
        <r>
          <rPr>
            <b/>
            <sz val="9"/>
            <color indexed="81"/>
            <rFont val="Segoe UI"/>
            <family val="2"/>
          </rPr>
          <t>UBA-Anmerkung, SG G-REFA (FP):</t>
        </r>
        <r>
          <rPr>
            <sz val="9"/>
            <color indexed="81"/>
            <rFont val="Segoe UI"/>
            <family val="2"/>
          </rPr>
          <t xml:space="preserve">
Berücksichtigt werden ausschließlich eigens erzeugte Zwischenfraktionen. 
Zwischenfraktionen von vorgelagerten Behandlern (bspw. Module, Zellen) sind hingegen keine Zwischenfraktionen von Recyclern, sondern bereits Bestandteil der Altbatteriemasse unter 1. (vgl. Kommentar unter 1 im Feld "Masse").</t>
        </r>
      </text>
    </comment>
    <comment ref="I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I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I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I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I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I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I44" authorId="3" shapeId="0" xr:uid="{10146639-F8CD-41F1-AF65-E95886C07228}">
      <text>
        <r>
          <rPr>
            <b/>
            <sz val="9"/>
            <color indexed="81"/>
            <rFont val="Tahoma"/>
            <family val="2"/>
          </rPr>
          <t>UBA:</t>
        </r>
        <r>
          <rPr>
            <sz val="9"/>
            <color indexed="81"/>
            <rFont val="Tahoma"/>
            <family val="2"/>
          </rPr>
          <t xml:space="preserve">
Bitte Angaben zum weiteren Recyclingschritt im entsprechenden Registerblatt hinterlegen.
 </t>
        </r>
      </text>
    </comment>
    <comment ref="I45" authorId="3" shapeId="0" xr:uid="{A3D2DF7D-CA4B-4C30-A700-91E013CD07B6}">
      <text>
        <r>
          <rPr>
            <b/>
            <sz val="9"/>
            <color indexed="81"/>
            <rFont val="Tahoma"/>
            <family val="2"/>
          </rPr>
          <t>UBA:</t>
        </r>
        <r>
          <rPr>
            <sz val="9"/>
            <color indexed="81"/>
            <rFont val="Tahoma"/>
            <family val="2"/>
          </rPr>
          <t xml:space="preserve">
Bitte Angaben zum weiteren Recyclingschritt im entsprechenden Registerblatt hinterlegen.
 </t>
        </r>
      </text>
    </comment>
    <comment ref="C50" authorId="2" shapeId="0" xr:uid="{7DA7A380-E9FE-4706-8445-3380F39E87C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50" authorId="2" shapeId="0" xr:uid="{2646C8D7-ACFC-4D1D-981F-9A327E84358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50" authorId="2" shapeId="0" xr:uid="{657F0162-07C8-4716-BD63-00DAB839797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50" authorId="3" shapeId="0" xr:uid="{C68C78B5-2588-48E6-A2F1-111D0196733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50" authorId="3" shapeId="0" xr:uid="{2C2549D4-48A5-4714-A9B9-505AF74A2B9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71" authorId="1" shapeId="0" xr:uid="{F99B7758-A57D-481D-9D16-AD733BA7BF2C}">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72" authorId="1" shapeId="0" xr:uid="{98681341-06B2-41B3-B194-D364CC3B858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73" authorId="1" shapeId="0" xr:uid="{2D69F05C-A4F8-46D3-B6DA-15FF5FC80CA0}">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79" authorId="2" shapeId="0" xr:uid="{DC486A22-228D-4BDF-ABE2-00BD6C974279}">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79" authorId="2" shapeId="0" xr:uid="{1BEF9C5E-C5D9-4715-929A-B2F7EAA1DC8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79" authorId="2" shapeId="0" xr:uid="{DE0CB7C2-AAF2-4EB7-A0B8-E79B02EA2B1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79" authorId="3" shapeId="0" xr:uid="{07824F7A-30BF-4DD4-80E4-50BEDE47609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79" authorId="3" shapeId="0" xr:uid="{23571414-BEAB-49D9-8ABA-FDC2C052CE8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00" authorId="1" shapeId="0" xr:uid="{4374E5DC-5080-4B2E-ACCC-B1449901B67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01" authorId="1" shapeId="0" xr:uid="{A1D2298E-8CF0-4D09-9766-B65BE1DDEF0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02" authorId="1" shapeId="0" xr:uid="{56BF0AEB-3044-4A3C-920E-CD666503222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08" authorId="2" shapeId="0" xr:uid="{C07D7945-CE74-4965-89E2-52B5DD64C41F}">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08" authorId="2" shapeId="0" xr:uid="{0924A609-9A9A-40C9-9142-DFDD00BA01A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08" authorId="2" shapeId="0" xr:uid="{D673F7F0-FEB0-4EB9-9B4D-6E0CE0FE6A1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08" authorId="3" shapeId="0" xr:uid="{8064FB0A-1135-4893-A3B6-9D2B90F94B5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08" authorId="3" shapeId="0" xr:uid="{BC6FBCB9-BD35-4489-A0C9-3E395412C04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29" authorId="1" shapeId="0" xr:uid="{BF100CC3-1340-4242-926A-54A2B4EE840C}">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30" authorId="1" shapeId="0" xr:uid="{BB2C894F-0D38-4950-BBAB-CF4F6C1D543A}">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31" authorId="1" shapeId="0" xr:uid="{5C9FC4B7-12EC-4D53-AA40-CD193B150F0B}">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37" authorId="2" shapeId="0" xr:uid="{98F9C972-2E82-46E7-B0B5-F1DDD9DE0D0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37" authorId="2" shapeId="0" xr:uid="{ACB9460C-0021-455A-B48A-C388893C36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37" authorId="2" shapeId="0" xr:uid="{A0DC1E79-A04C-4EC6-9F69-25260D857E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37" authorId="3" shapeId="0" xr:uid="{29BEC9C6-E406-4E6A-BB9A-6A488E9F5A2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37" authorId="3" shapeId="0" xr:uid="{2C00464A-9E3B-4E1F-9950-C3F65A2755A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58" authorId="1" shapeId="0" xr:uid="{20ECC56B-9C36-4160-8492-9752D13A81BC}">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59" authorId="1" shapeId="0" xr:uid="{8BB5CEAF-EFFC-4940-B1B8-B4537124F11A}">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60" authorId="1" shapeId="0" xr:uid="{6C09A716-77DE-4839-BEDE-1ECD9E990D23}">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66" authorId="2" shapeId="0" xr:uid="{9CC00CB1-D64A-49C0-8B98-9F397258E1D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66" authorId="2" shapeId="0" xr:uid="{4E40409C-8AB7-4FA9-B1F0-41EBE81E259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66" authorId="2" shapeId="0" xr:uid="{F90C4BBF-30A6-4344-BB0D-A62FAAFDC92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66" authorId="3" shapeId="0" xr:uid="{5993AB88-0321-404D-A944-D9662120295B}">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66" authorId="3" shapeId="0" xr:uid="{0B5A8FC2-D419-4093-B794-215B1EE17A4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87" authorId="1" shapeId="0" xr:uid="{843CA1CD-097D-4F24-B3FF-05D4F3B6AD16}">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88" authorId="1" shapeId="0" xr:uid="{134037D3-B37A-4A9B-A02F-8965CFEE92CE}">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89" authorId="1" shapeId="0" xr:uid="{B579CE46-1B16-4E5D-9BEA-E1AFF956C263}">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95" authorId="2" shapeId="0" xr:uid="{A29A8191-312C-4756-8BE5-5EFEDB114AF3}">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95" authorId="2" shapeId="0" xr:uid="{385E0ED4-7D88-475B-8204-13AEEC1E3E10}">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95" authorId="2" shapeId="0" xr:uid="{CBDF1E2C-2BFC-470F-A2D4-BF4423D9B8E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95" authorId="3" shapeId="0" xr:uid="{9AAEE2C5-DFF8-4F06-80C5-0E9563E96D6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95" authorId="3" shapeId="0" xr:uid="{F1F76791-A532-4B47-AFA8-04163979763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16" authorId="1" shapeId="0" xr:uid="{50B5B14B-E055-4AEB-A9BB-3D17627FB952}">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17" authorId="1" shapeId="0" xr:uid="{64D22283-D690-47CB-A99D-7448C4B6D722}">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18" authorId="1" shapeId="0" xr:uid="{6A9190ED-9FEE-409D-961A-9C1130B9B096}">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224" authorId="2" shapeId="0" xr:uid="{1DEA32D2-755B-49CB-927D-4E5109C7E53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224" authorId="2" shapeId="0" xr:uid="{A028DDC3-1BF9-4823-B71B-22E14EE0BE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224" authorId="2" shapeId="0" xr:uid="{48A8E5CE-2825-4532-B7EA-AB21EDF5407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224" authorId="3" shapeId="0" xr:uid="{F7A4E934-8E20-4B89-9C9A-8F3E571D089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224" authorId="3" shapeId="0" xr:uid="{6A188FE9-8D36-47A7-AC24-9A644D1D597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45" authorId="1" shapeId="0" xr:uid="{4488D9EE-842F-4DA7-9A39-3B1D932B352A}">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46" authorId="1" shapeId="0" xr:uid="{B26BCA8F-9B34-4282-BCA1-BAB462CB7529}">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47" authorId="1" shapeId="0" xr:uid="{7ADB22EA-B537-4F0A-8383-509F88141E66}">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51"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185B34D-721D-41F3-93F6-AEF1C4BCE2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931FC1A2-1996-485F-A24C-C2E298D23C2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3991601-1338-4751-8572-2271FC9E2742}">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65FBB6D9-B023-45B7-A44F-63C24AFA234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CFC85A2-2FFA-4380-9D3B-5F10B1144DD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213DF4A8-C45F-4CF0-848C-572AC4989BE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06D25841-F4C6-4C4B-BEF7-6029C6701F4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60EBDECC-CFC0-4490-9142-DE9B2A63B4D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8ABE205F-A734-497E-A12C-FE8BD5CE66E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DB1016C6-43CF-43EA-A9B1-3439A37D985F}">
      <text>
        <r>
          <rPr>
            <b/>
            <sz val="9"/>
            <color indexed="81"/>
            <rFont val="Tahoma"/>
            <family val="2"/>
          </rPr>
          <t>UBA:</t>
        </r>
        <r>
          <rPr>
            <sz val="9"/>
            <color indexed="81"/>
            <rFont val="Tahoma"/>
            <family val="2"/>
          </rPr>
          <t xml:space="preserve">
Angaben werden von der Titelseite übernommen.</t>
        </r>
      </text>
    </comment>
    <comment ref="C10" authorId="1" shapeId="0" xr:uid="{7F906A44-210A-4433-9DEF-13447DAD25C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5F697CA-5B8C-40FA-87B6-5CEBB65B576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1CDD3C07-15B2-41AB-902B-453E71C089CB}">
      <text>
        <r>
          <rPr>
            <b/>
            <sz val="9"/>
            <color indexed="81"/>
            <rFont val="Tahoma"/>
            <family val="2"/>
          </rPr>
          <t>UBA:</t>
        </r>
        <r>
          <rPr>
            <sz val="9"/>
            <color indexed="81"/>
            <rFont val="Tahoma"/>
            <family val="2"/>
          </rPr>
          <t xml:space="preserve">
Art oder Beschreibung des Inputs - bspw. "Alt-Schwefelsäure".</t>
        </r>
      </text>
    </comment>
    <comment ref="C23" authorId="3" shapeId="0" xr:uid="{C505866F-A94F-43B5-B45D-7BACBF293F2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7FF08FD-A4E2-4EC7-AA9A-23F44961588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DDB80822-70AE-4EB0-8DD7-B2437897A2A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108022E0-3F62-4D96-94D3-D9C99797BFB9}">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43B62244-2404-4109-87F8-23D4547E0CD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1697E40C-0DBB-465F-A5F0-228182DDC413}">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886EE2AC-ACD3-498C-83E4-9841673BB779}">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24E44B6-84E4-45E0-AAA0-C60D565BEA3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CB2A5DD-2F46-43F5-AA6F-9723203A268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420E3964-230D-4FBD-BD18-EACFFB18A44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BE2CDDBF-5728-4163-96F7-D317D89A3198}">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BDDB55EE-F1D9-4595-8A07-479CB4DC0D47}">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EB532BA7-7310-4680-A44C-A66A7C24D91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2C9FF1C1-E375-4D90-8D46-7CA487DACA0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BB033381-0248-4D35-BA96-8D81B1D270C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0F7C0ABF-98DC-4BB0-85CB-36EBC0BD442A}">
      <text>
        <r>
          <rPr>
            <b/>
            <sz val="9"/>
            <color indexed="81"/>
            <rFont val="Tahoma"/>
            <family val="2"/>
          </rPr>
          <t>UBA:</t>
        </r>
        <r>
          <rPr>
            <sz val="9"/>
            <color indexed="81"/>
            <rFont val="Tahoma"/>
            <family val="2"/>
          </rPr>
          <t xml:space="preserve">
Angaben werden von der Titelseite übernommen.</t>
        </r>
      </text>
    </comment>
    <comment ref="C10" authorId="1" shapeId="0" xr:uid="{C659ACE2-529F-4963-AD13-CD5D2C50D86E}">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843840AD-1C4A-4443-B873-24D31CC5E6D1}">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65B2F6-3E21-47EA-967E-F3A8093D6C98}">
      <text>
        <r>
          <rPr>
            <b/>
            <sz val="9"/>
            <color indexed="81"/>
            <rFont val="Tahoma"/>
            <family val="2"/>
          </rPr>
          <t>UBA:</t>
        </r>
        <r>
          <rPr>
            <sz val="9"/>
            <color indexed="81"/>
            <rFont val="Tahoma"/>
            <family val="2"/>
          </rPr>
          <t xml:space="preserve">
Art oder Beschreibung des Inputs - bspw. "Alt-Schwefelsäure".</t>
        </r>
      </text>
    </comment>
    <comment ref="C23" authorId="3" shapeId="0" xr:uid="{90C1D84C-FACC-4E60-8795-09EA43B66C18}">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E311B4D-F6F0-4A68-A0EA-823905725CD7}">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69235D89-FC3B-4379-A8E2-3FF51E1C517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BAA86A05-954C-415B-A9A3-62930908A5B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EDBF9E55-6391-4242-B2A2-03324451627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55EC5D1F-0B34-42EA-9E0B-E76323AFF054}">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433321F3-5DC7-4CA5-BBF0-0D145F02C22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09EC9AD4-7C44-4883-ADB1-53BE22ACE36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B3C36867-8348-401D-8A1C-B2E3343FE8B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E0FDE9CD-F790-4184-AE3C-D163C0A447A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69160F49-39EE-4B55-A8A2-5CD6827D0F24}">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1C7B991F-480F-4B31-AD92-7DFEE305D60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60636645-3FBF-4590-B302-CEDEB8DB462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95E1EFB1-1EDB-4624-A533-5DDE7DE6F94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BA33CB8B-5D6E-4EDE-B949-47625665FBB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FB2DC4D-2F0D-4A7C-91E9-EDB82AC8610B}">
      <text>
        <r>
          <rPr>
            <b/>
            <sz val="9"/>
            <color indexed="81"/>
            <rFont val="Tahoma"/>
            <family val="2"/>
          </rPr>
          <t>UBA:</t>
        </r>
        <r>
          <rPr>
            <sz val="9"/>
            <color indexed="81"/>
            <rFont val="Tahoma"/>
            <family val="2"/>
          </rPr>
          <t xml:space="preserve">
Angaben werden von der Titelseite übernommen.</t>
        </r>
      </text>
    </comment>
    <comment ref="C10" authorId="1" shapeId="0" xr:uid="{57990448-2645-434D-8946-F91281CBBE24}">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54037839-C6BA-4CBB-B4C0-C1AAF3A355B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725054A7-978C-4600-91B3-F81007976366}">
      <text>
        <r>
          <rPr>
            <b/>
            <sz val="9"/>
            <color indexed="81"/>
            <rFont val="Tahoma"/>
            <family val="2"/>
          </rPr>
          <t>UBA:</t>
        </r>
        <r>
          <rPr>
            <sz val="9"/>
            <color indexed="81"/>
            <rFont val="Tahoma"/>
            <family val="2"/>
          </rPr>
          <t xml:space="preserve">
Art oder Beschreibung des Inputs - bspw. "Alt-Schwefelsäure".</t>
        </r>
      </text>
    </comment>
    <comment ref="C23" authorId="3" shapeId="0" xr:uid="{4619C602-A442-484F-8279-301822B6C9AC}">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736846A3-74E1-4BB6-8E1B-7A5AE5EB4F40}">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FC5188A3-E64B-4A2F-8E6A-47FCD4823FB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28CBD0BB-22FC-4D6C-BF45-55BEE607AE3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A9ADE073-109B-4900-AA31-EB9D9F67B72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6D017919-C5E0-44EC-9A98-80595236DB00}">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393753D6-29E4-4F47-B483-6EBD00AD618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29A097F-ED47-48CE-942B-DEA060796DE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2B1BE560-14E4-44C9-8953-AA248853EA0A}">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F6A6E0C-E7F9-4378-830B-17E251E8D65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D628665B-F173-43B8-A359-08BCE27B324A}">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3151FF73-C385-4E0C-9CE8-6F6186FB6312}">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95E4B065-42A8-465A-8C0F-D92F8CBDB58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8AFAE08A-49FD-4567-B79B-CBD1B49E904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E9400111-6F46-43E0-A14E-8CFBE627AE2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8BEFDBE1-4F47-4AF5-9ABF-31D2AF55ED24}">
      <text>
        <r>
          <rPr>
            <b/>
            <sz val="9"/>
            <color indexed="81"/>
            <rFont val="Tahoma"/>
            <family val="2"/>
          </rPr>
          <t>UBA:</t>
        </r>
        <r>
          <rPr>
            <sz val="9"/>
            <color indexed="81"/>
            <rFont val="Tahoma"/>
            <family val="2"/>
          </rPr>
          <t xml:space="preserve">
Angaben werden von der Titelseite übernommen.</t>
        </r>
      </text>
    </comment>
    <comment ref="C10" authorId="1" shapeId="0" xr:uid="{B5B49A34-031F-48EA-9A25-3923CFDEE13E}">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198BCD5C-E95D-4AD3-94F4-75DF4B7DF1C6}">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BFEDFC0-35E5-4F36-A857-35B8B6938092}">
      <text>
        <r>
          <rPr>
            <b/>
            <sz val="9"/>
            <color indexed="81"/>
            <rFont val="Tahoma"/>
            <family val="2"/>
          </rPr>
          <t>UBA:</t>
        </r>
        <r>
          <rPr>
            <sz val="9"/>
            <color indexed="81"/>
            <rFont val="Tahoma"/>
            <family val="2"/>
          </rPr>
          <t xml:space="preserve">
Art oder Beschreibung des Inputs - bspw. "Alt-Schwefelsäure".</t>
        </r>
      </text>
    </comment>
    <comment ref="C23" authorId="3" shapeId="0" xr:uid="{05D8697E-2484-4F26-AB6B-BC4F35F6BBB4}">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859BE84-D0D3-4E32-8156-39A6D7194F11}">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BE945F9-A92E-4C9F-84C9-DFCD463C7D7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52C34339-B56A-4F30-88DE-50F29BCCB0A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67AC6864-0AE8-4EF1-8584-C131C611683A}">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A8293AE2-17E2-4121-8012-CC9F37453C6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E5AA0342-1FD3-468D-A9BE-D48BA03F05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0C54968F-AB3E-461D-B1D0-CAE93DA952D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3703193-9C3F-499F-967F-C16522CC8AC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B5BCB72-BA39-4EB7-823A-9A3BC5E6B877}">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46C90791-F098-4957-A742-9326DA44D24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FC58E715-3A4C-4420-AB6D-E3B689C600E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BC474B1F-997A-4E8A-B9DF-8B2E4D1FDD5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C976D64F-074D-4921-97C3-9A8378E8EA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38F742A5-C0A3-47DE-801D-5D5F7F76E80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3A27A65-8B6D-40E8-AE8F-410EFEAF891E}">
      <text>
        <r>
          <rPr>
            <b/>
            <sz val="9"/>
            <color indexed="81"/>
            <rFont val="Tahoma"/>
            <family val="2"/>
          </rPr>
          <t>UBA:</t>
        </r>
        <r>
          <rPr>
            <sz val="9"/>
            <color indexed="81"/>
            <rFont val="Tahoma"/>
            <family val="2"/>
          </rPr>
          <t xml:space="preserve">
Angaben werden von der Titelseite übernommen.</t>
        </r>
      </text>
    </comment>
    <comment ref="C10" authorId="1" shapeId="0" xr:uid="{5D4CA61C-9A92-48C8-B35A-120A4083E04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D63B4F09-ADDD-4A20-B763-6D882D90178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8F8ABA99-20C5-4FD5-9AA7-E7E43AB6296C}">
      <text>
        <r>
          <rPr>
            <b/>
            <sz val="9"/>
            <color indexed="81"/>
            <rFont val="Tahoma"/>
            <family val="2"/>
          </rPr>
          <t>UBA:</t>
        </r>
        <r>
          <rPr>
            <sz val="9"/>
            <color indexed="81"/>
            <rFont val="Tahoma"/>
            <family val="2"/>
          </rPr>
          <t xml:space="preserve">
Art oder Beschreibung des Inputs - bspw. "Alt-Schwefelsäure".</t>
        </r>
      </text>
    </comment>
    <comment ref="C23" authorId="3" shapeId="0" xr:uid="{6CF7908B-32A2-4CDF-8CC7-3EB06880570A}">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C85E35FC-8DAE-41C1-B5E9-64BD3AFC7E89}">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F1A78B42-ABD2-477F-8648-3350FAFE08A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18BD15BD-93C8-4025-9DE4-E22D3C799E2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C403E6A3-CB83-476B-8E4E-B8D908167C1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3A8E6CD1-C516-4701-824C-1CFFCE2C822E}">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CAE921F1-4495-47EE-8BDC-6F544FB4A5D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2AFBEF89-9E5F-47EA-A545-4C05F2966D7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BACCEF1D-EE8F-4841-9640-02B2B508C4CB}">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4A0BEB3A-DE7B-46BC-ADF7-4EAD4F3152B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2507D652-32A7-431F-B0EA-38F8C6A8F05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05D4DA5-3B8E-41CB-A97E-DC1693DE7F8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AA5F0D8D-5B57-458C-ADC8-AC2275CCFE0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D144FF5C-6291-42A7-BD11-F070B1E3CB5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EBF0E25D-E9D0-4955-8C3F-AF65E88011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CA706141-E2E2-4103-80A7-C8C3827F8290}">
      <text>
        <r>
          <rPr>
            <b/>
            <sz val="9"/>
            <color indexed="81"/>
            <rFont val="Tahoma"/>
            <family val="2"/>
          </rPr>
          <t>UBA:</t>
        </r>
        <r>
          <rPr>
            <sz val="9"/>
            <color indexed="81"/>
            <rFont val="Tahoma"/>
            <family val="2"/>
          </rPr>
          <t xml:space="preserve">
Angaben werden von der Titelseite übernommen.</t>
        </r>
      </text>
    </comment>
    <comment ref="C10" authorId="1" shapeId="0" xr:uid="{24966859-3624-471E-B2C1-2F995624E827}">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2960F68-9A06-45E5-9E74-441B91F15E13}">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17EB1AF-457F-4335-9464-F16F68B1FDE6}">
      <text>
        <r>
          <rPr>
            <b/>
            <sz val="9"/>
            <color indexed="81"/>
            <rFont val="Tahoma"/>
            <family val="2"/>
          </rPr>
          <t>UBA:</t>
        </r>
        <r>
          <rPr>
            <sz val="9"/>
            <color indexed="81"/>
            <rFont val="Tahoma"/>
            <family val="2"/>
          </rPr>
          <t xml:space="preserve">
Art oder Beschreibung des Inputs - bspw. "Alt-Schwefelsäure".</t>
        </r>
      </text>
    </comment>
    <comment ref="C23" authorId="3" shapeId="0" xr:uid="{5AE6E3E0-3FB2-40B3-BCE9-9DA360C11C54}">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88BBB68A-4050-4593-9396-C283D86B759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8B8304A2-74D0-430E-8B43-421C46E6469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452E1BB6-B6A0-4D21-B97C-BD096236E192}">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10E20656-CFFA-4952-B317-507456E2AF8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39DFA96B-CA04-4F14-9FA7-75A240625F7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4AE25E3B-6A88-4642-83DB-5F3C2103F1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512577E8-A249-48CE-817C-8FDE55B4D5AA}">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ECF28FA-E1CD-4BCC-9FF1-70758DB7290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974CA419-DB02-47EA-A6E3-A300ECEF0E9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20B582D-89EB-472E-8F8C-268A14C35FDF}">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C7661A81-5D43-465A-9B43-219AFED5F5A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46913407-90AA-4060-A012-30A1DB0B9EE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05563EA1-8A24-4FBE-B8C4-049A461BC46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487660EC-EA21-41A4-A101-4748F086274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4F3FAE2A-AD3D-4D49-90A5-5119A69C9B25}">
      <text>
        <r>
          <rPr>
            <b/>
            <sz val="9"/>
            <color indexed="81"/>
            <rFont val="Tahoma"/>
            <family val="2"/>
          </rPr>
          <t>UBA:</t>
        </r>
        <r>
          <rPr>
            <sz val="9"/>
            <color indexed="81"/>
            <rFont val="Tahoma"/>
            <family val="2"/>
          </rPr>
          <t xml:space="preserve">
Angaben werden von der Titelseite übernommen.</t>
        </r>
      </text>
    </comment>
    <comment ref="C10" authorId="1" shapeId="0" xr:uid="{F55A9354-D960-415C-B86E-45AFBF7B27CF}">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A0BB73CE-C17B-42A3-940E-37A668FCD071}">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E176992E-B80A-4BBD-ABBB-96C311041EC6}">
      <text>
        <r>
          <rPr>
            <b/>
            <sz val="9"/>
            <color indexed="81"/>
            <rFont val="Tahoma"/>
            <family val="2"/>
          </rPr>
          <t>UBA:</t>
        </r>
        <r>
          <rPr>
            <sz val="9"/>
            <color indexed="81"/>
            <rFont val="Tahoma"/>
            <family val="2"/>
          </rPr>
          <t xml:space="preserve">
Art oder Beschreibung des Inputs - bspw. "Alt-Schwefelsäure".</t>
        </r>
      </text>
    </comment>
    <comment ref="C23" authorId="3" shapeId="0" xr:uid="{3B6B47D6-8438-47A1-95D5-A5A677A50AA3}">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45E607E-5F51-4C42-9AA2-6BEBCC60CE58}">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6E440CDE-9C1E-41AD-A088-047B90CEB2EA}">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8D0D8B99-B206-49B3-A172-C976279B791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8934492B-D0B1-47D9-B31D-44A80708E6D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00371CB3-56D5-4249-9DE8-80F41C7CF7C8}">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6223FCE3-62FC-4D12-9AC0-066F3D0484B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332D7F18-4EF5-45D0-A14E-0A64C64028A6}">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D05D2C8-DF10-4DEE-BE65-45D50A3A4FD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7CD5F4A-33A3-481D-9FA9-4302411167E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9DCDB4BE-FCAA-4E7C-AD91-1DA0C3680D7F}">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A2C643C-795B-4B0C-8DE2-04055C5F907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7E97E5FB-CF6F-41B9-BCCB-E92B0DE755B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A3EB9CB5-11E3-445A-92AA-321BA22FDA9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23368818-812D-4946-BEE0-1DBC1BF75E4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3B24F17E-6268-41D5-9B12-08D3C9F71163}">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den Recyclingschritt N_0 des ersten Recyclingbetriebes dazulegen und auf Anlage B mit den folgenden Recyclingschritten N_1, N_2, etc. zu verweisen.</t>
        </r>
      </text>
    </comment>
    <comment ref="A13" authorId="0" shapeId="0" xr:uid="{9CA793C3-B2F7-4746-9588-EFEB8795085D}">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nur den Recyclingschritt N_0  in Anlage A dazulegen und auf Anlage B mit den folgenden Recyclingschritten N_1, N_2, etc. zu verweisen.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<sst xmlns="http://schemas.openxmlformats.org/spreadsheetml/2006/main" count="1281" uniqueCount="211">
  <si>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</si>
  <si>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</si>
  <si>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</si>
  <si>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</si>
  <si>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</si>
  <si>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</si>
  <si>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</si>
  <si>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</si>
  <si>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</si>
  <si>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</si>
  <si>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</si>
  <si>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</si>
  <si>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</si>
  <si>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</si>
  <si>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</si>
  <si>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</si>
  <si>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</si>
  <si>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</si>
  <si>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</si>
  <si>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</si>
  <si>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</si>
  <si>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</si>
  <si>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</si>
  <si>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</si>
  <si>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</si>
  <si>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Name des (ersten) Recyclingbetriebes:</t>
  </si>
  <si>
    <r>
      <t>Input
Angaben zu den Altbatterien zum Zeitpunkt der Zuführung zum vollständigen Recyclingprozess</t>
    </r>
    <r>
      <rPr>
        <b/>
        <vertAlign val="superscript"/>
        <sz val="11"/>
        <color indexed="8"/>
        <rFont val="Calibri"/>
        <family val="2"/>
      </rPr>
      <t>3</t>
    </r>
  </si>
  <si>
    <t>Stahl</t>
  </si>
  <si>
    <t xml:space="preserve"> [m%]</t>
  </si>
  <si>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</si>
  <si>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</si>
  <si>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</si>
  <si>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außerhalb der EU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</si>
  <si>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</si>
  <si>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</si>
  <si>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</si>
  <si>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</si>
  <si>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</si>
  <si>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</si>
  <si>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</si>
  <si>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</si>
  <si>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</si>
  <si>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</si>
  <si>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</si>
  <si>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</si>
  <si>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</si>
  <si>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</si>
  <si>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</si>
  <si>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</si>
  <si>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</si>
  <si>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</si>
  <si>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</si>
  <si>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</si>
  <si>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</si>
  <si>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</si>
  <si>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</si>
  <si>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</si>
  <si>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</si>
  <si>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</si>
  <si>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</si>
  <si>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</si>
  <si>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</si>
  <si>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</si>
  <si>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</si>
  <si>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</si>
  <si>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</si>
  <si>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</si>
  <si>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</si>
  <si>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</si>
  <si>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</si>
  <si>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</si>
  <si>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</si>
  <si>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</si>
  <si>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</si>
  <si>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</si>
  <si>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</si>
  <si>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</si>
  <si>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</si>
  <si>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</si>
  <si>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 xml:space="preserve">Bitte die Anlage A "Beschreibung des gesamten Batterie-Recyclings" nutzen (Word-Dokument). 
</t>
  </si>
  <si>
    <t>Abfallcode
nach dem
Europäischen
Abfall-verzeichnis</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</si>
  <si>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</si>
  <si>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</si>
  <si>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</si>
  <si>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</si>
  <si>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</si>
  <si>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</si>
  <si>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</si>
  <si>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</si>
  <si>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</si>
  <si>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</si>
  <si>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</si>
  <si>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</si>
  <si>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</si>
  <si>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</si>
  <si>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</si>
  <si>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</si>
  <si>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</si>
  <si>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</si>
  <si>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</si>
  <si>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</si>
  <si>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t>Die einzelnen Recyclingschritte, d. h., alle beteiligten Recyclinganlagen, sind zu dokumentieren: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</si>
  <si>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</si>
  <si>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</si>
  <si>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</si>
  <si>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</si>
  <si>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</si>
  <si>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</si>
  <si>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</si>
  <si>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</si>
  <si>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t>Format* gemäß delegierter Verordnung (DV) zur Berechnung der Recyclingeffizienz und stofflichen Verwertung von Altbatterien (EU) 2025/606 vom 21.03.2025.</t>
  </si>
  <si>
    <t>Kobalt (Co)</t>
  </si>
  <si>
    <t>Kupfer (Cu)</t>
  </si>
  <si>
    <t>Lithium (Li)</t>
  </si>
  <si>
    <t>Nickel (Ni)</t>
  </si>
  <si>
    <t>Mangan (Mn)</t>
  </si>
  <si>
    <t>Aluminium (Al)</t>
  </si>
  <si>
    <t>Formblatt
 RS N_7</t>
  </si>
  <si>
    <t>Formblatt
 RS N_8</t>
  </si>
  <si>
    <t>N_7</t>
  </si>
  <si>
    <t>N_8</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</si>
  <si>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9</t>
    </r>
    <r>
      <rPr>
        <sz val="11"/>
        <color theme="1"/>
        <rFont val="Calibri"/>
        <family val="2"/>
        <scheme val="minor"/>
      </rPr>
      <t xml:space="preserve">
außerhalb der EU erzeugt</t>
    </r>
  </si>
  <si>
    <r>
      <rPr>
        <b/>
        <sz val="11"/>
        <color theme="1"/>
        <rFont val="Calibri"/>
        <family val="2"/>
        <scheme val="minor"/>
      </rPr>
      <t>rRE</t>
    </r>
    <r>
      <rPr>
        <vertAlign val="superscript"/>
        <sz val="11"/>
        <color theme="1"/>
        <rFont val="Calibri"/>
        <family val="2"/>
        <scheme val="minor"/>
      </rPr>
      <t>11</t>
    </r>
  </si>
  <si>
    <r>
      <rPr>
        <b/>
        <sz val="11"/>
        <color theme="1"/>
        <rFont val="Calibri"/>
        <family val="2"/>
        <scheme val="minor"/>
      </rPr>
      <t>rRM</t>
    </r>
    <r>
      <rPr>
        <vertAlign val="superscript"/>
        <sz val="11"/>
        <color theme="1"/>
        <rFont val="Calibri"/>
        <family val="2"/>
        <scheme val="minor"/>
      </rPr>
      <t>12</t>
    </r>
  </si>
  <si>
    <r>
      <rPr>
        <vertAlign val="superscript"/>
        <sz val="11"/>
        <color theme="1"/>
        <rFont val="Calibri"/>
        <family val="2"/>
        <scheme val="minor"/>
      </rPr>
      <t xml:space="preserve">7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</si>
  <si>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9</t>
    </r>
    <r>
      <rPr>
        <sz val="11"/>
        <color theme="1"/>
        <rFont val="Calibri"/>
        <family val="2"/>
        <scheme val="minor"/>
      </rPr>
      <t xml:space="preserve"> Bitte legen Sie zusammen mit dieser Dokumentation Nachweise gemäß Artikel 72 Absatz 3 der Verordnung (EU) 2023/1542 vor.</t>
    </r>
  </si>
  <si>
    <r>
      <rPr>
        <vertAlign val="superscript"/>
        <sz val="11"/>
        <rFont val="Calibri"/>
        <family val="2"/>
        <scheme val="minor"/>
      </rPr>
      <t>10</t>
    </r>
    <r>
      <rPr>
        <sz val="11"/>
        <rFont val="Calibri"/>
        <family val="2"/>
        <scheme val="minor"/>
      </rPr>
      <t xml:space="preserve"> Sofern Altbatterien aus mehr als einem anderen Mitgliedstaat recycelt werden, und die Felder nicht ausreichen, nutzen Sie bitte ein neues Formular und füllen es entsprechend aus.</t>
    </r>
  </si>
  <si>
    <r>
      <rPr>
        <vertAlign val="superscript"/>
        <sz val="11"/>
        <color theme="1"/>
        <rFont val="Calibri"/>
        <family val="2"/>
        <scheme val="minor"/>
      </rPr>
      <t>11</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</si>
  <si>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12</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</si>
  <si>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r>
      <t>Kunststoffe (</t>
    </r>
    <r>
      <rPr>
        <vertAlign val="superscript"/>
        <sz val="11"/>
        <rFont val="Calibri"/>
        <family val="2"/>
        <scheme val="minor"/>
      </rPr>
      <t>9</t>
    </r>
    <r>
      <rPr>
        <sz val="11"/>
        <rFont val="Calibri"/>
        <family val="2"/>
        <scheme val="minor"/>
      </rPr>
      <t>)</t>
    </r>
  </si>
  <si>
    <r>
      <t>Element oder Verbindung</t>
    </r>
    <r>
      <rPr>
        <vertAlign val="superscript"/>
        <sz val="11"/>
        <rFont val="Calibri"/>
        <family val="2"/>
        <scheme val="minor"/>
      </rPr>
      <t>7</t>
    </r>
  </si>
  <si>
    <t>Formblatt
 RS N_-1</t>
  </si>
  <si>
    <t>Formblatt
 RS N_-2</t>
  </si>
  <si>
    <t>Formblatt
 RS N_-3</t>
  </si>
  <si>
    <t>Formblatt
 RS N_-4</t>
  </si>
  <si>
    <t>Formblatt
 RS N_-5</t>
  </si>
  <si>
    <t>Formblatt
 RS N_9</t>
  </si>
  <si>
    <t>Formblatt
 RS N_10</t>
  </si>
  <si>
    <t>Bezeichnung vorgelagerter Behandlungsschritte</t>
  </si>
  <si>
    <t>Bezeichnung weiterer/ nachgelagerter Recyclingschritte</t>
  </si>
  <si>
    <t>Bezeichnung 1. Recyclingschritt</t>
  </si>
  <si>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</si>
  <si>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übernommene Angaben in Registerkarte "Gesamtergebnis"). Für die nachfolgenden Schritte N_1, N_2, etc. entspricht der Input jeweils dem Recyclingoutput der Zwischenfraktion aus dem vorangegangenen Schritt.</t>
    </r>
  </si>
  <si>
    <t xml:space="preserve">Bitte Anlage A "Beschreibung des gesamten Batterie-Recyclingverfahrens" am Ende des Formulars nutzen. 
</t>
  </si>
  <si>
    <t xml:space="preserve">Bitte Anlage B "Beschreibung des einzelnen Recyclingschrittes" am Ende des Formulars zur Beschreibung der einzelnen Recyclingverfahren bspw. N_1, N_2, etc. nutzen.
</t>
  </si>
  <si>
    <t>Anlage A</t>
  </si>
  <si>
    <t>2. Fließschema des gesamten Batterie-Recyclingverfahrens (fakultativ):</t>
  </si>
  <si>
    <t>Zur Dokumentation gem. § 28 BattDG der Recyclingbetriebe</t>
  </si>
  <si>
    <t>Hinweis zum Einfügen von Bildern bzw. Grafiken: 
Siehe "Einfügen" , "Bilder", "Über Zeile einfügen", "dieses Gerät"</t>
  </si>
  <si>
    <t>Name des Recyclingbetriebes:</t>
  </si>
  <si>
    <t>Bezeichnung Recyclingschrittes:</t>
  </si>
  <si>
    <r>
      <t>1. Beschreibung des gesamten Recyclingverfahrens</t>
    </r>
    <r>
      <rPr>
        <b/>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</si>
  <si>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die zusätzlichen Hinweise im folgenden Freitextfeld.
</t>
    </r>
  </si>
  <si>
    <t>Anlage B</t>
  </si>
  <si>
    <t>2. Fließschema des einzelnen Recyclingschrittes/ -verfahrens (fakultativ):</t>
  </si>
  <si>
    <r>
      <t>1. Beschreibung des einzelnen Recyclingschrittes/ -verfahrens</t>
    </r>
    <r>
      <rPr>
        <b/>
        <vertAlign val="superscript"/>
        <sz val="11"/>
        <color theme="1"/>
        <rFont val="Calibri"/>
        <family val="2"/>
        <scheme val="minor"/>
      </rPr>
      <t>2</t>
    </r>
  </si>
  <si>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</si>
  <si>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Bspw. Recyclingbetrieb N_4</t>
  </si>
  <si>
    <t>Bitte bei Bedarf weitere Angaben hinzufügen.</t>
  </si>
  <si>
    <r>
      <rPr>
        <b/>
        <sz val="11"/>
        <color indexed="8"/>
        <rFont val="Calibri"/>
        <family val="2"/>
      </rPr>
      <t>E-Mail:</t>
    </r>
    <r>
      <rPr>
        <sz val="11"/>
        <color theme="1"/>
        <rFont val="Calibri"/>
        <family val="2"/>
        <scheme val="minor"/>
      </rPr>
      <t xml:space="preserve"> batterierecht@uba.de</t>
    </r>
  </si>
  <si>
    <r>
      <t xml:space="preserve">Gesamtbetrachtung </t>
    </r>
    <r>
      <rPr>
        <b/>
        <sz val="11"/>
        <color rgb="FF0070C0"/>
        <rFont val="Calibri"/>
        <family val="2"/>
        <scheme val="minor"/>
      </rPr>
      <t>RS N_0</t>
    </r>
    <r>
      <rPr>
        <b/>
        <sz val="11"/>
        <color theme="1"/>
        <rFont val="Calibri"/>
        <family val="2"/>
        <scheme val="minor"/>
      </rPr>
      <t>:
Ergebnisse des gesamten Anlagen In- und Outputs</t>
    </r>
  </si>
  <si>
    <r>
      <t xml:space="preserve">Einzelbetrachtung je Herkunftsland </t>
    </r>
    <r>
      <rPr>
        <b/>
        <sz val="11"/>
        <color rgb="FF0070C0"/>
        <rFont val="Calibri"/>
        <family val="2"/>
        <scheme val="minor"/>
      </rPr>
      <t>(RS N_0)</t>
    </r>
    <r>
      <rPr>
        <b/>
        <sz val="11"/>
        <rFont val="Calibri"/>
        <family val="2"/>
        <scheme val="minor"/>
      </rPr>
      <t xml:space="preserve">
Masse Altbatterieinput:</t>
    </r>
  </si>
  <si>
    <t>Blei (Pb)</t>
  </si>
  <si>
    <t>Elektrolyt (KOH)</t>
  </si>
  <si>
    <t>Elektrolyt (NaOH)</t>
  </si>
  <si>
    <r>
      <t>Cadmium (Cd) (</t>
    </r>
    <r>
      <rPr>
        <vertAlign val="superscript"/>
        <sz val="11"/>
        <rFont val="Calibri"/>
        <family val="2"/>
        <scheme val="minor"/>
      </rPr>
      <t>13</t>
    </r>
    <r>
      <rPr>
        <sz val="11"/>
        <rFont val="Calibri"/>
        <family val="2"/>
        <scheme val="minor"/>
      </rPr>
      <t>)</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</si>
  <si>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</si>
  <si>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11</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</si>
  <si>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r>
      <rPr>
        <vertAlign val="superscript"/>
        <sz val="11"/>
        <rFont val="Calibri"/>
        <family val="2"/>
        <scheme val="minor"/>
      </rPr>
      <t xml:space="preserve">13 </t>
    </r>
    <r>
      <rPr>
        <sz val="11"/>
        <rFont val="Calibri"/>
        <family val="2"/>
        <scheme val="minor"/>
      </rPr>
      <t xml:space="preserve">Für die Dokumentation von Cadmium (Cd) siehe Abschnitt 4 der DV. Die zuständigen Behörden überprüfen, dass die Gesamtmenge an recyceltem Cadmium (mCd,output) und sicher immobilisiertem und entsorgtem Cadmium (mCd,waste) der Gesamtmenge des in der Inputfraktion enthaltenen Cadmiums (mCd,input) entspricht. </t>
    </r>
  </si>
  <si>
    <r>
      <t>Ergebnis</t>
    </r>
    <r>
      <rPr>
        <b/>
        <vertAlign val="superscript"/>
        <sz val="11"/>
        <color theme="1"/>
        <rFont val="Calibri"/>
        <family val="2"/>
        <scheme val="minor"/>
      </rPr>
      <t>11</t>
    </r>
  </si>
  <si>
    <r>
      <t xml:space="preserve">Ergebnis </t>
    </r>
    <r>
      <rPr>
        <b/>
        <vertAlign val="superscript"/>
        <sz val="11"/>
        <color rgb="FF0070C0"/>
        <rFont val="Calibri"/>
        <family val="2"/>
        <scheme val="minor"/>
      </rPr>
      <t>(11)</t>
    </r>
  </si>
  <si>
    <r>
      <t xml:space="preserve">Output
ERGEBNISSE je Herkunftsland— Berechnete Recyclingergebnisse von in DE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</si>
  <si>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t>Masse Altbatterieinput:</t>
  </si>
  <si>
    <r>
      <rPr>
        <vertAlign val="superscript"/>
        <sz val="11"/>
        <color theme="1"/>
        <rFont val="Calibri"/>
        <family val="2"/>
        <scheme val="minor"/>
      </rPr>
      <t>10</t>
    </r>
    <r>
      <rPr>
        <sz val="11"/>
        <color theme="1"/>
        <rFont val="Calibri"/>
        <family val="2"/>
        <scheme val="minor"/>
      </rPr>
      <t xml:space="preserve"> Fügen Sie gegebenenfalls weitere Felder hinzu, um andere Elemente oder Verbindungen anzugeben (vgl. UBA-Ausfüllhinweise auf der Titelseite. Kurz: Wegen des Blattschutzes bitte neues individuelles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</si>
  <si>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nutzen Sie bitte ein neues Formular und füllen es entsprechend aus (gilt nur für Baltt N_0).</t>
    </r>
  </si>
  <si>
    <r>
      <t>Sauerstoff (O</t>
    </r>
    <r>
      <rPr>
        <vertAlign val="subscript"/>
        <sz val="12"/>
        <rFont val="Calibri"/>
        <family val="2"/>
        <scheme val="minor"/>
      </rPr>
      <t>2</t>
    </r>
    <r>
      <rPr>
        <sz val="11"/>
        <rFont val="Calibri"/>
        <family val="2"/>
        <scheme val="minor"/>
      </rPr>
      <t>) (</t>
    </r>
    <r>
      <rPr>
        <vertAlign val="superscript"/>
        <sz val="12"/>
        <rFont val="Calibri"/>
        <family val="2"/>
        <scheme val="minor"/>
      </rPr>
      <t>7</t>
    </r>
    <r>
      <rPr>
        <sz val="11"/>
        <rFont val="Calibri"/>
        <family val="2"/>
        <scheme val="minor"/>
      </rPr>
      <t>)</t>
    </r>
  </si>
  <si>
    <r>
      <t>Kohlenstoff aus Kohlenstoffquellen auf  Zellebene (C) (</t>
    </r>
    <r>
      <rPr>
        <vertAlign val="superscript"/>
        <sz val="11"/>
        <rFont val="Calibri"/>
        <family val="2"/>
        <scheme val="minor"/>
      </rPr>
      <t>7</t>
    </r>
    <r>
      <rPr>
        <sz val="11"/>
        <rFont val="Calibri"/>
        <family val="2"/>
        <scheme val="minor"/>
      </rPr>
      <t>)</t>
    </r>
  </si>
  <si>
    <r>
      <t>Eisen aus Eisenquellen auf Zellebene (Fe)  (</t>
    </r>
    <r>
      <rPr>
        <vertAlign val="superscript"/>
        <sz val="11"/>
        <rFont val="Calibri"/>
        <family val="2"/>
        <scheme val="minor"/>
      </rPr>
      <t>7</t>
    </r>
    <r>
      <rPr>
        <sz val="11"/>
        <rFont val="Calibri"/>
        <family val="2"/>
        <scheme val="minor"/>
      </rPr>
      <t>)</t>
    </r>
  </si>
  <si>
    <r>
      <t>Phosphor (P) (</t>
    </r>
    <r>
      <rPr>
        <vertAlign val="superscript"/>
        <sz val="11"/>
        <rFont val="Calibri"/>
        <family val="2"/>
        <scheme val="minor"/>
      </rPr>
      <t>7</t>
    </r>
    <r>
      <rPr>
        <sz val="11"/>
        <rFont val="Calibri"/>
        <family val="2"/>
        <scheme val="minor"/>
      </rPr>
      <t>)</t>
    </r>
  </si>
  <si>
    <r>
      <t>Chlor (Cl) (</t>
    </r>
    <r>
      <rPr>
        <vertAlign val="superscript"/>
        <sz val="11"/>
        <rFont val="Calibri"/>
        <family val="2"/>
        <scheme val="minor"/>
      </rPr>
      <t>7</t>
    </r>
    <r>
      <rPr>
        <sz val="11"/>
        <rFont val="Calibri"/>
        <family val="2"/>
        <scheme val="minor"/>
      </rPr>
      <t>)</t>
    </r>
  </si>
  <si>
    <r>
      <t>Schwefel (S) (</t>
    </r>
    <r>
      <rPr>
        <vertAlign val="superscript"/>
        <sz val="11"/>
        <rFont val="Calibri"/>
        <family val="2"/>
        <scheme val="minor"/>
      </rPr>
      <t>7</t>
    </r>
    <r>
      <rPr>
        <sz val="11"/>
        <rFont val="Calibri"/>
        <family val="2"/>
        <scheme val="minor"/>
      </rPr>
      <t>)</t>
    </r>
  </si>
  <si>
    <r>
      <t>Quecksilber (Hg) (</t>
    </r>
    <r>
      <rPr>
        <vertAlign val="superscript"/>
        <sz val="11"/>
        <rFont val="Calibri"/>
        <family val="2"/>
        <scheme val="minor"/>
      </rPr>
      <t>13</t>
    </r>
    <r>
      <rPr>
        <sz val="11"/>
        <rFont val="Calibri"/>
        <family val="2"/>
        <scheme val="minor"/>
      </rPr>
      <t>)</t>
    </r>
  </si>
  <si>
    <t>DV Abschnitt  9 (Teil 2)</t>
  </si>
  <si>
    <t>Anmerkungen (vgl. DV Abschnitt 9):</t>
  </si>
  <si>
    <t>DV Abschnitt 9 (Teil 1)</t>
  </si>
  <si>
    <r>
      <t xml:space="preserve">Masse Cadmium (Cd)  </t>
    </r>
    <r>
      <rPr>
        <b/>
        <sz val="10"/>
        <color theme="1"/>
        <rFont val="Calibri"/>
        <family val="2"/>
        <scheme val="minor"/>
      </rPr>
      <t>m</t>
    </r>
    <r>
      <rPr>
        <vertAlign val="subscript"/>
        <sz val="10"/>
        <color theme="1"/>
        <rFont val="Calibri"/>
        <family val="2"/>
        <scheme val="minor"/>
      </rPr>
      <t>Cd,waste</t>
    </r>
    <r>
      <rPr>
        <sz val="10"/>
        <color theme="1"/>
        <rFont val="Calibri"/>
        <family val="2"/>
        <scheme val="minor"/>
      </rPr>
      <t xml:space="preserve">
insges.
oder Masse Quecksilber (Hg) </t>
    </r>
    <r>
      <rPr>
        <b/>
        <sz val="10"/>
        <color theme="1"/>
        <rFont val="Calibri"/>
        <family val="2"/>
        <scheme val="minor"/>
      </rPr>
      <t>m</t>
    </r>
    <r>
      <rPr>
        <vertAlign val="subscript"/>
        <sz val="10"/>
        <color theme="1"/>
        <rFont val="Calibri"/>
        <family val="2"/>
        <scheme val="minor"/>
      </rPr>
      <t>Hg</t>
    </r>
    <r>
      <rPr>
        <sz val="10"/>
        <color theme="1"/>
        <rFont val="Calibri"/>
        <family val="2"/>
        <scheme val="minor"/>
      </rPr>
      <t xml:space="preserve">,waste 
insges.
sicher 
immobilisiert und 
entsorgt </t>
    </r>
    <r>
      <rPr>
        <vertAlign val="superscript"/>
        <sz val="10"/>
        <color theme="1"/>
        <rFont val="Calibri"/>
        <family val="2"/>
        <scheme val="minor"/>
      </rPr>
      <t>(13)</t>
    </r>
  </si>
  <si>
    <r>
      <rPr>
        <vertAlign val="superscript"/>
        <sz val="11"/>
        <color theme="1"/>
        <rFont val="Calibri"/>
        <family val="2"/>
        <scheme val="minor"/>
      </rPr>
      <t>8</t>
    </r>
    <r>
      <rPr>
        <sz val="11"/>
        <color theme="1"/>
        <rFont val="Calibri"/>
        <family val="2"/>
        <scheme val="minor"/>
      </rPr>
      <t xml:space="preserve"> Fügen Sie gegebenenfalls weitere Felder hinzu, um andere Elemente oder Verbindungen anzugeben (vgl. UBA-Ausfüllhinweise auf der Titelseite.  Kurz: Wegen des Blattschutzes bitte neues individuelles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</si>
  <si>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t xml:space="preserve">Masse Cadmium (Cd)  </t>
    </r>
    <r>
      <rPr>
        <b/>
        <sz val="10"/>
        <color theme="1"/>
        <rFont val="Calibri"/>
        <family val="2"/>
        <scheme val="minor"/>
      </rPr>
      <t>m</t>
    </r>
    <r>
      <rPr>
        <vertAlign val="subscript"/>
        <sz val="10"/>
        <color theme="1"/>
        <rFont val="Calibri"/>
        <family val="2"/>
        <scheme val="minor"/>
      </rPr>
      <t>Cd,waste</t>
    </r>
    <r>
      <rPr>
        <sz val="10"/>
        <color theme="1"/>
        <rFont val="Calibri"/>
        <family val="2"/>
        <scheme val="minor"/>
      </rPr>
      <t xml:space="preserve">
insges.
und Masse Quecksilber (Hg) </t>
    </r>
    <r>
      <rPr>
        <b/>
        <sz val="10"/>
        <color theme="1"/>
        <rFont val="Calibri"/>
        <family val="2"/>
        <scheme val="minor"/>
      </rPr>
      <t>m</t>
    </r>
    <r>
      <rPr>
        <vertAlign val="subscript"/>
        <sz val="10"/>
        <color theme="1"/>
        <rFont val="Calibri"/>
        <family val="2"/>
        <scheme val="minor"/>
      </rPr>
      <t>Hg</t>
    </r>
    <r>
      <rPr>
        <sz val="10"/>
        <color theme="1"/>
        <rFont val="Calibri"/>
        <family val="2"/>
        <scheme val="minor"/>
      </rPr>
      <t xml:space="preserve">,waste 
insges.
sicher 
immobilisiert und 
entsorgt </t>
    </r>
    <r>
      <rPr>
        <vertAlign val="superscript"/>
        <sz val="10"/>
        <color theme="1"/>
        <rFont val="Calibri"/>
        <family val="2"/>
        <scheme val="minor"/>
      </rPr>
      <t>(13)</t>
    </r>
  </si>
  <si>
    <r>
      <rPr>
        <vertAlign val="superscript"/>
        <sz val="11"/>
        <rFont val="Calibri"/>
        <family val="2"/>
        <scheme val="minor"/>
      </rPr>
      <t xml:space="preserve">13 </t>
    </r>
    <r>
      <rPr>
        <sz val="11"/>
        <rFont val="Calibri"/>
        <family val="2"/>
        <scheme val="minor"/>
      </rPr>
      <t>Für die Dokumentation von Cadmium (Cd) siehe Abschnitt 4 der DV. Die zuständigen Behörden überprüfen, dass die Gesamtmenge an recyceltem Cadmium (mCd,output) und sicher 
immobilisiertem und entsorgtem Cadmium (mCd,waste) der Gesamtmenge des in der Inputfraktion enthaltenen Cadmiums (mCd,input) entspricht. 
Für die Dokumentation von Quecksilber (Hg), nur für quecksilberhaltige Batterien, siehe Abschnitt 4. Die zuständigen Behörden überprüfen, dass die Gesamtmenge an sicher immobilisiertem und entsorgtem 
Quecksilber (mHg,waste) der Gesamtmenge des in der Inputfraktion enthaltenen Quecksilbers (mHg,input) entspricht.</t>
    </r>
  </si>
  <si>
    <t xml:space="preserve">Dokumentation gem. § 29 Abs. 2 BattDG
der Recyclingbetriebe von </t>
  </si>
  <si>
    <t>Sonstigen Altbatterien</t>
  </si>
  <si>
    <r>
      <t xml:space="preserve">Output
ERGEBNISSE je Herkunftsland— Berechnete Recyclingergebnisse, von in einem MS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</si>
  <si>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r>
      <rPr>
        <b/>
        <sz val="10"/>
        <color indexed="8"/>
        <rFont val="Calibri"/>
        <family val="2"/>
      </rPr>
      <t>E-Mail:</t>
    </r>
    <r>
      <rPr>
        <sz val="10"/>
        <color theme="1"/>
        <rFont val="Calibri"/>
        <family val="2"/>
        <scheme val="minor"/>
      </rPr>
      <t xml:space="preserve"> batterierecht@uba.de</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</si>
  <si>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</si>
  <si>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</si>
  <si>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Dieses Blatt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 sowie die Ergebnisse vorgelagerter Abfallbehandler und nachgelagerter Folgerecyclingbetriebe.</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</si>
  <si>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</si>
  <si>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</si>
  <si>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Hinweise zur Bearbeitung: 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</si>
  <si>
    <t xml:space="preserve">  Die benötigte Aufteilung nach Ländern, in den die Altbatterien gesammelt wurden, erfolgt in weiteren Schritten automatisiert gemäß den Masseanteilen unter 1., Spalte G.</t>
  </si>
  <si>
    <t>Art/Beschreibung der Altbatterien und
 -akkumulatoren</t>
  </si>
  <si>
    <r>
      <t xml:space="preserve">3.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und anderen MS gesammelt wurden</t>
    </r>
  </si>
  <si>
    <r>
      <t xml:space="preserve">4.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</si>
  <si>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5.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</si>
  <si>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6.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</si>
  <si>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7.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</si>
  <si>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8.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</si>
  <si>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9.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</si>
  <si>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wenden Sie sich bitte an den UBA-Ansprechpartner (siehe auch Bearbeitungshinweise und Kontaktadresse auf der "Titelseite"). In diesem Fall wird das Formular nach individuellem Bedarf erweitert. Eigenständige Formularanpassungen sind zur Sicherstellung der Funktionalitäten nicht möglich.</t>
    </r>
  </si>
  <si>
    <t>Zur Dokumentation gem. § 29 Abs. 2 BattDG der Recyclingbetriebe</t>
  </si>
  <si>
    <t>Bezeichnung des Recyclingschrittes: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</si>
</sst>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7"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i/>
      <sz val="11"/>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vertAlign val="superscript"/>
      <sz val="11"/>
      <name val="Calibri"/>
      <family val="2"/>
      <scheme val="minor"/>
    </font>
    <font>
      <i/>
      <sz val="9"/>
      <color indexed="81"/>
      <name val="Segoe UI"/>
      <family val="2"/>
    </font>
    <font>
      <sz val="20"/>
      <color rgb="FFFF0000"/>
      <name val="Calibri"/>
      <family val="2"/>
      <scheme val="minor"/>
    </font>
    <font>
      <vertAlign val="superscript"/>
      <sz val="12"/>
      <name val="Calibri"/>
      <family val="2"/>
      <scheme val="minor"/>
    </font>
    <font>
      <vertAlign val="subscript"/>
      <sz val="12"/>
      <name val="Calibri"/>
      <family val="2"/>
      <scheme val="minor"/>
    </font>
    <font>
      <u/>
      <sz val="9"/>
      <color indexed="81"/>
      <name val="Segoe UI"/>
      <family val="2"/>
    </font>
    <font>
      <b/>
      <vertAlign val="superscript"/>
      <sz val="11"/>
      <color rgb="FF0070C0"/>
      <name val="Calibri"/>
      <family val="2"/>
      <scheme val="minor"/>
    </font>
    <font>
      <i/>
      <sz val="11"/>
      <color rgb="FFFF000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vertAlign val="subscript"/>
      <sz val="10"/>
      <color theme="1"/>
      <name val="Calibri"/>
      <family val="2"/>
      <scheme val="minor"/>
    </font>
    <font>
      <vertAlign val="superscript"/>
      <sz val="10"/>
      <color theme="1"/>
      <name val="Calibri"/>
      <family val="2"/>
      <scheme val="minor"/>
    </font>
    <font>
      <sz val="11"/>
      <color rgb="FF00B050"/>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
      <patternFill patternType="gray0625">
        <bgColor rgb="FFFFFFFF"/>
      </patternFill>
    </fill>
    <fill>
      <patternFill patternType="solid">
        <fgColor rgb="FFF2F2F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10" fillId="0" borderId="0" applyNumberFormat="0" applyFill="0" applyBorder="0" applyAlignment="0" applyProtection="0">
      <alignment vertical="top"/>
      <protection locked="0"/>
    </xf>
  </cellStyleXfs>
  <cellXfs count="649">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0" fontId="0" fillId="0" borderId="8" xfId="0" applyBorder="1" applyAlignment="1" applyProtection="1">
      <alignment horizontal="left" vertical="top" wrapText="1"/>
      <protection locked="0"/>
    </xf>
    <xf numFmtId="0" fontId="0" fillId="0" borderId="7" xfId="0" applyBorder="1" applyProtection="1">
      <protection locked="0"/>
    </xf>
    <xf numFmtId="0" fontId="0" fillId="0" borderId="9" xfId="0" applyBorder="1" applyProtection="1">
      <protection locked="0"/>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0" fontId="33" fillId="2" borderId="6" xfId="0" applyFont="1" applyFill="1" applyBorder="1" applyAlignment="1">
      <alignment wrapText="1"/>
    </xf>
    <xf numFmtId="0" fontId="33" fillId="2" borderId="6" xfId="0" applyFont="1" applyFill="1" applyBorder="1" applyAlignment="1">
      <alignment horizontal="left"/>
    </xf>
    <xf numFmtId="3" fontId="0" fillId="3" borderId="8" xfId="0" applyNumberFormat="1" applyFill="1" applyBorder="1" applyAlignment="1">
      <alignment vertical="top" wrapText="1"/>
    </xf>
    <xf numFmtId="0" fontId="40"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40"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3" fillId="2" borderId="4" xfId="0" applyFont="1" applyFill="1" applyBorder="1"/>
    <xf numFmtId="0" fontId="0" fillId="2" borderId="12" xfId="0" applyFill="1" applyBorder="1"/>
    <xf numFmtId="0" fontId="10" fillId="3" borderId="6" xfId="1" applyFill="1" applyBorder="1" applyAlignment="1" applyProtection="1">
      <alignment wrapText="1"/>
    </xf>
    <xf numFmtId="0" fontId="33" fillId="2" borderId="7" xfId="0" applyFont="1" applyFill="1" applyBorder="1"/>
    <xf numFmtId="0" fontId="0" fillId="0" borderId="0" xfId="0" applyAlignment="1">
      <alignment horizontal="left" vertical="top"/>
    </xf>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1"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164" fontId="0" fillId="0" borderId="7" xfId="0" applyNumberFormat="1" applyBorder="1" applyAlignment="1" applyProtection="1">
      <alignment vertical="top"/>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9"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6"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36"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0" fontId="9" fillId="2" borderId="6" xfId="0" applyFont="1"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4" fillId="2" borderId="0" xfId="0" applyFont="1" applyFill="1"/>
    <xf numFmtId="0" fontId="24" fillId="2" borderId="3" xfId="0" applyFont="1" applyFill="1" applyBorder="1" applyAlignment="1">
      <alignment horizontal="right" vertical="top" wrapText="1"/>
    </xf>
    <xf numFmtId="0" fontId="32"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8" xfId="0" applyBorder="1" applyAlignment="1" applyProtection="1">
      <alignment vertical="top"/>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7" fillId="2" borderId="2" xfId="0" applyFont="1" applyFill="1" applyBorder="1"/>
    <xf numFmtId="0" fontId="38" fillId="2" borderId="2" xfId="0" applyFont="1" applyFill="1" applyBorder="1" applyAlignment="1">
      <alignment horizontal="center" vertical="center"/>
    </xf>
    <xf numFmtId="0" fontId="45" fillId="2" borderId="0" xfId="0" applyFont="1" applyFill="1" applyAlignment="1">
      <alignment vertical="center"/>
    </xf>
    <xf numFmtId="0" fontId="0" fillId="2" borderId="6" xfId="0" applyFill="1" applyBorder="1" applyAlignment="1">
      <alignment horizontal="center" vertical="center" wrapText="1"/>
    </xf>
    <xf numFmtId="0" fontId="11" fillId="0" borderId="0" xfId="0" applyFont="1" applyFill="1"/>
    <xf numFmtId="0" fontId="13" fillId="0" borderId="0" xfId="0" applyFont="1"/>
    <xf numFmtId="0" fontId="13" fillId="2" borderId="6"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1" xfId="0" applyFont="1" applyFill="1" applyBorder="1" applyProtection="1">
      <protection locked="0"/>
    </xf>
    <xf numFmtId="0" fontId="0" fillId="2" borderId="3" xfId="0" applyFill="1" applyBorder="1" applyProtection="1">
      <protection locked="0"/>
    </xf>
    <xf numFmtId="49" fontId="13" fillId="2" borderId="9" xfId="0" applyNumberFormat="1" applyFont="1" applyFill="1" applyBorder="1" applyAlignment="1">
      <alignment horizontal="right"/>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33" fillId="2" borderId="6" xfId="0" applyFont="1" applyFill="1" applyBorder="1" applyAlignment="1" applyProtection="1">
      <alignment wrapText="1"/>
    </xf>
    <xf numFmtId="0" fontId="0" fillId="2" borderId="0" xfId="0" applyFill="1" applyAlignment="1" applyProtection="1">
      <alignment horizontal="center" vertical="center" wrapText="1"/>
    </xf>
    <xf numFmtId="0" fontId="0" fillId="2" borderId="4" xfId="0" applyFill="1" applyBorder="1" applyAlignment="1">
      <alignment horizontal="center" wrapText="1"/>
    </xf>
    <xf numFmtId="0" fontId="40" fillId="4" borderId="12" xfId="0" applyFont="1" applyFill="1" applyBorder="1" applyAlignment="1">
      <alignment horizontal="left" vertical="top" wrapText="1"/>
    </xf>
    <xf numFmtId="0" fontId="34"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165" fontId="0" fillId="2" borderId="6" xfId="0" applyNumberFormat="1" applyFill="1" applyBorder="1" applyAlignment="1">
      <alignment vertical="top"/>
    </xf>
    <xf numFmtId="0" fontId="33" fillId="2" borderId="13" xfId="0" applyFont="1" applyFill="1" applyBorder="1" applyAlignment="1">
      <alignment horizontal="center" vertical="center" wrapText="1"/>
    </xf>
    <xf numFmtId="164" fontId="0" fillId="0" borderId="6" xfId="0" applyNumberFormat="1" applyBorder="1" applyAlignment="1" applyProtection="1">
      <alignment horizontal="center" vertical="center" wrapText="1"/>
      <protection locked="0"/>
    </xf>
    <xf numFmtId="0" fontId="33" fillId="2" borderId="7" xfId="0" applyFont="1" applyFill="1" applyBorder="1" applyAlignment="1">
      <alignment horizontal="center"/>
    </xf>
    <xf numFmtId="0" fontId="0" fillId="2" borderId="4" xfId="0" applyFill="1" applyBorder="1" applyAlignment="1">
      <alignment horizontal="left" vertical="top" wrapText="1"/>
    </xf>
    <xf numFmtId="0" fontId="13" fillId="2" borderId="4" xfId="0" applyFont="1" applyFill="1" applyBorder="1" applyAlignment="1">
      <alignment horizontal="left" vertical="top" wrapText="1"/>
    </xf>
    <xf numFmtId="0" fontId="0" fillId="2" borderId="6" xfId="0" applyFill="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0" fillId="0" borderId="0" xfId="0" applyProtection="1">
      <protection locked="0"/>
    </xf>
    <xf numFmtId="0" fontId="11" fillId="0" borderId="0" xfId="0" applyFont="1" applyProtection="1">
      <protection locked="0"/>
    </xf>
    <xf numFmtId="0" fontId="22" fillId="2" borderId="0" xfId="0" applyFont="1" applyFill="1"/>
    <xf numFmtId="0" fontId="0" fillId="2" borderId="6" xfId="0" applyFill="1" applyBorder="1" applyAlignment="1">
      <alignment horizontal="center" vertical="center" wrapText="1"/>
    </xf>
    <xf numFmtId="0" fontId="33" fillId="2" borderId="9" xfId="0" applyFont="1" applyFill="1" applyBorder="1"/>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2" borderId="2" xfId="0" applyFill="1" applyBorder="1" applyAlignment="1">
      <alignment horizontal="left" vertical="top" wrapText="1"/>
    </xf>
    <xf numFmtId="0" fontId="0" fillId="0" borderId="13" xfId="0" applyBorder="1" applyAlignment="1" applyProtection="1">
      <alignment horizontal="center" vertical="center" wrapText="1"/>
      <protection locked="0"/>
    </xf>
    <xf numFmtId="0" fontId="9" fillId="2" borderId="6" xfId="0" applyFont="1" applyFill="1" applyBorder="1" applyAlignment="1" applyProtection="1">
      <alignment wrapText="1"/>
    </xf>
    <xf numFmtId="4" fontId="33" fillId="2" borderId="7" xfId="0" applyNumberFormat="1" applyFont="1" applyFill="1" applyBorder="1" applyAlignment="1">
      <alignment horizontal="center"/>
    </xf>
    <xf numFmtId="4" fontId="34" fillId="2" borderId="9" xfId="0" applyNumberFormat="1" applyFont="1" applyFill="1" applyBorder="1" applyAlignment="1">
      <alignment horizontal="center"/>
    </xf>
    <xf numFmtId="4" fontId="34" fillId="2" borderId="6" xfId="0" applyNumberFormat="1" applyFont="1" applyFill="1" applyBorder="1" applyAlignment="1">
      <alignment horizontal="center" wrapText="1"/>
    </xf>
    <xf numFmtId="4" fontId="34" fillId="2" borderId="7" xfId="0" applyNumberFormat="1" applyFont="1" applyFill="1" applyBorder="1" applyAlignment="1">
      <alignment horizontal="center"/>
    </xf>
    <xf numFmtId="4" fontId="33" fillId="2" borderId="9"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10" fontId="34" fillId="2" borderId="6" xfId="0" applyNumberFormat="1" applyFont="1" applyFill="1" applyBorder="1" applyAlignment="1">
      <alignment horizontal="center"/>
    </xf>
    <xf numFmtId="10" fontId="0" fillId="2" borderId="6" xfId="0" applyNumberFormat="1" applyFill="1" applyBorder="1" applyAlignment="1">
      <alignment vertical="top"/>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34" fillId="2" borderId="6" xfId="0" applyNumberFormat="1" applyFont="1" applyFill="1" applyBorder="1" applyAlignment="1">
      <alignment vertical="top"/>
    </xf>
    <xf numFmtId="4" fontId="0" fillId="0" borderId="6" xfId="0" applyNumberFormat="1" applyBorder="1" applyAlignment="1" applyProtection="1">
      <alignment horizontal="center" wrapText="1"/>
      <protection locked="0"/>
    </xf>
    <xf numFmtId="4" fontId="0" fillId="0" borderId="9" xfId="0" applyNumberFormat="1" applyFill="1" applyBorder="1" applyAlignment="1" applyProtection="1">
      <alignment horizontal="center" vertical="center" wrapText="1"/>
      <protection locked="0"/>
    </xf>
    <xf numFmtId="4" fontId="0" fillId="0" borderId="6" xfId="0" applyNumberFormat="1" applyFill="1" applyBorder="1" applyAlignment="1" applyProtection="1">
      <alignment horizontal="center" vertical="center" wrapText="1"/>
      <protection locked="0"/>
    </xf>
    <xf numFmtId="4" fontId="0" fillId="5" borderId="6" xfId="0" applyNumberFormat="1" applyFill="1" applyBorder="1" applyAlignment="1">
      <alignment horizontal="center" vertical="center"/>
    </xf>
    <xf numFmtId="4" fontId="0" fillId="0" borderId="6" xfId="0" applyNumberFormat="1" applyBorder="1" applyAlignment="1" applyProtection="1">
      <alignment horizontal="center" vertical="center" wrapText="1"/>
      <protection locked="0"/>
    </xf>
    <xf numFmtId="4" fontId="0" fillId="0" borderId="9" xfId="0" applyNumberFormat="1" applyBorder="1" applyAlignment="1" applyProtection="1">
      <alignment horizontal="center"/>
      <protection locked="0"/>
    </xf>
    <xf numFmtId="4" fontId="0" fillId="5" borderId="6" xfId="0" applyNumberFormat="1" applyFill="1" applyBorder="1" applyAlignment="1">
      <alignment horizontal="center"/>
    </xf>
    <xf numFmtId="4" fontId="0" fillId="5" borderId="6" xfId="0" applyNumberFormat="1" applyFill="1" applyBorder="1" applyAlignment="1" applyProtection="1">
      <alignment horizontal="center"/>
    </xf>
    <xf numFmtId="10" fontId="0" fillId="0" borderId="6" xfId="0" applyNumberFormat="1" applyFill="1" applyBorder="1" applyAlignment="1" applyProtection="1">
      <alignment horizontal="center" vertical="center"/>
      <protection locked="0"/>
    </xf>
    <xf numFmtId="10" fontId="0" fillId="0" borderId="6" xfId="0" applyNumberFormat="1" applyBorder="1" applyAlignment="1" applyProtection="1">
      <alignment horizontal="center" vertical="center"/>
      <protection locked="0"/>
    </xf>
    <xf numFmtId="10" fontId="0" fillId="0" borderId="0" xfId="0" applyNumberFormat="1" applyProtection="1">
      <protection locked="0"/>
    </xf>
    <xf numFmtId="4" fontId="33" fillId="2" borderId="6" xfId="0" applyNumberFormat="1" applyFont="1" applyFill="1" applyBorder="1" applyAlignment="1">
      <alignment horizontal="center" vertical="center"/>
    </xf>
    <xf numFmtId="4" fontId="34" fillId="2" borderId="6" xfId="0" applyNumberFormat="1" applyFont="1" applyFill="1" applyBorder="1" applyAlignment="1" applyProtection="1">
      <alignment horizontal="center"/>
    </xf>
    <xf numFmtId="4" fontId="34" fillId="2" borderId="6" xfId="0" applyNumberFormat="1" applyFont="1" applyFill="1" applyBorder="1" applyAlignment="1">
      <alignment horizontal="center"/>
    </xf>
    <xf numFmtId="10" fontId="33" fillId="2" borderId="13" xfId="0" applyNumberFormat="1" applyFont="1" applyFill="1" applyBorder="1" applyAlignment="1">
      <alignment horizontal="center" vertical="center" wrapText="1"/>
    </xf>
    <xf numFmtId="4" fontId="0" fillId="6" borderId="6" xfId="0" applyNumberFormat="1" applyFill="1" applyBorder="1" applyAlignment="1">
      <alignment horizontal="center"/>
    </xf>
    <xf numFmtId="4" fontId="33" fillId="2" borderId="6" xfId="0" applyNumberFormat="1" applyFont="1" applyFill="1" applyBorder="1" applyAlignment="1">
      <alignment horizontal="center" vertical="center" wrapText="1"/>
    </xf>
    <xf numFmtId="4" fontId="0" fillId="0" borderId="0" xfId="0" applyNumberFormat="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4" fontId="33" fillId="0" borderId="9" xfId="0" applyNumberFormat="1" applyFon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4" fontId="34" fillId="2" borderId="1" xfId="0" applyNumberFormat="1" applyFont="1" applyFill="1" applyBorder="1" applyAlignment="1" applyProtection="1">
      <alignment horizontal="center" vertical="center"/>
    </xf>
    <xf numFmtId="0" fontId="0" fillId="2" borderId="7" xfId="0" applyFill="1" applyBorder="1" applyProtection="1"/>
    <xf numFmtId="4" fontId="13" fillId="7" borderId="7" xfId="0" applyNumberFormat="1" applyFont="1" applyFill="1" applyBorder="1" applyAlignment="1" applyProtection="1">
      <alignment horizontal="center"/>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49" fontId="12" fillId="2" borderId="15" xfId="0" applyNumberFormat="1" applyFont="1" applyFill="1" applyBorder="1" applyAlignment="1" applyProtection="1">
      <alignment horizontal="left" vertical="top" wrapText="1"/>
    </xf>
    <xf numFmtId="0" fontId="0" fillId="2" borderId="8" xfId="0" applyFill="1" applyBorder="1" applyProtection="1"/>
    <xf numFmtId="0" fontId="35" fillId="2" borderId="8" xfId="0" applyFont="1" applyFill="1" applyBorder="1" applyAlignment="1" applyProtection="1">
      <alignment horizontal="center" vertical="center" wrapText="1"/>
    </xf>
    <xf numFmtId="0" fontId="35" fillId="2" borderId="9" xfId="0" applyFont="1" applyFill="1" applyBorder="1" applyAlignment="1" applyProtection="1">
      <alignment horizontal="center" vertical="center" wrapText="1"/>
    </xf>
    <xf numFmtId="0" fontId="35" fillId="2" borderId="8" xfId="0" applyFont="1" applyFill="1" applyBorder="1" applyAlignment="1">
      <alignment horizontal="center" vertical="center" wrapText="1"/>
    </xf>
    <xf numFmtId="0" fontId="13" fillId="0" borderId="0" xfId="0" applyFont="1" applyAlignment="1">
      <alignment vertical="top" wrapText="1"/>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0" borderId="2" xfId="0" applyBorder="1" applyAlignment="1" applyProtection="1">
      <alignment vertical="top"/>
      <protection locked="0"/>
    </xf>
    <xf numFmtId="0" fontId="0" fillId="0" borderId="0" xfId="0" applyAlignment="1">
      <alignment wrapText="1"/>
    </xf>
    <xf numFmtId="0" fontId="9" fillId="2" borderId="6" xfId="0" applyFont="1" applyFill="1" applyBorder="1" applyAlignment="1">
      <alignment wrapText="1"/>
    </xf>
    <xf numFmtId="10" fontId="0" fillId="2" borderId="15" xfId="0" applyNumberFormat="1" applyFill="1" applyBorder="1" applyAlignment="1">
      <alignment vertical="top"/>
    </xf>
    <xf numFmtId="10" fontId="0" fillId="2" borderId="14" xfId="0" applyNumberFormat="1" applyFill="1" applyBorder="1" applyAlignment="1">
      <alignment vertical="top"/>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4" fontId="33" fillId="2" borderId="9" xfId="0" applyNumberFormat="1" applyFont="1" applyFill="1" applyBorder="1" applyAlignment="1">
      <alignment horizontal="center" vertical="center"/>
    </xf>
    <xf numFmtId="4" fontId="33" fillId="2" borderId="7" xfId="0" applyNumberFormat="1" applyFont="1" applyFill="1" applyBorder="1" applyAlignment="1">
      <alignment horizontal="center" vertical="center"/>
    </xf>
    <xf numFmtId="4" fontId="34" fillId="2" borderId="1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10" fontId="33" fillId="2" borderId="6" xfId="0" applyNumberFormat="1" applyFont="1" applyFill="1" applyBorder="1" applyAlignment="1">
      <alignment horizontal="center" vertical="center" wrapText="1"/>
    </xf>
    <xf numFmtId="0" fontId="0" fillId="2" borderId="15" xfId="0" applyFill="1" applyBorder="1" applyAlignment="1" applyProtection="1">
      <alignment vertical="center" wrapText="1"/>
      <protection locked="0"/>
    </xf>
    <xf numFmtId="4" fontId="33" fillId="2" borderId="6" xfId="0" applyNumberFormat="1" applyFont="1" applyFill="1" applyBorder="1" applyAlignment="1" applyProtection="1">
      <alignment horizontal="center" vertical="center"/>
    </xf>
    <xf numFmtId="4" fontId="33" fillId="2" borderId="6" xfId="0" applyNumberFormat="1" applyFont="1" applyFill="1" applyBorder="1" applyAlignment="1" applyProtection="1">
      <alignment horizontal="center" vertical="center"/>
      <protection locked="0"/>
    </xf>
    <xf numFmtId="165" fontId="0" fillId="2" borderId="6" xfId="0" applyNumberFormat="1" applyFill="1" applyBorder="1" applyAlignment="1">
      <alignment horizontal="center" vertical="center"/>
    </xf>
    <xf numFmtId="164" fontId="0" fillId="2" borderId="6" xfId="0" applyNumberFormat="1" applyFill="1" applyBorder="1" applyAlignment="1">
      <alignment horizontal="center" vertical="center"/>
    </xf>
    <xf numFmtId="4" fontId="13" fillId="7" borderId="7" xfId="0" applyNumberFormat="1" applyFont="1" applyFill="1" applyBorder="1" applyAlignment="1" applyProtection="1">
      <alignment horizontal="center" vertical="center"/>
      <protection locked="0"/>
    </xf>
    <xf numFmtId="4" fontId="13" fillId="7" borderId="1" xfId="0" applyNumberFormat="1" applyFont="1" applyFill="1" applyBorder="1" applyAlignment="1" applyProtection="1">
      <alignment horizontal="center" vertical="center"/>
      <protection locked="0"/>
    </xf>
    <xf numFmtId="10" fontId="33" fillId="2" borderId="6" xfId="0" applyNumberFormat="1" applyFont="1" applyFill="1" applyBorder="1" applyAlignment="1" applyProtection="1">
      <alignment vertical="top"/>
    </xf>
    <xf numFmtId="4" fontId="0" fillId="0" borderId="0" xfId="0" applyNumberFormat="1"/>
    <xf numFmtId="0" fontId="0" fillId="0" borderId="0" xfId="0" applyBorder="1"/>
    <xf numFmtId="0" fontId="9" fillId="2" borderId="15" xfId="0" applyFont="1" applyFill="1" applyBorder="1" applyAlignment="1">
      <alignment wrapText="1"/>
    </xf>
    <xf numFmtId="4" fontId="34" fillId="2" borderId="3" xfId="0" applyNumberFormat="1" applyFont="1" applyFill="1" applyBorder="1" applyAlignment="1">
      <alignment horizontal="center"/>
    </xf>
    <xf numFmtId="4" fontId="34" fillId="2" borderId="1" xfId="0" applyNumberFormat="1" applyFont="1" applyFill="1" applyBorder="1" applyAlignment="1">
      <alignment horizontal="center"/>
    </xf>
    <xf numFmtId="10" fontId="34" fillId="2" borderId="15" xfId="0" applyNumberFormat="1" applyFont="1" applyFill="1" applyBorder="1" applyAlignment="1">
      <alignment vertical="top"/>
    </xf>
    <xf numFmtId="165" fontId="0" fillId="2" borderId="6" xfId="0" applyNumberFormat="1" applyFill="1" applyBorder="1" applyAlignment="1">
      <alignment horizontal="center" wrapText="1"/>
    </xf>
    <xf numFmtId="0" fontId="0" fillId="2" borderId="6" xfId="0" applyNumberFormat="1" applyFill="1" applyBorder="1"/>
    <xf numFmtId="4" fontId="0" fillId="5" borderId="6" xfId="0" applyNumberFormat="1" applyFill="1" applyBorder="1" applyAlignment="1">
      <alignment horizontal="center" wrapText="1"/>
    </xf>
    <xf numFmtId="4" fontId="34" fillId="2" borderId="9" xfId="0" applyNumberFormat="1" applyFont="1" applyFill="1" applyBorder="1" applyAlignment="1">
      <alignment horizontal="center" vertical="center" wrapText="1"/>
    </xf>
    <xf numFmtId="4" fontId="34" fillId="2" borderId="3" xfId="0" applyNumberFormat="1" applyFont="1" applyFill="1" applyBorder="1" applyAlignment="1">
      <alignment horizontal="center" vertical="center" wrapText="1"/>
    </xf>
    <xf numFmtId="4" fontId="34" fillId="2" borderId="9" xfId="0" applyNumberFormat="1" applyFont="1" applyFill="1" applyBorder="1" applyAlignment="1">
      <alignment horizontal="center" wrapText="1"/>
    </xf>
    <xf numFmtId="4" fontId="34" fillId="2" borderId="7" xfId="0" applyNumberFormat="1" applyFont="1" applyFill="1" applyBorder="1" applyAlignment="1">
      <alignment horizontal="center" wrapText="1"/>
    </xf>
    <xf numFmtId="0" fontId="0" fillId="0" borderId="0" xfId="0" applyAlignment="1">
      <alignment vertical="top" wrapText="1"/>
    </xf>
    <xf numFmtId="0" fontId="0" fillId="2" borderId="0" xfId="0" applyFill="1" applyAlignment="1">
      <alignment wrapText="1"/>
    </xf>
    <xf numFmtId="0" fontId="0" fillId="2" borderId="6" xfId="0" applyFill="1" applyBorder="1" applyAlignment="1">
      <alignment horizontal="center" vertical="center" wrapText="1"/>
    </xf>
    <xf numFmtId="0" fontId="12" fillId="4" borderId="8" xfId="0" applyFont="1" applyFill="1" applyBorder="1" applyAlignment="1">
      <alignment wrapText="1"/>
    </xf>
    <xf numFmtId="0" fontId="12" fillId="4" borderId="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0" fillId="3" borderId="8" xfId="0" applyFill="1" applyBorder="1"/>
    <xf numFmtId="0" fontId="9" fillId="2" borderId="6"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40" fillId="2" borderId="9" xfId="0" applyFont="1" applyFill="1" applyBorder="1" applyAlignment="1">
      <alignment horizontal="left" vertical="top" wrapText="1"/>
    </xf>
    <xf numFmtId="167" fontId="33" fillId="2" borderId="13" xfId="0" applyNumberFormat="1" applyFont="1" applyFill="1" applyBorder="1" applyAlignment="1">
      <alignment horizontal="center" vertical="center" wrapText="1"/>
    </xf>
    <xf numFmtId="4" fontId="0" fillId="0" borderId="0" xfId="0" applyNumberFormat="1" applyBorder="1" applyAlignment="1" applyProtection="1">
      <alignment horizontal="center" vertical="center"/>
      <protection locked="0"/>
    </xf>
    <xf numFmtId="0" fontId="0" fillId="2" borderId="6" xfId="0" applyFill="1" applyBorder="1" applyAlignment="1">
      <alignment horizontal="center" vertical="center" wrapText="1"/>
    </xf>
    <xf numFmtId="0" fontId="0" fillId="0" borderId="6" xfId="0" applyBorder="1" applyAlignment="1" applyProtection="1">
      <alignment horizontal="center" vertical="center" wrapText="1"/>
      <protection locked="0"/>
    </xf>
    <xf numFmtId="4" fontId="0" fillId="9" borderId="6" xfId="0" applyNumberFormat="1" applyFill="1" applyBorder="1" applyAlignment="1">
      <alignment horizontal="center" vertical="center"/>
    </xf>
    <xf numFmtId="167" fontId="33" fillId="5" borderId="13" xfId="0" applyNumberFormat="1" applyFont="1" applyFill="1" applyBorder="1" applyAlignment="1">
      <alignment horizontal="center" vertical="center" wrapText="1"/>
    </xf>
    <xf numFmtId="0" fontId="0" fillId="2" borderId="0" xfId="0" applyFill="1" applyAlignment="1">
      <alignment vertical="center" wrapText="1"/>
    </xf>
    <xf numFmtId="0" fontId="0" fillId="0" borderId="0" xfId="0" applyAlignment="1">
      <alignment wrapText="1"/>
    </xf>
    <xf numFmtId="0" fontId="0" fillId="3" borderId="7" xfId="0" applyFill="1" applyBorder="1" applyAlignment="1">
      <alignment wrapText="1"/>
    </xf>
    <xf numFmtId="0" fontId="0" fillId="0" borderId="0" xfId="0" applyAlignment="1">
      <alignment vertical="top" wrapText="1"/>
    </xf>
    <xf numFmtId="0" fontId="0" fillId="2" borderId="0" xfId="0" applyFill="1" applyAlignment="1">
      <alignment wrapText="1"/>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0" fillId="2" borderId="6" xfId="0" applyFill="1" applyBorder="1" applyAlignment="1">
      <alignment horizontal="center" vertical="center" wrapText="1"/>
    </xf>
    <xf numFmtId="0" fontId="13" fillId="0" borderId="0" xfId="0" applyFont="1" applyAlignment="1">
      <alignment vertical="top" wrapText="1"/>
    </xf>
    <xf numFmtId="0" fontId="0" fillId="2" borderId="7" xfId="0" applyFill="1" applyBorder="1" applyAlignment="1">
      <alignment horizontal="center" vertical="center" wrapText="1"/>
    </xf>
    <xf numFmtId="0" fontId="0" fillId="2" borderId="6" xfId="0" applyFill="1" applyBorder="1" applyAlignment="1">
      <alignment horizontal="center" vertical="top" wrapText="1"/>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2" borderId="10" xfId="0" applyFill="1" applyBorder="1" applyAlignment="1">
      <alignment horizontal="center" vertical="center" wrapText="1"/>
    </xf>
    <xf numFmtId="0" fontId="12" fillId="4" borderId="8" xfId="0" applyFont="1" applyFill="1" applyBorder="1" applyAlignment="1">
      <alignment wrapText="1"/>
    </xf>
    <xf numFmtId="0" fontId="0" fillId="2" borderId="13" xfId="0" applyFill="1" applyBorder="1" applyAlignment="1">
      <alignment horizontal="center" vertical="center" wrapText="1"/>
    </xf>
    <xf numFmtId="0" fontId="33" fillId="2" borderId="9" xfId="0" applyFont="1" applyFill="1" applyBorder="1"/>
    <xf numFmtId="0" fontId="12" fillId="4" borderId="8" xfId="0" applyFont="1" applyFill="1" applyBorder="1" applyAlignment="1">
      <alignment horizontal="left" vertical="center" wrapText="1"/>
    </xf>
    <xf numFmtId="0" fontId="0" fillId="0" borderId="0" xfId="0" applyFont="1" applyAlignment="1">
      <alignment vertical="top" wrapText="1"/>
    </xf>
    <xf numFmtId="0" fontId="0" fillId="3" borderId="8" xfId="0" applyFill="1" applyBorder="1"/>
    <xf numFmtId="0" fontId="0" fillId="3" borderId="9" xfId="0" applyFill="1" applyBorder="1"/>
    <xf numFmtId="0" fontId="0" fillId="4" borderId="2" xfId="0" applyFill="1" applyBorder="1" applyAlignment="1">
      <alignment wrapText="1"/>
    </xf>
    <xf numFmtId="0" fontId="0" fillId="2" borderId="10" xfId="0" applyFill="1" applyBorder="1" applyAlignment="1">
      <alignment wrapText="1"/>
    </xf>
    <xf numFmtId="4" fontId="11" fillId="0" borderId="0" xfId="0" applyNumberFormat="1" applyFont="1"/>
    <xf numFmtId="0" fontId="0" fillId="2" borderId="0" xfId="0" applyFill="1" applyAlignment="1">
      <alignment vertical="center" wrapText="1"/>
    </xf>
    <xf numFmtId="0" fontId="0" fillId="0" borderId="0" xfId="0" applyAlignment="1">
      <alignment wrapText="1"/>
    </xf>
    <xf numFmtId="0" fontId="13" fillId="0" borderId="0" xfId="0" applyFont="1" applyAlignment="1">
      <alignment vertical="top" wrapText="1"/>
    </xf>
    <xf numFmtId="0" fontId="0" fillId="0" borderId="0" xfId="0" applyAlignment="1">
      <alignment vertical="top" wrapText="1"/>
    </xf>
    <xf numFmtId="0" fontId="0" fillId="2" borderId="6" xfId="0" applyFill="1" applyBorder="1" applyAlignment="1">
      <alignment horizontal="center" vertical="center" wrapText="1"/>
    </xf>
    <xf numFmtId="10" fontId="0" fillId="2" borderId="14" xfId="0" applyNumberFormat="1" applyFill="1" applyBorder="1" applyAlignment="1">
      <alignment vertical="top"/>
    </xf>
    <xf numFmtId="0" fontId="0" fillId="2" borderId="6" xfId="0" applyFill="1" applyBorder="1" applyAlignment="1">
      <alignment horizontal="center" vertical="top" wrapText="1"/>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2" fillId="4" borderId="8" xfId="0" applyFont="1" applyFill="1" applyBorder="1" applyAlignment="1">
      <alignment horizontal="left" vertical="center" wrapText="1"/>
    </xf>
    <xf numFmtId="0" fontId="33" fillId="2" borderId="9" xfId="0" applyFont="1" applyFill="1" applyBorder="1"/>
    <xf numFmtId="0" fontId="12" fillId="4" borderId="8" xfId="0" applyFont="1" applyFill="1" applyBorder="1" applyAlignment="1">
      <alignment wrapText="1"/>
    </xf>
    <xf numFmtId="0" fontId="0" fillId="3" borderId="8" xfId="0" applyFill="1" applyBorder="1"/>
    <xf numFmtId="0" fontId="0" fillId="3" borderId="9" xfId="0" applyFill="1" applyBorder="1"/>
    <xf numFmtId="0" fontId="0" fillId="2" borderId="10" xfId="0" applyFill="1" applyBorder="1" applyAlignment="1">
      <alignment horizontal="center" vertical="center" wrapText="1"/>
    </xf>
    <xf numFmtId="0" fontId="0" fillId="2" borderId="7" xfId="0" applyFill="1" applyBorder="1" applyAlignment="1">
      <alignment horizontal="center" vertical="center" wrapText="1"/>
    </xf>
    <xf numFmtId="0" fontId="0" fillId="0" borderId="0" xfId="0" applyFont="1" applyAlignment="1">
      <alignment vertical="top" wrapText="1"/>
    </xf>
    <xf numFmtId="0" fontId="0" fillId="4" borderId="2" xfId="0" applyFill="1" applyBorder="1" applyAlignment="1">
      <alignment wrapText="1"/>
    </xf>
    <xf numFmtId="0" fontId="0" fillId="0" borderId="0" xfId="0" applyProtection="1">
      <protection locked="0"/>
    </xf>
    <xf numFmtId="10" fontId="34" fillId="2" borderId="13" xfId="0" applyNumberFormat="1" applyFont="1" applyFill="1" applyBorder="1" applyAlignment="1">
      <alignment vertical="top"/>
    </xf>
    <xf numFmtId="2" fontId="33" fillId="10" borderId="6" xfId="0" applyNumberFormat="1" applyFont="1" applyFill="1" applyBorder="1"/>
    <xf numFmtId="164" fontId="0" fillId="2" borderId="0" xfId="0" applyNumberFormat="1" applyFill="1" applyBorder="1" applyAlignment="1">
      <alignment horizontal="center"/>
    </xf>
    <xf numFmtId="0" fontId="0" fillId="0" borderId="0" xfId="0" applyBorder="1" applyAlignment="1">
      <alignment wrapText="1"/>
    </xf>
    <xf numFmtId="164" fontId="0" fillId="0" borderId="0" xfId="0" applyNumberFormat="1" applyBorder="1" applyAlignment="1">
      <alignment horizontal="center"/>
    </xf>
    <xf numFmtId="165" fontId="0" fillId="0" borderId="0" xfId="0" applyNumberFormat="1" applyBorder="1" applyAlignment="1">
      <alignment horizontal="center"/>
    </xf>
    <xf numFmtId="164" fontId="0" fillId="0" borderId="0" xfId="0" applyNumberFormat="1" applyBorder="1" applyAlignment="1">
      <alignment vertical="top"/>
    </xf>
    <xf numFmtId="0" fontId="9" fillId="0" borderId="0" xfId="0" applyFont="1" applyBorder="1"/>
    <xf numFmtId="0" fontId="0" fillId="2" borderId="0" xfId="0" applyFill="1" applyBorder="1"/>
    <xf numFmtId="0" fontId="0" fillId="2" borderId="0" xfId="0" applyFill="1" applyBorder="1" applyAlignment="1">
      <alignment horizontal="left"/>
    </xf>
    <xf numFmtId="164" fontId="0" fillId="3" borderId="8" xfId="0" applyNumberFormat="1" applyFill="1" applyBorder="1" applyAlignment="1">
      <alignment horizontal="center"/>
    </xf>
    <xf numFmtId="165" fontId="0" fillId="3" borderId="8" xfId="0" applyNumberFormat="1" applyFill="1" applyBorder="1" applyAlignment="1">
      <alignment horizontal="center"/>
    </xf>
    <xf numFmtId="0" fontId="9" fillId="2" borderId="0" xfId="0" applyFont="1" applyFill="1" applyBorder="1" applyAlignment="1">
      <alignment wrapText="1"/>
    </xf>
    <xf numFmtId="4" fontId="34" fillId="2" borderId="0" xfId="0" applyNumberFormat="1" applyFont="1" applyFill="1" applyBorder="1" applyAlignment="1">
      <alignment horizontal="center"/>
    </xf>
    <xf numFmtId="10" fontId="34" fillId="2" borderId="0" xfId="0" applyNumberFormat="1" applyFont="1" applyFill="1" applyBorder="1" applyAlignment="1">
      <alignment vertical="top"/>
    </xf>
    <xf numFmtId="10" fontId="0" fillId="2" borderId="0" xfId="0" applyNumberFormat="1" applyFill="1" applyBorder="1" applyAlignment="1">
      <alignment vertical="top"/>
    </xf>
    <xf numFmtId="0" fontId="0" fillId="0" borderId="0" xfId="0" applyBorder="1" applyAlignment="1">
      <alignment vertical="top" wrapText="1"/>
    </xf>
    <xf numFmtId="0" fontId="35" fillId="2" borderId="8"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0" borderId="6" xfId="0" applyNumberFormat="1" applyFill="1" applyBorder="1" applyAlignment="1" applyProtection="1">
      <alignment horizontal="center" vertical="center"/>
      <protection locked="0"/>
    </xf>
    <xf numFmtId="0" fontId="0" fillId="0" borderId="6" xfId="0" applyNumberFormat="1" applyBorder="1" applyAlignment="1" applyProtection="1">
      <alignment horizontal="center" vertical="center"/>
      <protection locked="0"/>
    </xf>
    <xf numFmtId="2" fontId="0" fillId="0" borderId="0" xfId="0" applyNumberFormat="1"/>
    <xf numFmtId="10" fontId="34" fillId="2" borderId="6" xfId="0" applyNumberFormat="1" applyFont="1" applyFill="1" applyBorder="1" applyAlignment="1">
      <alignment horizontal="center" vertical="center" wrapText="1"/>
    </xf>
    <xf numFmtId="0" fontId="33" fillId="2" borderId="6" xfId="0" applyFont="1" applyFill="1" applyBorder="1" applyAlignment="1" applyProtection="1">
      <alignment wrapText="1"/>
      <protection locked="0"/>
    </xf>
    <xf numFmtId="4" fontId="0" fillId="0" borderId="9" xfId="0" applyNumberFormat="1" applyFont="1" applyFill="1" applyBorder="1" applyAlignment="1" applyProtection="1">
      <alignment horizontal="center" vertical="center" wrapText="1"/>
      <protection locked="0"/>
    </xf>
    <xf numFmtId="4" fontId="0" fillId="0" borderId="6" xfId="0" applyNumberFormat="1" applyFont="1" applyFill="1" applyBorder="1" applyAlignment="1" applyProtection="1">
      <alignment horizontal="center" vertical="center" wrapText="1"/>
      <protection locked="0"/>
    </xf>
    <xf numFmtId="4" fontId="0" fillId="0" borderId="0" xfId="0" applyNumberFormat="1" applyFont="1" applyAlignment="1" applyProtection="1">
      <alignment horizontal="center" vertical="center"/>
      <protection locked="0"/>
    </xf>
    <xf numFmtId="4" fontId="0" fillId="0" borderId="9" xfId="0" applyNumberFormat="1" applyFont="1" applyBorder="1" applyAlignment="1" applyProtection="1">
      <alignment horizontal="center" vertical="center"/>
      <protection locked="0"/>
    </xf>
    <xf numFmtId="4" fontId="0" fillId="0" borderId="6" xfId="0" applyNumberFormat="1" applyFont="1" applyBorder="1" applyAlignment="1" applyProtection="1">
      <alignment horizontal="center" vertical="center" wrapText="1"/>
      <protection locked="0"/>
    </xf>
    <xf numFmtId="4" fontId="0" fillId="0" borderId="6" xfId="0" applyNumberFormat="1" applyFont="1" applyBorder="1" applyAlignment="1" applyProtection="1">
      <alignment horizontal="center" vertical="center"/>
      <protection locked="0"/>
    </xf>
    <xf numFmtId="0" fontId="22" fillId="2" borderId="6" xfId="0" applyFont="1" applyFill="1" applyBorder="1" applyAlignment="1">
      <alignment horizontal="center" vertical="top" wrapText="1"/>
    </xf>
    <xf numFmtId="4" fontId="33" fillId="2" borderId="6" xfId="0" applyNumberFormat="1" applyFont="1" applyFill="1" applyBorder="1" applyAlignment="1">
      <alignment horizontal="center"/>
    </xf>
    <xf numFmtId="0" fontId="0" fillId="2" borderId="6" xfId="0"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0"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xf numFmtId="0" fontId="0" fillId="0" borderId="7" xfId="0" applyBorder="1" applyAlignment="1" applyProtection="1">
      <alignment horizontal="center" vertical="center" wrapText="1"/>
      <protection locked="0"/>
    </xf>
    <xf numFmtId="4" fontId="13" fillId="0" borderId="9" xfId="0" applyNumberFormat="1" applyFont="1" applyBorder="1" applyAlignment="1" applyProtection="1">
      <alignment horizontal="center" vertical="center"/>
      <protection locked="0"/>
    </xf>
    <xf numFmtId="0" fontId="0" fillId="2" borderId="6" xfId="0" applyFill="1" applyBorder="1" applyAlignment="1">
      <alignment horizontal="center" vertical="center" wrapText="1"/>
    </xf>
    <xf numFmtId="4" fontId="0" fillId="5" borderId="15" xfId="0" applyNumberFormat="1" applyFill="1" applyBorder="1" applyAlignment="1">
      <alignment horizontal="center"/>
    </xf>
    <xf numFmtId="4" fontId="0" fillId="5" borderId="13" xfId="0" applyNumberFormat="1" applyFill="1" applyBorder="1" applyAlignment="1">
      <alignment horizontal="center"/>
    </xf>
    <xf numFmtId="2" fontId="0" fillId="0" borderId="16" xfId="0" applyNumberFormat="1" applyBorder="1" applyAlignment="1" applyProtection="1">
      <alignment horizontal="center" vertical="center"/>
      <protection locked="0"/>
    </xf>
    <xf numFmtId="2" fontId="33" fillId="2" borderId="6" xfId="0" applyNumberFormat="1" applyFont="1" applyFill="1" applyBorder="1" applyAlignment="1">
      <alignment horizontal="center" vertical="center"/>
    </xf>
    <xf numFmtId="0" fontId="0" fillId="0" borderId="7" xfId="0" applyNumberFormat="1" applyBorder="1" applyAlignment="1" applyProtection="1">
      <alignment horizontal="center" vertical="center"/>
      <protection locked="0"/>
    </xf>
    <xf numFmtId="4" fontId="0" fillId="0" borderId="16" xfId="0" applyNumberFormat="1" applyBorder="1" applyAlignment="1" applyProtection="1">
      <alignment horizontal="center" vertical="center"/>
      <protection locked="0"/>
    </xf>
    <xf numFmtId="0" fontId="0" fillId="0" borderId="7" xfId="0" applyNumberFormat="1" applyBorder="1" applyAlignment="1" applyProtection="1">
      <alignment horizontal="left" vertical="top"/>
      <protection locked="0"/>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0" borderId="0" xfId="0" applyBorder="1" applyAlignment="1">
      <alignment vertical="top" wrapText="1"/>
    </xf>
    <xf numFmtId="0" fontId="0" fillId="0" borderId="0" xfId="0" applyBorder="1" applyAlignment="1">
      <alignment wrapText="1"/>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Alignment="1" applyProtection="1">
      <alignment vertical="center"/>
    </xf>
    <xf numFmtId="0" fontId="0" fillId="2" borderId="0" xfId="0" applyFill="1" applyProtection="1"/>
    <xf numFmtId="0" fontId="0" fillId="2" borderId="5" xfId="0" applyFill="1" applyBorder="1" applyProtection="1"/>
    <xf numFmtId="0" fontId="51"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Alignment="1" applyProtection="1">
      <alignment vertical="center"/>
    </xf>
    <xf numFmtId="0" fontId="9" fillId="2" borderId="4" xfId="0" applyFont="1" applyFill="1" applyBorder="1" applyProtection="1"/>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9" xfId="0" applyFill="1" applyBorder="1" applyProtection="1"/>
    <xf numFmtId="0" fontId="0" fillId="2" borderId="0" xfId="0" applyFont="1" applyFill="1" applyAlignment="1">
      <alignment horizontal="left" vertical="top" wrapText="1"/>
    </xf>
    <xf numFmtId="0" fontId="0"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51" fillId="2" borderId="0" xfId="0" applyFont="1" applyFill="1" applyAlignment="1">
      <alignment vertical="center" wrapText="1"/>
    </xf>
    <xf numFmtId="0" fontId="51"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20" fillId="8" borderId="4" xfId="0" applyFont="1" applyFill="1" applyBorder="1" applyAlignment="1">
      <alignment horizontal="left" vertical="center" wrapText="1"/>
    </xf>
    <xf numFmtId="0" fontId="51" fillId="8" borderId="0" xfId="0" applyFont="1"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3" fillId="0" borderId="0" xfId="0" applyFont="1" applyAlignment="1">
      <alignment vertical="center" wrapText="1"/>
    </xf>
    <xf numFmtId="0" fontId="13" fillId="0" borderId="0" xfId="0" applyFont="1" applyAlignment="1">
      <alignment wrapText="1"/>
    </xf>
    <xf numFmtId="0" fontId="13" fillId="0" borderId="5" xfId="0" applyFont="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5"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7" xfId="0" applyFont="1" applyFill="1" applyBorder="1" applyAlignment="1">
      <alignment horizontal="left" vertical="top" wrapText="1"/>
    </xf>
    <xf numFmtId="0" fontId="33" fillId="2" borderId="8" xfId="0" applyFont="1" applyFill="1" applyBorder="1" applyAlignment="1">
      <alignment horizontal="left" vertical="top" wrapText="1"/>
    </xf>
    <xf numFmtId="0" fontId="33" fillId="2" borderId="9" xfId="0" applyFont="1" applyFill="1" applyBorder="1" applyAlignment="1">
      <alignment horizontal="left" vertical="top" wrapText="1"/>
    </xf>
    <xf numFmtId="49" fontId="33" fillId="2" borderId="7" xfId="0" applyNumberFormat="1" applyFont="1" applyFill="1" applyBorder="1" applyAlignment="1">
      <alignment horizontal="left" vertical="top" wrapText="1"/>
    </xf>
    <xf numFmtId="49" fontId="33" fillId="2" borderId="8" xfId="0" applyNumberFormat="1" applyFont="1" applyFill="1" applyBorder="1" applyAlignment="1">
      <alignment horizontal="left" vertical="top" wrapText="1"/>
    </xf>
    <xf numFmtId="49" fontId="33"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0" borderId="0" xfId="0" applyBorder="1" applyAlignment="1">
      <alignment vertical="top" wrapText="1"/>
    </xf>
    <xf numFmtId="0" fontId="0" fillId="0" borderId="0" xfId="0" applyBorder="1" applyAlignment="1">
      <alignment wrapText="1"/>
    </xf>
    <xf numFmtId="0" fontId="9" fillId="2" borderId="6" xfId="0" applyFont="1" applyFill="1" applyBorder="1" applyAlignment="1">
      <alignment vertical="center" wrapText="1"/>
    </xf>
    <xf numFmtId="0" fontId="0" fillId="0" borderId="6" xfId="0" applyBorder="1" applyAlignment="1">
      <alignment vertical="center"/>
    </xf>
    <xf numFmtId="0" fontId="9" fillId="2" borderId="7" xfId="0" applyFont="1" applyFill="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34" fillId="2" borderId="6" xfId="0" applyFont="1" applyFill="1" applyBorder="1" applyAlignment="1">
      <alignment horizontal="center" vertical="center"/>
    </xf>
    <xf numFmtId="0" fontId="0" fillId="3" borderId="2" xfId="0" applyFill="1" applyBorder="1" applyAlignment="1">
      <alignment wrapText="1"/>
    </xf>
    <xf numFmtId="0" fontId="0" fillId="0" borderId="2" xfId="0" applyBorder="1" applyAlignment="1"/>
    <xf numFmtId="0" fontId="0" fillId="0" borderId="3" xfId="0" applyBorder="1" applyAlignment="1"/>
    <xf numFmtId="166" fontId="34" fillId="2" borderId="7" xfId="0" applyNumberFormat="1" applyFont="1" applyFill="1" applyBorder="1" applyAlignment="1">
      <alignment horizontal="center" vertical="center"/>
    </xf>
    <xf numFmtId="166" fontId="34" fillId="2" borderId="9" xfId="0" applyNumberFormat="1" applyFont="1" applyFill="1" applyBorder="1" applyAlignment="1">
      <alignment horizontal="center" vertical="center"/>
    </xf>
    <xf numFmtId="0" fontId="0" fillId="0" borderId="0" xfId="0" applyBorder="1" applyAlignment="1">
      <alignment vertical="center" wrapText="1"/>
    </xf>
    <xf numFmtId="0" fontId="0" fillId="0" borderId="0" xfId="0" applyBorder="1" applyAlignment="1">
      <alignment vertical="center"/>
    </xf>
    <xf numFmtId="10" fontId="0" fillId="2" borderId="15" xfId="0" applyNumberFormat="1" applyFill="1" applyBorder="1" applyAlignment="1">
      <alignment vertical="center"/>
    </xf>
    <xf numFmtId="10" fontId="0" fillId="2" borderId="14" xfId="0" applyNumberFormat="1" applyFill="1" applyBorder="1" applyAlignment="1">
      <alignment vertical="center"/>
    </xf>
    <xf numFmtId="10" fontId="0" fillId="2" borderId="13" xfId="0" applyNumberFormat="1" applyFill="1" applyBorder="1" applyAlignment="1">
      <alignment vertical="center"/>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9" fillId="2" borderId="10" xfId="0" applyFont="1" applyFill="1" applyBorder="1" applyAlignment="1">
      <alignment vertical="top" wrapText="1"/>
    </xf>
    <xf numFmtId="0" fontId="0" fillId="0" borderId="12" xfId="0" applyBorder="1" applyAlignment="1">
      <alignment vertical="top" wrapText="1"/>
    </xf>
    <xf numFmtId="0" fontId="25"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33" fillId="2" borderId="7" xfId="0" applyFont="1" applyFill="1" applyBorder="1" applyAlignment="1">
      <alignment horizontal="center" vertical="top"/>
    </xf>
    <xf numFmtId="0" fontId="33" fillId="2" borderId="8" xfId="0" applyFont="1" applyFill="1" applyBorder="1" applyAlignment="1">
      <alignment horizontal="center" vertical="top"/>
    </xf>
    <xf numFmtId="0" fontId="33" fillId="2" borderId="9" xfId="0" applyFont="1" applyFill="1" applyBorder="1" applyAlignment="1">
      <alignment horizontal="center" vertical="top"/>
    </xf>
    <xf numFmtId="0" fontId="33" fillId="2" borderId="6" xfId="0" applyFont="1" applyFill="1" applyBorder="1"/>
    <xf numFmtId="0" fontId="0" fillId="2" borderId="6" xfId="0" applyFill="1" applyBorder="1" applyAlignment="1">
      <alignment horizontal="center" vertical="center" wrapText="1"/>
    </xf>
    <xf numFmtId="0" fontId="9" fillId="2" borderId="6" xfId="0" applyFont="1" applyFill="1" applyBorder="1" applyAlignment="1">
      <alignment horizontal="right" vertical="center" wrapText="1"/>
    </xf>
    <xf numFmtId="0" fontId="0" fillId="0" borderId="6" xfId="0" applyBorder="1" applyAlignment="1">
      <alignment horizontal="right" vertical="center"/>
    </xf>
    <xf numFmtId="0" fontId="0" fillId="2" borderId="0" xfId="0" applyFill="1" applyBorder="1" applyAlignment="1">
      <alignment wrapText="1"/>
    </xf>
    <xf numFmtId="0" fontId="0" fillId="2" borderId="5" xfId="0" applyFill="1" applyBorder="1" applyAlignment="1">
      <alignment wrapText="1"/>
    </xf>
    <xf numFmtId="10" fontId="0" fillId="0" borderId="14" xfId="0" applyNumberFormat="1" applyBorder="1" applyAlignment="1">
      <alignment vertical="center"/>
    </xf>
    <xf numFmtId="10" fontId="0" fillId="0" borderId="13" xfId="0" applyNumberFormat="1" applyBorder="1" applyAlignment="1">
      <alignment vertical="center"/>
    </xf>
    <xf numFmtId="0" fontId="13" fillId="0" borderId="0" xfId="0" applyFont="1" applyBorder="1" applyAlignment="1">
      <alignment vertical="top" wrapText="1"/>
    </xf>
    <xf numFmtId="0" fontId="13" fillId="0" borderId="0" xfId="0" applyFont="1" applyBorder="1" applyAlignment="1">
      <alignment wrapText="1"/>
    </xf>
    <xf numFmtId="0" fontId="0" fillId="3" borderId="7" xfId="0" applyFill="1" applyBorder="1" applyAlignment="1">
      <alignment wrapText="1"/>
    </xf>
    <xf numFmtId="0" fontId="0" fillId="0" borderId="8" xfId="0" applyBorder="1" applyAlignment="1"/>
    <xf numFmtId="0" fontId="0" fillId="0" borderId="9" xfId="0" applyBorder="1" applyAlignment="1"/>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3" fillId="3" borderId="6" xfId="0" applyFont="1" applyFill="1" applyBorder="1" applyAlignment="1">
      <alignment vertical="top" wrapText="1"/>
    </xf>
    <xf numFmtId="0" fontId="0" fillId="3" borderId="6" xfId="0" applyFill="1" applyBorder="1"/>
    <xf numFmtId="0" fontId="12" fillId="4" borderId="10"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3" fillId="0" borderId="9" xfId="0" applyFont="1" applyBorder="1"/>
    <xf numFmtId="0" fontId="0" fillId="0" borderId="0" xfId="0" applyAlignment="1">
      <alignment vertical="top" wrapText="1"/>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4" fillId="2" borderId="7"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3" fillId="0" borderId="9" xfId="0" applyFont="1" applyBorder="1" applyAlignment="1">
      <alignment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33" fillId="2" borderId="9" xfId="0" applyFont="1" applyFill="1" applyBorder="1"/>
    <xf numFmtId="0" fontId="38" fillId="2" borderId="8"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12" fillId="4" borderId="7" xfId="0" applyFont="1" applyFill="1" applyBorder="1" applyAlignment="1">
      <alignment wrapText="1"/>
    </xf>
    <xf numFmtId="0" fontId="12" fillId="4" borderId="8" xfId="0" applyFont="1" applyFill="1" applyBorder="1" applyAlignment="1">
      <alignment wrapText="1"/>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0" xfId="0" applyNumberFormat="1" applyFill="1" applyBorder="1" applyAlignment="1">
      <alignment vertical="top"/>
    </xf>
    <xf numFmtId="164" fontId="0" fillId="2" borderId="3" xfId="0" applyNumberFormat="1" applyFill="1" applyBorder="1" applyAlignment="1">
      <alignment vertical="top"/>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9" fillId="2" borderId="7"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49" fontId="16" fillId="2" borderId="7" xfId="0" applyNumberFormat="1" applyFont="1" applyFill="1" applyBorder="1" applyAlignment="1" applyProtection="1">
      <alignment horizontal="center" vertical="center" wrapText="1"/>
    </xf>
    <xf numFmtId="49" fontId="16" fillId="2" borderId="8" xfId="0" applyNumberFormat="1" applyFont="1" applyFill="1" applyBorder="1" applyAlignment="1" applyProtection="1">
      <alignment horizontal="center" vertical="center" wrapText="1"/>
    </xf>
    <xf numFmtId="49" fontId="16" fillId="2" borderId="9" xfId="0" applyNumberFormat="1" applyFont="1" applyFill="1" applyBorder="1" applyAlignment="1" applyProtection="1">
      <alignment horizontal="center" vertical="center" wrapText="1"/>
    </xf>
    <xf numFmtId="0" fontId="50" fillId="2" borderId="1" xfId="0" applyFont="1" applyFill="1" applyBorder="1" applyAlignment="1">
      <alignment horizontal="center" vertical="top" wrapText="1"/>
    </xf>
    <xf numFmtId="0" fontId="50" fillId="2" borderId="2" xfId="0" applyFont="1" applyFill="1" applyBorder="1" applyAlignment="1">
      <alignment horizontal="center" vertical="top" wrapText="1"/>
    </xf>
    <xf numFmtId="0" fontId="50" fillId="2" borderId="3"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11" xfId="0" applyFont="1" applyFill="1" applyBorder="1" applyAlignment="1">
      <alignment horizontal="center" vertical="top" wrapText="1"/>
    </xf>
    <xf numFmtId="0" fontId="50"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10" fontId="33" fillId="2" borderId="1" xfId="0" applyNumberFormat="1" applyFont="1" applyFill="1" applyBorder="1" applyAlignment="1" applyProtection="1">
      <alignment vertical="top"/>
    </xf>
    <xf numFmtId="10" fontId="33" fillId="2" borderId="2" xfId="0" applyNumberFormat="1" applyFont="1" applyFill="1" applyBorder="1" applyAlignment="1" applyProtection="1">
      <alignment vertical="top"/>
    </xf>
    <xf numFmtId="10" fontId="33" fillId="2" borderId="3" xfId="0" applyNumberFormat="1" applyFont="1" applyFill="1" applyBorder="1" applyAlignment="1" applyProtection="1">
      <alignment vertical="top"/>
    </xf>
    <xf numFmtId="0" fontId="0" fillId="0" borderId="13" xfId="0" applyBorder="1" applyAlignment="1">
      <alignment wrapText="1"/>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0" fillId="0" borderId="4" xfId="0" applyBorder="1" applyAlignment="1"/>
    <xf numFmtId="0" fontId="0" fillId="0" borderId="5" xfId="0" applyBorder="1" applyAlignment="1"/>
    <xf numFmtId="0" fontId="0" fillId="0" borderId="10" xfId="0" applyBorder="1" applyAlignment="1"/>
    <xf numFmtId="0" fontId="0" fillId="0" borderId="12" xfId="0" applyBorder="1" applyAlignment="1"/>
    <xf numFmtId="0" fontId="13" fillId="0" borderId="0" xfId="0" applyFont="1" applyAlignment="1">
      <alignment vertical="top" wrapText="1"/>
    </xf>
    <xf numFmtId="0" fontId="0" fillId="2" borderId="7" xfId="0" applyFill="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pplyProtection="1">
      <alignment horizontal="center" vertical="center" wrapText="1"/>
      <protection locked="0"/>
    </xf>
    <xf numFmtId="0" fontId="0" fillId="0" borderId="0" xfId="0" applyFont="1" applyAlignment="1">
      <alignment vertical="top" wrapText="1"/>
    </xf>
    <xf numFmtId="0" fontId="13" fillId="3" borderId="8" xfId="0" applyFont="1" applyFill="1" applyBorder="1" applyAlignment="1">
      <alignment vertical="top" wrapText="1"/>
    </xf>
    <xf numFmtId="0" fontId="13" fillId="3" borderId="9" xfId="0" applyFont="1" applyFill="1" applyBorder="1" applyAlignment="1">
      <alignment vertical="top" wrapText="1"/>
    </xf>
    <xf numFmtId="164" fontId="0" fillId="0" borderId="7" xfId="0" applyNumberFormat="1" applyBorder="1" applyAlignment="1" applyProtection="1">
      <alignment horizontal="center" vertical="center" wrapText="1"/>
      <protection locked="0"/>
    </xf>
    <xf numFmtId="164" fontId="0" fillId="0" borderId="9" xfId="0" applyNumberFormat="1" applyBorder="1" applyAlignment="1" applyProtection="1">
      <alignment horizontal="center" vertical="center" wrapText="1"/>
      <protection locked="0"/>
    </xf>
    <xf numFmtId="164" fontId="0" fillId="0" borderId="7" xfId="0" applyNumberFormat="1" applyBorder="1" applyAlignment="1" applyProtection="1">
      <alignment horizontal="center" vertical="center"/>
      <protection locked="0"/>
    </xf>
    <xf numFmtId="164" fontId="0" fillId="0" borderId="9" xfId="0" applyNumberFormat="1" applyBorder="1" applyAlignment="1" applyProtection="1">
      <alignment horizontal="center" vertical="center"/>
      <protection locked="0"/>
    </xf>
    <xf numFmtId="0" fontId="13" fillId="2" borderId="7" xfId="0" applyFont="1" applyFill="1" applyBorder="1" applyAlignment="1">
      <alignment vertical="top" wrapText="1"/>
    </xf>
    <xf numFmtId="0" fontId="13" fillId="2" borderId="8" xfId="0" applyFont="1" applyFill="1" applyBorder="1" applyAlignment="1">
      <alignment vertical="top" wrapText="1"/>
    </xf>
    <xf numFmtId="0" fontId="13" fillId="2" borderId="9" xfId="0" applyFont="1" applyFill="1" applyBorder="1" applyAlignment="1">
      <alignment vertical="top" wrapText="1"/>
    </xf>
    <xf numFmtId="164" fontId="0" fillId="2" borderId="7" xfId="0" applyNumberFormat="1" applyFill="1" applyBorder="1" applyAlignment="1">
      <alignment vertical="top"/>
    </xf>
    <xf numFmtId="164" fontId="0" fillId="2" borderId="8" xfId="0" applyNumberFormat="1" applyFill="1" applyBorder="1" applyAlignment="1">
      <alignment vertical="top"/>
    </xf>
    <xf numFmtId="164" fontId="0" fillId="2" borderId="9" xfId="0" applyNumberFormat="1" applyFill="1" applyBorder="1" applyAlignment="1">
      <alignment vertical="top"/>
    </xf>
    <xf numFmtId="0" fontId="0" fillId="2" borderId="5" xfId="0" applyFill="1" applyBorder="1" applyAlignment="1">
      <alignment horizontal="center" vertical="center" wrapText="1"/>
    </xf>
    <xf numFmtId="0" fontId="0" fillId="2" borderId="15" xfId="0"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0" fillId="2" borderId="9" xfId="0" applyFill="1" applyBorder="1" applyAlignment="1">
      <alignment horizontal="center" vertical="center" wrapText="1"/>
    </xf>
    <xf numFmtId="0" fontId="0" fillId="4" borderId="8" xfId="0" applyFill="1" applyBorder="1" applyAlignment="1">
      <alignment wrapText="1"/>
    </xf>
    <xf numFmtId="0" fontId="0" fillId="4" borderId="2" xfId="0" applyFill="1" applyBorder="1" applyAlignment="1">
      <alignment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35" fillId="2" borderId="8" xfId="0" applyFont="1" applyFill="1" applyBorder="1" applyAlignment="1">
      <alignment horizontal="center" vertical="center" wrapText="1"/>
    </xf>
    <xf numFmtId="0" fontId="38" fillId="2" borderId="8" xfId="0" applyFont="1" applyFill="1" applyBorder="1" applyAlignment="1">
      <alignment horizontal="center" vertical="center"/>
    </xf>
    <xf numFmtId="0" fontId="0" fillId="2" borderId="10" xfId="0" applyFill="1" applyBorder="1" applyAlignment="1" applyProtection="1">
      <alignment wrapText="1"/>
    </xf>
    <xf numFmtId="0" fontId="0" fillId="0" borderId="11" xfId="0" applyBorder="1" applyProtection="1"/>
    <xf numFmtId="0" fontId="0" fillId="0" borderId="12" xfId="0" applyBorder="1" applyProtection="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9" xfId="0" applyBorder="1" applyAlignment="1" applyProtection="1">
      <alignment vertical="center" wrapText="1"/>
      <protection locked="0"/>
    </xf>
    <xf numFmtId="0" fontId="52" fillId="2" borderId="4" xfId="0" applyFont="1" applyFill="1" applyBorder="1" applyAlignment="1" applyProtection="1">
      <alignment vertical="center" wrapText="1"/>
    </xf>
    <xf numFmtId="0" fontId="52" fillId="2" borderId="0" xfId="0" applyFont="1" applyFill="1" applyAlignment="1" applyProtection="1">
      <alignment wrapText="1"/>
    </xf>
    <xf numFmtId="0" fontId="52" fillId="2" borderId="5" xfId="0" applyFont="1" applyFill="1" applyBorder="1" applyAlignment="1" applyProtection="1">
      <alignment wrapText="1"/>
    </xf>
    <xf numFmtId="0" fontId="0" fillId="0" borderId="1" xfId="0" applyBorder="1" applyAlignment="1" applyProtection="1">
      <alignmen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cellXfs>
  <cellStyles count="2">
    <cellStyle name="Link" xfId="1" builtinId="8"/>
    <cellStyle name="Standard" xfId="0" builtinId="0"/>
  </cellStyles>
  <dxfs count="0"/>
  <tableStyles count="0" defaultTableStyle="TableStyleMedium9" defaultPivotStyle="PivotStyleLight16"/>
  <colors>
    <mruColors>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645583</xdr:colOff>
      <xdr:row>0</xdr:row>
      <xdr:rowOff>49742</xdr:rowOff>
    </xdr:from>
    <xdr:to>
      <xdr:col>7</xdr:col>
      <xdr:colOff>312208</xdr:colOff>
      <xdr:row>5</xdr:row>
      <xdr:rowOff>112923</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0" y="49742"/>
          <a:ext cx="2397125" cy="1089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211</xdr:row>
      <xdr:rowOff>35720</xdr:rowOff>
    </xdr:from>
    <xdr:to>
      <xdr:col>0</xdr:col>
      <xdr:colOff>1714500</xdr:colOff>
      <xdr:row>211</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213</xdr:row>
      <xdr:rowOff>59532</xdr:rowOff>
    </xdr:from>
    <xdr:to>
      <xdr:col>0</xdr:col>
      <xdr:colOff>1726407</xdr:colOff>
      <xdr:row>213</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211</xdr:row>
      <xdr:rowOff>59531</xdr:rowOff>
    </xdr:from>
    <xdr:to>
      <xdr:col>3</xdr:col>
      <xdr:colOff>869156</xdr:colOff>
      <xdr:row>211</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213</xdr:row>
      <xdr:rowOff>59531</xdr:rowOff>
    </xdr:from>
    <xdr:to>
      <xdr:col>3</xdr:col>
      <xdr:colOff>869155</xdr:colOff>
      <xdr:row>213</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01061596-264F-41D2-A746-34C9762FB8C8}"/>
            </a:ext>
          </a:extLst>
        </xdr:cNvPr>
        <xdr:cNvSpPr txBox="1"/>
      </xdr:nvSpPr>
      <xdr:spPr>
        <a:xfrm>
          <a:off x="28702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2" name="Textfeld 1">
          <a:extLst>
            <a:ext uri="{FF2B5EF4-FFF2-40B4-BE49-F238E27FC236}">
              <a16:creationId xmlns:a16="http://schemas.microsoft.com/office/drawing/2014/main" id="{87391610-8CB8-435B-A7AC-C1A1D2866DC0}"/>
            </a:ext>
          </a:extLst>
        </xdr:cNvPr>
        <xdr:cNvSpPr txBox="1"/>
      </xdr:nvSpPr>
      <xdr:spPr>
        <a:xfrm>
          <a:off x="28702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3" name="Textfeld 2">
          <a:extLst>
            <a:ext uri="{FF2B5EF4-FFF2-40B4-BE49-F238E27FC236}">
              <a16:creationId xmlns:a16="http://schemas.microsoft.com/office/drawing/2014/main" id="{BD2B8C63-F68A-4A20-AB2D-C4DBB63B7B99}"/>
            </a:ext>
          </a:extLst>
        </xdr:cNvPr>
        <xdr:cNvSpPr txBox="1"/>
      </xdr:nvSpPr>
      <xdr:spPr>
        <a:xfrm>
          <a:off x="2870200" y="1310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4" name="Textfeld 3">
          <a:extLst>
            <a:ext uri="{FF2B5EF4-FFF2-40B4-BE49-F238E27FC236}">
              <a16:creationId xmlns:a16="http://schemas.microsoft.com/office/drawing/2014/main" id="{E20063BB-175C-4D38-9F97-7249BA564BA1}"/>
            </a:ext>
          </a:extLst>
        </xdr:cNvPr>
        <xdr:cNvSpPr txBox="1"/>
      </xdr:nvSpPr>
      <xdr:spPr>
        <a:xfrm>
          <a:off x="2870200" y="2294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2B1F21A-ED46-417E-B144-1F0D9A3BE3CA}"/>
            </a:ext>
          </a:extLst>
        </xdr:cNvPr>
        <xdr:cNvSpPr txBox="1"/>
      </xdr:nvSpPr>
      <xdr:spPr>
        <a:xfrm>
          <a:off x="2870200" y="3240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P21"/>
  <sheetViews>
    <sheetView view="pageLayout" zoomScale="90" zoomScaleNormal="145" zoomScalePageLayoutView="90" workbookViewId="0">
      <selection activeCell="B9" sqref="B9:G9"/>
    </sheetView>
  </sheetViews>
  <sheetFormatPr baseColWidth="10" defaultRowHeight="15" x14ac:dyDescent="0.25"/>
  <cols>
    <col min="1" max="1" width="4.7109375" customWidth="1"/>
    <col min="2" max="7" width="12.7109375" customWidth="1"/>
    <col min="8" max="8" width="4.7109375" customWidth="1"/>
  </cols>
  <sheetData>
    <row r="1" spans="1:16" x14ac:dyDescent="0.25">
      <c r="A1" s="45"/>
      <c r="B1" s="1"/>
      <c r="C1" s="1"/>
      <c r="D1" s="1"/>
      <c r="E1" s="1"/>
      <c r="F1" s="1"/>
      <c r="G1" s="1"/>
      <c r="H1" s="2"/>
    </row>
    <row r="2" spans="1:16" x14ac:dyDescent="0.25">
      <c r="A2" s="3"/>
      <c r="B2" s="4"/>
      <c r="C2" s="4"/>
      <c r="D2" s="4"/>
      <c r="E2" s="4"/>
      <c r="F2" s="4"/>
      <c r="G2" s="4"/>
      <c r="H2" s="5"/>
    </row>
    <row r="3" spans="1:16" ht="15" customHeight="1" x14ac:dyDescent="0.25">
      <c r="A3" s="3"/>
      <c r="B3" s="158"/>
      <c r="C3" s="4"/>
      <c r="D3" s="4"/>
      <c r="E3" s="4"/>
      <c r="F3" s="4"/>
      <c r="G3" s="4"/>
      <c r="H3" s="5"/>
    </row>
    <row r="4" spans="1:16" x14ac:dyDescent="0.25">
      <c r="A4" s="3"/>
      <c r="B4" s="4"/>
      <c r="C4" s="4"/>
      <c r="D4" s="4"/>
      <c r="E4" s="4"/>
      <c r="F4" s="4"/>
      <c r="G4" s="4"/>
      <c r="H4" s="5"/>
    </row>
    <row r="5" spans="1:16" ht="21" x14ac:dyDescent="0.35">
      <c r="A5" s="3"/>
      <c r="B5" s="46" t="s">
        <v>89</v>
      </c>
      <c r="C5" s="4"/>
      <c r="D5" s="4"/>
      <c r="E5" s="4"/>
      <c r="F5" s="4"/>
      <c r="G5" s="4"/>
      <c r="H5" s="5"/>
    </row>
    <row r="6" spans="1:16" ht="43.5" customHeight="1" x14ac:dyDescent="0.25">
      <c r="A6" s="3"/>
      <c r="B6" s="4"/>
      <c r="C6" s="4"/>
      <c r="D6" s="4"/>
      <c r="E6" s="4"/>
      <c r="F6" s="4"/>
      <c r="G6" s="4"/>
      <c r="H6" s="5"/>
    </row>
    <row r="7" spans="1:16" ht="64.5" customHeight="1" x14ac:dyDescent="0.25">
      <c r="A7" s="3"/>
      <c r="B7" s="419" t="s">
        <v>194</v>
      </c>
      <c r="C7" s="420"/>
      <c r="D7" s="420"/>
      <c r="E7" s="420"/>
      <c r="F7" s="420"/>
      <c r="G7" s="420"/>
      <c r="H7" s="47"/>
      <c r="I7" s="44"/>
      <c r="J7" s="44"/>
      <c r="K7" s="44"/>
      <c r="L7" s="44"/>
      <c r="M7" s="44"/>
      <c r="N7" s="44"/>
      <c r="O7" s="44"/>
      <c r="P7" s="44"/>
    </row>
    <row r="8" spans="1:16" ht="5.0999999999999996" customHeight="1" x14ac:dyDescent="0.25">
      <c r="A8" s="3"/>
      <c r="B8" s="385"/>
      <c r="C8" s="385"/>
      <c r="D8" s="385"/>
      <c r="E8" s="385"/>
      <c r="F8" s="385"/>
      <c r="G8" s="385"/>
      <c r="H8" s="47"/>
      <c r="I8" s="44"/>
      <c r="J8" s="44"/>
      <c r="K8" s="44"/>
      <c r="L8" s="44"/>
      <c r="M8" s="44"/>
      <c r="N8" s="44"/>
      <c r="O8" s="44"/>
      <c r="P8" s="44"/>
    </row>
    <row r="9" spans="1:16" ht="81.75" customHeight="1" x14ac:dyDescent="0.25">
      <c r="A9" s="3"/>
      <c r="B9" s="419" t="s">
        <v>195</v>
      </c>
      <c r="C9" s="420"/>
      <c r="D9" s="420"/>
      <c r="E9" s="420"/>
      <c r="F9" s="420"/>
      <c r="G9" s="420"/>
      <c r="H9" s="5"/>
    </row>
    <row r="10" spans="1:16" ht="5.0999999999999996" customHeight="1" x14ac:dyDescent="0.25">
      <c r="A10" s="3"/>
      <c r="B10" s="386"/>
      <c r="C10" s="385"/>
      <c r="D10" s="385"/>
      <c r="E10" s="385"/>
      <c r="F10" s="385"/>
      <c r="G10" s="385"/>
      <c r="H10" s="5"/>
    </row>
    <row r="11" spans="1:16" ht="93.75" customHeight="1" x14ac:dyDescent="0.25">
      <c r="A11" s="3"/>
      <c r="B11" s="419" t="s">
        <v>196</v>
      </c>
      <c r="C11" s="419"/>
      <c r="D11" s="419"/>
      <c r="E11" s="419"/>
      <c r="F11" s="419"/>
      <c r="G11" s="419"/>
      <c r="H11" s="5"/>
    </row>
    <row r="12" spans="1:16" ht="5.0999999999999996" customHeight="1" x14ac:dyDescent="0.25">
      <c r="A12" s="3"/>
      <c r="B12" s="387"/>
      <c r="C12" s="387"/>
      <c r="D12" s="387"/>
      <c r="E12" s="387"/>
      <c r="F12" s="387"/>
      <c r="G12" s="387"/>
      <c r="H12" s="5"/>
    </row>
    <row r="13" spans="1:16" ht="93" customHeight="1" x14ac:dyDescent="0.25">
      <c r="A13" s="3"/>
      <c r="B13" s="419" t="s">
        <v>197</v>
      </c>
      <c r="C13" s="420"/>
      <c r="D13" s="420"/>
      <c r="E13" s="420"/>
      <c r="F13" s="420"/>
      <c r="G13" s="420"/>
      <c r="H13" s="5"/>
    </row>
    <row r="14" spans="1:16" ht="5.0999999999999996" customHeight="1" x14ac:dyDescent="0.25">
      <c r="A14" s="3"/>
      <c r="B14" s="191"/>
      <c r="C14" s="191"/>
      <c r="D14" s="191"/>
      <c r="E14" s="191"/>
      <c r="F14" s="191"/>
      <c r="G14" s="191"/>
      <c r="H14" s="5"/>
    </row>
    <row r="15" spans="1:16" ht="181.5" customHeight="1" x14ac:dyDescent="0.25">
      <c r="A15" s="3"/>
      <c r="B15" s="421" t="s">
        <v>193</v>
      </c>
      <c r="C15" s="422"/>
      <c r="D15" s="422"/>
      <c r="E15" s="422"/>
      <c r="F15" s="422"/>
      <c r="G15" s="422"/>
      <c r="H15" s="5"/>
    </row>
    <row r="16" spans="1:16" ht="5.0999999999999996" customHeight="1" x14ac:dyDescent="0.25">
      <c r="A16" s="3"/>
      <c r="B16" s="191"/>
      <c r="C16" s="191"/>
      <c r="D16" s="191"/>
      <c r="E16" s="191"/>
      <c r="F16" s="191"/>
      <c r="G16" s="191"/>
      <c r="H16" s="5"/>
    </row>
    <row r="17" spans="1:8" x14ac:dyDescent="0.25">
      <c r="A17" s="3"/>
      <c r="B17" s="51" t="s">
        <v>14</v>
      </c>
      <c r="C17" s="191"/>
      <c r="D17" s="191"/>
      <c r="E17" s="191"/>
      <c r="F17" s="191"/>
      <c r="G17" s="191"/>
      <c r="H17" s="5"/>
    </row>
    <row r="18" spans="1:8" x14ac:dyDescent="0.25">
      <c r="A18" s="3"/>
      <c r="B18" s="52" t="s">
        <v>90</v>
      </c>
      <c r="C18" s="191"/>
      <c r="D18" s="191"/>
      <c r="E18" s="191"/>
      <c r="F18" s="191"/>
      <c r="G18" s="191"/>
      <c r="H18" s="5"/>
    </row>
    <row r="19" spans="1:8" x14ac:dyDescent="0.25">
      <c r="A19" s="3"/>
      <c r="B19" s="52" t="s">
        <v>91</v>
      </c>
      <c r="C19" s="191"/>
      <c r="D19" s="191"/>
      <c r="E19" s="191"/>
      <c r="F19" s="191"/>
      <c r="G19" s="191"/>
      <c r="H19" s="5"/>
    </row>
    <row r="20" spans="1:8" x14ac:dyDescent="0.25">
      <c r="A20" s="3"/>
      <c r="B20" s="52" t="s">
        <v>192</v>
      </c>
      <c r="C20" s="191"/>
      <c r="D20" s="191"/>
      <c r="E20" s="191"/>
      <c r="F20" s="191"/>
      <c r="G20" s="191"/>
      <c r="H20" s="5"/>
    </row>
    <row r="21" spans="1:8" x14ac:dyDescent="0.25">
      <c r="A21" s="48"/>
      <c r="B21" s="49"/>
      <c r="C21" s="49"/>
      <c r="D21" s="49"/>
      <c r="E21" s="49"/>
      <c r="F21" s="49"/>
      <c r="G21" s="49"/>
      <c r="H21" s="41"/>
    </row>
  </sheetData>
  <sheetProtection algorithmName="SHA-512" hashValue="AyhhTXZ03GyQm8z4YNNaKkjMxIpP//HjNXtgmk9IfmFzCIPuY0y+cUdvhtLC30Riif35M7yxxSzC5X9u/Q9KYw==" saltValue="593Nt52VMsEtY1Jxidya5Q==" spinCount="100000" sheet="1" objects="1" scenarios="1"/>
  <mergeCells count="5">
    <mergeCell ref="B13:G13"/>
    <mergeCell ref="B15:G15"/>
    <mergeCell ref="B7:G7"/>
    <mergeCell ref="B9:G9"/>
    <mergeCell ref="B11:G11"/>
  </mergeCells>
  <pageMargins left="0.70866141732283472" right="0.70866141732283472" top="0.78740157480314965" bottom="0.78740157480314965" header="0.31496062992125984" footer="0.31496062992125984"/>
  <pageSetup paperSize="9" orientation="portrait" r:id="rId1"/>
  <headerFooter>
    <oddHeader>&amp;CBlatt - &amp;A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38"/>
  <sheetViews>
    <sheetView tabSelected="1" view="pageLayout" zoomScaleNormal="90" workbookViewId="0">
      <selection activeCell="A3" sqref="A3:B3"/>
    </sheetView>
  </sheetViews>
  <sheetFormatPr baseColWidth="10" defaultColWidth="11.42578125" defaultRowHeight="15" x14ac:dyDescent="0.25"/>
  <cols>
    <col min="1" max="1" width="21.5703125" customWidth="1"/>
    <col min="2" max="2" width="13.28515625" customWidth="1"/>
    <col min="3" max="3" width="1.42578125" customWidth="1"/>
    <col min="4" max="4" width="13.28515625" customWidth="1"/>
    <col min="5" max="5" width="1.42578125" customWidth="1"/>
    <col min="6" max="6" width="20.140625" customWidth="1"/>
    <col min="7" max="7" width="1.42578125" customWidth="1"/>
    <col min="8" max="8" width="13.28515625" customWidth="1"/>
    <col min="9" max="9" width="1.42578125" customWidth="1"/>
    <col min="10" max="10" width="13.28515625" customWidth="1"/>
    <col min="11" max="11" width="1.7109375" customWidth="1"/>
    <col min="12" max="12" width="5.85546875" customWidth="1"/>
    <col min="13" max="14" width="11.7109375" customWidth="1"/>
  </cols>
  <sheetData>
    <row r="1" spans="1:17" x14ac:dyDescent="0.25">
      <c r="A1" s="57"/>
      <c r="B1" s="58"/>
      <c r="C1" s="58"/>
      <c r="D1" s="58"/>
      <c r="E1" s="58"/>
      <c r="F1" s="58"/>
      <c r="G1" s="58"/>
      <c r="H1" s="58"/>
      <c r="I1" s="58"/>
      <c r="J1" s="58"/>
      <c r="K1" s="58"/>
      <c r="L1" s="59"/>
    </row>
    <row r="2" spans="1:17" ht="46.5" customHeight="1" x14ac:dyDescent="0.25">
      <c r="A2" s="423" t="s">
        <v>189</v>
      </c>
      <c r="B2" s="424"/>
      <c r="C2" s="425"/>
      <c r="D2" s="425"/>
      <c r="E2" s="60"/>
      <c r="F2" s="60"/>
      <c r="G2" s="60"/>
      <c r="H2" s="61"/>
      <c r="I2" s="61"/>
      <c r="J2" s="61"/>
      <c r="K2" s="61"/>
      <c r="L2" s="62"/>
    </row>
    <row r="3" spans="1:17" ht="24" customHeight="1" x14ac:dyDescent="0.25">
      <c r="A3" s="430" t="s">
        <v>190</v>
      </c>
      <c r="B3" s="431"/>
      <c r="C3" s="60"/>
      <c r="D3" s="60"/>
      <c r="E3" s="60"/>
      <c r="F3" s="60"/>
      <c r="G3" s="60"/>
      <c r="H3" s="61"/>
      <c r="I3" s="61"/>
      <c r="J3" s="61"/>
      <c r="K3" s="61"/>
      <c r="L3" s="62"/>
    </row>
    <row r="4" spans="1:17" ht="66.75" customHeight="1" x14ac:dyDescent="0.25">
      <c r="A4" s="432" t="s">
        <v>110</v>
      </c>
      <c r="B4" s="433"/>
      <c r="C4" s="433"/>
      <c r="D4" s="433"/>
      <c r="E4" s="63"/>
      <c r="F4" s="63"/>
      <c r="G4" s="63"/>
      <c r="H4" s="61"/>
      <c r="I4" s="61"/>
      <c r="J4" s="61"/>
      <c r="K4" s="61"/>
      <c r="L4" s="62"/>
    </row>
    <row r="5" spans="1:17" ht="50.1" customHeight="1" x14ac:dyDescent="0.35">
      <c r="A5" s="64" t="s">
        <v>20</v>
      </c>
      <c r="B5" s="158"/>
      <c r="C5" s="63"/>
      <c r="D5" s="63"/>
      <c r="E5" s="63"/>
      <c r="F5" s="63"/>
      <c r="G5" s="63"/>
      <c r="H5" s="61"/>
      <c r="I5" s="61"/>
      <c r="J5" s="61"/>
      <c r="K5" s="61"/>
      <c r="L5" s="62"/>
    </row>
    <row r="6" spans="1:17" ht="18.75" x14ac:dyDescent="0.25">
      <c r="A6" s="65"/>
      <c r="B6" s="61"/>
      <c r="C6" s="66"/>
      <c r="D6" s="66"/>
      <c r="E6" s="66"/>
      <c r="F6" s="66"/>
      <c r="G6" s="66"/>
      <c r="H6" s="61"/>
      <c r="I6" s="61"/>
      <c r="J6" s="61"/>
      <c r="K6" s="61"/>
      <c r="L6" s="62"/>
    </row>
    <row r="7" spans="1:17" ht="30" customHeight="1" x14ac:dyDescent="0.25">
      <c r="A7" s="67"/>
      <c r="B7" s="428" t="s">
        <v>61</v>
      </c>
      <c r="C7" s="429"/>
      <c r="D7" s="429"/>
      <c r="E7" s="68"/>
      <c r="F7" s="13"/>
      <c r="G7" s="69"/>
      <c r="H7" s="69"/>
      <c r="I7" s="69"/>
      <c r="J7" s="69"/>
      <c r="K7" s="61"/>
      <c r="L7" s="70"/>
    </row>
    <row r="8" spans="1:17" ht="20.100000000000001" customHeight="1" x14ac:dyDescent="0.25">
      <c r="A8" s="67"/>
      <c r="B8" s="68" t="s">
        <v>0</v>
      </c>
      <c r="C8" s="68"/>
      <c r="D8" s="68"/>
      <c r="E8" s="68"/>
      <c r="F8" s="13">
        <v>2026</v>
      </c>
      <c r="G8" s="69"/>
      <c r="H8" s="69"/>
      <c r="I8" s="69"/>
      <c r="J8" s="69"/>
      <c r="K8" s="61"/>
      <c r="L8" s="62"/>
    </row>
    <row r="9" spans="1:17" ht="20.100000000000001" customHeight="1" x14ac:dyDescent="0.25">
      <c r="A9" s="67"/>
      <c r="B9" s="68"/>
      <c r="C9" s="68"/>
      <c r="D9" s="68"/>
      <c r="E9" s="68"/>
      <c r="F9" s="69"/>
      <c r="G9" s="69"/>
      <c r="H9" s="69"/>
      <c r="I9" s="69"/>
      <c r="J9" s="69"/>
      <c r="K9" s="61"/>
      <c r="L9" s="62"/>
    </row>
    <row r="10" spans="1:17" ht="36.75" customHeight="1" x14ac:dyDescent="0.25">
      <c r="A10" s="50"/>
      <c r="B10" s="434" t="s">
        <v>71</v>
      </c>
      <c r="C10" s="434"/>
      <c r="D10" s="434"/>
      <c r="E10" s="61"/>
      <c r="F10" s="71" t="s">
        <v>58</v>
      </c>
      <c r="G10" s="72"/>
      <c r="H10" s="72"/>
      <c r="I10" s="72"/>
      <c r="J10" s="72"/>
      <c r="K10" s="61"/>
      <c r="L10" s="62"/>
      <c r="M10" s="10"/>
    </row>
    <row r="11" spans="1:17" ht="15.75" x14ac:dyDescent="0.25">
      <c r="A11" s="50"/>
      <c r="B11" s="61"/>
      <c r="C11" s="12"/>
      <c r="D11" s="12"/>
      <c r="E11" s="12"/>
      <c r="F11" s="73"/>
      <c r="G11" s="73"/>
      <c r="H11" s="73"/>
      <c r="I11" s="73"/>
      <c r="J11" s="73"/>
      <c r="K11" s="61"/>
      <c r="L11" s="62"/>
      <c r="M11" s="74"/>
    </row>
    <row r="12" spans="1:17" ht="30.75" customHeight="1" x14ac:dyDescent="0.25">
      <c r="A12" s="67"/>
      <c r="B12" s="61" t="s">
        <v>140</v>
      </c>
      <c r="C12" s="61"/>
      <c r="D12" s="61"/>
      <c r="E12" s="61"/>
      <c r="F12" s="384"/>
      <c r="G12" s="75"/>
      <c r="H12" s="75"/>
      <c r="I12" s="75"/>
      <c r="J12" s="75"/>
      <c r="K12" s="61"/>
      <c r="L12" s="62"/>
      <c r="M12" s="74"/>
    </row>
    <row r="13" spans="1:17" ht="45" x14ac:dyDescent="0.25">
      <c r="A13" s="76"/>
      <c r="B13" s="77" t="s">
        <v>21</v>
      </c>
      <c r="C13" s="73"/>
      <c r="D13" s="73"/>
      <c r="E13" s="73"/>
      <c r="F13" s="71" t="s">
        <v>59</v>
      </c>
      <c r="G13" s="72"/>
      <c r="H13" s="72"/>
      <c r="I13" s="72"/>
      <c r="J13" s="72"/>
      <c r="K13" s="61"/>
      <c r="L13" s="62"/>
      <c r="M13" s="74"/>
      <c r="Q13" s="78"/>
    </row>
    <row r="14" spans="1:17" ht="15.75" x14ac:dyDescent="0.25">
      <c r="A14" s="76"/>
      <c r="B14" s="11"/>
      <c r="C14" s="73"/>
      <c r="D14" s="73"/>
      <c r="E14" s="73"/>
      <c r="F14" s="73"/>
      <c r="G14" s="73"/>
      <c r="H14" s="61"/>
      <c r="I14" s="61"/>
      <c r="J14" s="61"/>
      <c r="K14" s="61"/>
      <c r="L14" s="62"/>
      <c r="M14" s="74"/>
    </row>
    <row r="15" spans="1:17" ht="45" customHeight="1" x14ac:dyDescent="0.25">
      <c r="A15" s="174" t="s">
        <v>138</v>
      </c>
      <c r="B15" s="383"/>
      <c r="C15" s="79"/>
      <c r="D15" s="383"/>
      <c r="E15" s="80"/>
      <c r="F15" s="383"/>
      <c r="G15" s="173"/>
      <c r="H15" s="383"/>
      <c r="I15" s="173"/>
      <c r="J15" s="383"/>
      <c r="K15" s="73"/>
      <c r="L15" s="81"/>
      <c r="M15" s="74"/>
    </row>
    <row r="16" spans="1:17" ht="30.75" customHeight="1" x14ac:dyDescent="0.25">
      <c r="A16" s="82" t="s">
        <v>22</v>
      </c>
      <c r="B16" s="390" t="s">
        <v>131</v>
      </c>
      <c r="C16" s="83"/>
      <c r="D16" s="390" t="s">
        <v>132</v>
      </c>
      <c r="E16" s="72"/>
      <c r="F16" s="165" t="s">
        <v>133</v>
      </c>
      <c r="G16" s="72"/>
      <c r="H16" s="165" t="s">
        <v>134</v>
      </c>
      <c r="I16" s="72"/>
      <c r="J16" s="165" t="s">
        <v>135</v>
      </c>
      <c r="K16" s="83"/>
      <c r="L16" s="84"/>
      <c r="M16" s="7"/>
    </row>
    <row r="17" spans="1:14" x14ac:dyDescent="0.25">
      <c r="A17" s="85"/>
      <c r="B17" s="83"/>
      <c r="C17" s="83"/>
      <c r="D17" s="83"/>
      <c r="E17" s="83"/>
      <c r="F17" s="83"/>
      <c r="G17" s="83"/>
      <c r="H17" s="83"/>
      <c r="I17" s="83"/>
      <c r="J17" s="83"/>
      <c r="K17" s="83"/>
      <c r="L17" s="86"/>
      <c r="M17" s="7"/>
      <c r="N17" s="161"/>
    </row>
    <row r="18" spans="1:14" ht="45" customHeight="1" x14ac:dyDescent="0.25">
      <c r="A18" s="171" t="s">
        <v>139</v>
      </c>
      <c r="B18" s="384"/>
      <c r="C18" s="79"/>
      <c r="D18" s="384"/>
      <c r="E18" s="80"/>
      <c r="F18" s="384"/>
      <c r="G18" s="80"/>
      <c r="H18" s="384"/>
      <c r="I18" s="80"/>
      <c r="J18" s="384"/>
      <c r="K18" s="61"/>
      <c r="L18" s="81"/>
      <c r="M18" s="7"/>
    </row>
    <row r="19" spans="1:14" ht="30" x14ac:dyDescent="0.25">
      <c r="A19" s="82" t="s">
        <v>22</v>
      </c>
      <c r="B19" s="71" t="s">
        <v>62</v>
      </c>
      <c r="C19" s="83"/>
      <c r="D19" s="71" t="s">
        <v>60</v>
      </c>
      <c r="E19" s="72"/>
      <c r="F19" s="71" t="s">
        <v>63</v>
      </c>
      <c r="G19" s="72"/>
      <c r="H19" s="71" t="s">
        <v>64</v>
      </c>
      <c r="I19" s="72"/>
      <c r="J19" s="42" t="s">
        <v>85</v>
      </c>
      <c r="K19" s="61"/>
      <c r="L19" s="84"/>
      <c r="M19" s="7"/>
    </row>
    <row r="20" spans="1:14" x14ac:dyDescent="0.25">
      <c r="A20" s="85"/>
      <c r="B20" s="83"/>
      <c r="C20" s="83"/>
      <c r="D20" s="83"/>
      <c r="E20" s="83"/>
      <c r="F20" s="83"/>
      <c r="G20" s="83"/>
      <c r="H20" s="83"/>
      <c r="I20" s="83"/>
      <c r="J20" s="83"/>
      <c r="K20" s="83"/>
      <c r="L20" s="86"/>
      <c r="M20" s="7"/>
    </row>
    <row r="21" spans="1:14" ht="45" customHeight="1" x14ac:dyDescent="0.25">
      <c r="A21" s="171" t="s">
        <v>139</v>
      </c>
      <c r="B21" s="384"/>
      <c r="C21" s="11"/>
      <c r="D21" s="384"/>
      <c r="E21" s="80"/>
      <c r="F21" s="384"/>
      <c r="G21" s="11"/>
      <c r="H21" s="185"/>
      <c r="I21" s="80"/>
      <c r="J21" s="165"/>
      <c r="K21" s="61"/>
      <c r="L21" s="81"/>
      <c r="M21" s="7"/>
    </row>
    <row r="22" spans="1:14" ht="30" x14ac:dyDescent="0.25">
      <c r="A22" s="82" t="s">
        <v>22</v>
      </c>
      <c r="B22" s="42" t="s">
        <v>86</v>
      </c>
      <c r="C22" s="83"/>
      <c r="D22" s="42" t="s">
        <v>117</v>
      </c>
      <c r="E22" s="72"/>
      <c r="F22" s="71" t="s">
        <v>118</v>
      </c>
      <c r="G22" s="83"/>
      <c r="H22" s="123" t="s">
        <v>136</v>
      </c>
      <c r="I22" s="72"/>
      <c r="J22" s="123" t="s">
        <v>137</v>
      </c>
      <c r="K22" s="61"/>
      <c r="L22" s="84"/>
      <c r="M22" s="7"/>
    </row>
    <row r="23" spans="1:14" x14ac:dyDescent="0.25">
      <c r="A23" s="85"/>
      <c r="B23" s="83"/>
      <c r="C23" s="83"/>
      <c r="D23" s="83"/>
      <c r="E23" s="83"/>
      <c r="F23" s="83"/>
      <c r="G23" s="83"/>
      <c r="H23" s="83"/>
      <c r="I23" s="83"/>
      <c r="J23" s="83"/>
      <c r="K23" s="83"/>
      <c r="L23" s="86"/>
    </row>
    <row r="24" spans="1:14" x14ac:dyDescent="0.25">
      <c r="A24" s="85"/>
      <c r="B24" s="83"/>
      <c r="C24" s="83"/>
      <c r="D24" s="83"/>
      <c r="E24" s="83"/>
      <c r="F24" s="83"/>
      <c r="G24" s="83"/>
      <c r="H24" s="83"/>
      <c r="I24" s="83"/>
      <c r="J24" s="83"/>
      <c r="K24" s="83"/>
      <c r="L24" s="86"/>
    </row>
    <row r="25" spans="1:14" ht="15" customHeight="1" x14ac:dyDescent="0.25">
      <c r="A25" s="435" t="s">
        <v>198</v>
      </c>
      <c r="B25" s="436"/>
      <c r="C25" s="436"/>
      <c r="D25" s="436"/>
      <c r="E25" s="436"/>
      <c r="F25" s="436"/>
      <c r="G25" s="436"/>
      <c r="H25" s="437"/>
      <c r="I25" s="437"/>
      <c r="J25" s="437"/>
      <c r="K25" s="437"/>
      <c r="L25" s="438"/>
    </row>
    <row r="26" spans="1:14" ht="15" customHeight="1" x14ac:dyDescent="0.25">
      <c r="A26" s="439"/>
      <c r="B26" s="436"/>
      <c r="C26" s="436"/>
      <c r="D26" s="436"/>
      <c r="E26" s="436"/>
      <c r="F26" s="436"/>
      <c r="G26" s="436"/>
      <c r="H26" s="437"/>
      <c r="I26" s="437"/>
      <c r="J26" s="437"/>
      <c r="K26" s="437"/>
      <c r="L26" s="438"/>
    </row>
    <row r="27" spans="1:14" ht="15" customHeight="1" x14ac:dyDescent="0.25">
      <c r="A27" s="440"/>
      <c r="B27" s="437"/>
      <c r="C27" s="437"/>
      <c r="D27" s="437"/>
      <c r="E27" s="437"/>
      <c r="F27" s="437"/>
      <c r="G27" s="437"/>
      <c r="H27" s="437"/>
      <c r="I27" s="437"/>
      <c r="J27" s="437"/>
      <c r="K27" s="437"/>
      <c r="L27" s="438"/>
    </row>
    <row r="28" spans="1:14" ht="15" customHeight="1" x14ac:dyDescent="0.25">
      <c r="A28" s="440"/>
      <c r="B28" s="437"/>
      <c r="C28" s="437"/>
      <c r="D28" s="437"/>
      <c r="E28" s="437"/>
      <c r="F28" s="437"/>
      <c r="G28" s="437"/>
      <c r="H28" s="437"/>
      <c r="I28" s="437"/>
      <c r="J28" s="437"/>
      <c r="K28" s="437"/>
      <c r="L28" s="438"/>
    </row>
    <row r="29" spans="1:14" ht="15" customHeight="1" x14ac:dyDescent="0.25">
      <c r="A29" s="441"/>
      <c r="B29" s="442"/>
      <c r="C29" s="442"/>
      <c r="D29" s="442"/>
      <c r="E29" s="442"/>
      <c r="F29" s="442"/>
      <c r="G29" s="442"/>
      <c r="H29" s="442"/>
      <c r="I29" s="442"/>
      <c r="J29" s="442"/>
      <c r="K29" s="442"/>
      <c r="L29" s="443"/>
    </row>
    <row r="30" spans="1:14" ht="15" customHeight="1" x14ac:dyDescent="0.25">
      <c r="A30" s="87"/>
      <c r="B30" s="88"/>
      <c r="C30" s="88"/>
      <c r="D30" s="88"/>
      <c r="E30" s="88"/>
      <c r="F30" s="88"/>
      <c r="G30" s="88"/>
      <c r="H30" s="88"/>
      <c r="I30" s="88"/>
      <c r="J30" s="88"/>
      <c r="K30" s="88"/>
      <c r="L30" s="89"/>
    </row>
    <row r="31" spans="1:14" ht="15" customHeight="1" x14ac:dyDescent="0.25">
      <c r="A31" s="90" t="s">
        <v>14</v>
      </c>
      <c r="B31" s="61"/>
      <c r="C31" s="61"/>
      <c r="D31" s="61"/>
      <c r="E31" s="61"/>
      <c r="F31" s="61"/>
      <c r="G31" s="61"/>
      <c r="H31" s="61"/>
      <c r="I31" s="61"/>
      <c r="J31" s="61"/>
      <c r="K31" s="61"/>
      <c r="L31" s="91"/>
    </row>
    <row r="32" spans="1:14" ht="15" customHeight="1" x14ac:dyDescent="0.25">
      <c r="A32" s="92" t="s">
        <v>15</v>
      </c>
      <c r="B32" s="61"/>
      <c r="C32" s="68"/>
      <c r="D32" s="68"/>
      <c r="E32" s="68"/>
      <c r="F32" s="68"/>
      <c r="G32" s="68"/>
      <c r="H32" s="61"/>
      <c r="I32" s="61"/>
      <c r="J32" s="61"/>
      <c r="K32" s="61"/>
      <c r="L32" s="62"/>
    </row>
    <row r="33" spans="1:12" ht="15" customHeight="1" x14ac:dyDescent="0.25">
      <c r="A33" s="92" t="s">
        <v>16</v>
      </c>
      <c r="B33" s="61"/>
      <c r="C33" s="68"/>
      <c r="D33" s="68"/>
      <c r="E33" s="68"/>
      <c r="F33" s="68"/>
      <c r="G33" s="68"/>
      <c r="H33" s="61"/>
      <c r="I33" s="61"/>
      <c r="J33" s="61"/>
      <c r="K33" s="61"/>
      <c r="L33" s="62"/>
    </row>
    <row r="34" spans="1:12" ht="15" customHeight="1" x14ac:dyDescent="0.25">
      <c r="A34" s="92"/>
      <c r="B34" s="61"/>
      <c r="C34" s="68"/>
      <c r="D34" s="68"/>
      <c r="E34" s="68"/>
      <c r="F34" s="68"/>
      <c r="G34" s="68"/>
      <c r="H34" s="61"/>
      <c r="I34" s="61"/>
      <c r="J34" s="61"/>
      <c r="K34" s="61"/>
      <c r="L34" s="91"/>
    </row>
    <row r="35" spans="1:12" ht="15" customHeight="1" x14ac:dyDescent="0.25">
      <c r="A35" s="92" t="s">
        <v>17</v>
      </c>
      <c r="B35" s="61"/>
      <c r="C35" s="68"/>
      <c r="D35" s="68"/>
      <c r="E35" s="68"/>
      <c r="F35" s="68"/>
      <c r="G35" s="68"/>
      <c r="H35" s="61"/>
      <c r="I35" s="61"/>
      <c r="J35" s="61"/>
      <c r="K35" s="61"/>
      <c r="L35" s="91"/>
    </row>
    <row r="36" spans="1:12" ht="15" customHeight="1" x14ac:dyDescent="0.25">
      <c r="A36" s="92" t="s">
        <v>18</v>
      </c>
      <c r="B36" s="61"/>
      <c r="C36" s="93"/>
      <c r="D36" s="93"/>
      <c r="E36" s="93"/>
      <c r="F36" s="93"/>
      <c r="G36" s="93"/>
      <c r="H36" s="61"/>
      <c r="I36" s="61"/>
      <c r="J36" s="61"/>
      <c r="K36" s="61"/>
      <c r="L36" s="91"/>
    </row>
    <row r="37" spans="1:12" ht="15" customHeight="1" x14ac:dyDescent="0.25">
      <c r="A37" s="92" t="s">
        <v>159</v>
      </c>
      <c r="B37" s="61"/>
      <c r="C37" s="93"/>
      <c r="D37" s="93"/>
      <c r="E37" s="93"/>
      <c r="F37" s="93"/>
      <c r="G37" s="93"/>
      <c r="H37" s="61"/>
      <c r="I37" s="61"/>
      <c r="J37" s="61"/>
      <c r="K37" s="93"/>
      <c r="L37" s="62"/>
    </row>
    <row r="38" spans="1:12" ht="15" customHeight="1" x14ac:dyDescent="0.25">
      <c r="A38" s="94"/>
      <c r="B38" s="95"/>
      <c r="C38" s="96"/>
      <c r="D38" s="96"/>
      <c r="E38" s="96"/>
      <c r="F38" s="96"/>
      <c r="G38" s="96"/>
      <c r="H38" s="426" t="s">
        <v>73</v>
      </c>
      <c r="I38" s="426"/>
      <c r="J38" s="426"/>
      <c r="K38" s="426"/>
      <c r="L38" s="427"/>
    </row>
  </sheetData>
  <sheetProtection algorithmName="SHA-512" hashValue="8p4YdapXP9hFbbQGp0shX6NkY6++2qS5H2DzW2AAs77UC6hbqEARzvZpuKlQEPecvFcH3WAWWTLt2yDusYFUMA==" saltValue="fvy92HrWw8vfDUYkVJ5eGA==" spinCount="100000" sheet="1" objects="1" scenarios="1"/>
  <mergeCells count="7">
    <mergeCell ref="A2:D2"/>
    <mergeCell ref="H38:L38"/>
    <mergeCell ref="B7:D7"/>
    <mergeCell ref="A3:B3"/>
    <mergeCell ref="A4:D4"/>
    <mergeCell ref="B10:D10"/>
    <mergeCell ref="A25:L29"/>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F10" location="Gesamtergebnis!A1" display="Formblatt &quot;Gesamtergebnis&quot;" xr:uid="{93E351BD-98B5-473C-B507-212F1DACD6AD}"/>
    <hyperlink ref="B22" location="'Recyclingschritt N_6'!A1" display="'Recyclingschritt N_6'!A1" xr:uid="{1E1E3893-BAB4-4AD2-8FDB-E455F840B324}"/>
    <hyperlink ref="D19" location="'Recyclingschritt N_2'!A1" display="'Recyclingschritt N_2'!A1" xr:uid="{23E09B66-62CE-4F4D-B539-77E5F3F8903F}"/>
    <hyperlink ref="B19" location="'Recyclingschritt N_1'!A1" display="'Recyclingschritt N_1'!A1" xr:uid="{36AF3754-92F8-4145-8A90-B825E7FAC6D7}"/>
    <hyperlink ref="H19" location="'Recyclingschritt N_4'!A1" display="'Recyclingschritt N_4'!A1" xr:uid="{54174ABA-B155-4CBD-89BE-E589899A3788}"/>
    <hyperlink ref="F19" location="'Recyclingschritt N_3'!A1" display="'Recyclingschritt N_3'!A1" xr:uid="{DF09865B-79AA-4B01-937D-E85084B4A460}"/>
    <hyperlink ref="J19" location="'Recyclingschritt N_5'!A1" display="'Recyclingschritt N_5'!A1" xr:uid="{6CD1FC41-18A3-4099-9558-4B4A737A46A5}"/>
    <hyperlink ref="D22" location="'Recyclingschritt N_7'!A1" display="'Recyclingschritt N_7'!A1" xr:uid="{B3B00442-2286-4400-B667-831306B73986}"/>
    <hyperlink ref="F22" location="'Recyclingschritt N_8'!A1" display="'Recyclingschritt N_8'!A1" xr:uid="{80D8174B-6731-426E-A7D3-88FC5790E9EB}"/>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N248"/>
  <sheetViews>
    <sheetView view="pageLayout" zoomScaleNormal="100" workbookViewId="0">
      <selection activeCell="C10" sqref="C10"/>
    </sheetView>
  </sheetViews>
  <sheetFormatPr baseColWidth="10" defaultColWidth="1.140625" defaultRowHeight="15" x14ac:dyDescent="0.25"/>
  <cols>
    <col min="1" max="1" width="26.85546875" customWidth="1"/>
    <col min="2" max="5" width="13.7109375" customWidth="1"/>
    <col min="6" max="7" width="7.7109375" customWidth="1"/>
    <col min="8" max="8" width="16" customWidth="1"/>
    <col min="9" max="29" width="15.7109375" customWidth="1"/>
  </cols>
  <sheetData>
    <row r="1" spans="1:8" ht="24.95" customHeight="1" x14ac:dyDescent="0.25">
      <c r="A1" s="155"/>
      <c r="B1" s="1"/>
      <c r="C1" s="156"/>
      <c r="D1" s="157" t="s">
        <v>25</v>
      </c>
      <c r="E1" s="157"/>
      <c r="F1" s="449" t="str">
        <f>IF(TitelseiteSonstigeAltbatterien!$F$7&lt;&gt;"",TitelseiteSonstigeAltbatterien!$F$7,"")</f>
        <v/>
      </c>
      <c r="G1" s="449"/>
      <c r="H1" s="450"/>
    </row>
    <row r="2" spans="1:8" ht="17.25" x14ac:dyDescent="0.3">
      <c r="A2" s="97" t="s">
        <v>70</v>
      </c>
      <c r="B2" s="98"/>
      <c r="C2" s="196"/>
      <c r="D2" s="196"/>
      <c r="E2" s="196"/>
      <c r="F2" s="444"/>
      <c r="G2" s="444"/>
      <c r="H2" s="445"/>
    </row>
    <row r="3" spans="1:8" ht="17.25" x14ac:dyDescent="0.3">
      <c r="A3" s="99" t="str" cm="1">
        <f t="array" ref="A3:B3">IF(TitelseiteSonstigeAltbatterien!A3:B3&lt;&gt;"",TitelseiteSonstigeAltbatterien!A3:B3,"")</f>
        <v>Sonstigen Altbatterien</v>
      </c>
      <c r="B3" s="100" t="str">
        <v/>
      </c>
      <c r="C3" s="53"/>
      <c r="D3" s="53"/>
      <c r="E3" s="53"/>
      <c r="F3" s="53"/>
      <c r="G3" s="53"/>
      <c r="H3" s="101"/>
    </row>
    <row r="4" spans="1:8" x14ac:dyDescent="0.25">
      <c r="A4" s="102"/>
      <c r="B4" s="103"/>
      <c r="C4" s="103"/>
      <c r="D4" s="103"/>
      <c r="E4" s="103"/>
      <c r="F4" s="103"/>
      <c r="G4" s="103"/>
      <c r="H4" s="104"/>
    </row>
    <row r="5" spans="1:8" ht="30" customHeight="1" x14ac:dyDescent="0.25">
      <c r="A5" s="105" t="s">
        <v>184</v>
      </c>
      <c r="B5" s="457" t="s">
        <v>69</v>
      </c>
      <c r="C5" s="458"/>
      <c r="D5" s="458"/>
      <c r="E5" s="458"/>
      <c r="F5" s="458"/>
      <c r="G5" s="458"/>
      <c r="H5" s="459"/>
    </row>
    <row r="6" spans="1:8" ht="66" customHeight="1" x14ac:dyDescent="0.25">
      <c r="A6" s="446" t="s">
        <v>109</v>
      </c>
      <c r="B6" s="447"/>
      <c r="C6" s="447"/>
      <c r="D6" s="447"/>
      <c r="E6" s="447"/>
      <c r="F6" s="447"/>
      <c r="G6" s="447"/>
      <c r="H6" s="448"/>
    </row>
    <row r="7" spans="1:8" ht="15" customHeight="1" x14ac:dyDescent="0.25">
      <c r="A7" s="106"/>
      <c r="B7" s="107"/>
      <c r="C7" s="108"/>
      <c r="D7" s="108"/>
      <c r="E7" s="108"/>
      <c r="F7" s="108"/>
      <c r="G7" s="108"/>
      <c r="H7" s="109"/>
    </row>
    <row r="8" spans="1:8" x14ac:dyDescent="0.25">
      <c r="A8" s="110" t="s">
        <v>24</v>
      </c>
      <c r="B8" s="111"/>
      <c r="C8" s="1"/>
      <c r="D8" s="1"/>
      <c r="E8" s="1"/>
      <c r="F8" s="1"/>
      <c r="G8" s="1"/>
      <c r="H8" s="2"/>
    </row>
    <row r="9" spans="1:8" x14ac:dyDescent="0.25">
      <c r="A9" s="3"/>
      <c r="B9" s="4"/>
      <c r="C9" s="4"/>
      <c r="D9" s="4"/>
      <c r="E9" s="4"/>
      <c r="F9" s="4"/>
      <c r="G9" s="4"/>
      <c r="H9" s="5"/>
    </row>
    <row r="10" spans="1:8" x14ac:dyDescent="0.25">
      <c r="A10" s="112" t="s">
        <v>0</v>
      </c>
      <c r="B10" s="4"/>
      <c r="C10" s="24">
        <f>IF(TitelseiteSonstigeAltbatterien!$F$8&lt;&gt;"",TitelseiteSonstigeAltbatterien!$F$8,"")</f>
        <v>2026</v>
      </c>
      <c r="D10" s="4"/>
      <c r="E10" s="4"/>
      <c r="F10" s="4"/>
      <c r="G10" s="4"/>
      <c r="H10" s="5"/>
    </row>
    <row r="11" spans="1:8" x14ac:dyDescent="0.25">
      <c r="A11" s="112"/>
      <c r="B11" s="4"/>
      <c r="C11" s="4"/>
      <c r="D11" s="4"/>
      <c r="E11" s="4"/>
      <c r="F11" s="4"/>
      <c r="G11" s="4"/>
      <c r="H11" s="5"/>
    </row>
    <row r="12" spans="1:8" ht="17.25" x14ac:dyDescent="0.25">
      <c r="A12" s="113" t="s">
        <v>30</v>
      </c>
      <c r="B12" s="4"/>
      <c r="C12" s="4"/>
      <c r="D12" s="4"/>
      <c r="E12" s="4"/>
      <c r="F12" s="4"/>
      <c r="G12" s="4"/>
      <c r="H12" s="5"/>
    </row>
    <row r="13" spans="1:8" x14ac:dyDescent="0.25">
      <c r="A13" s="114" t="s">
        <v>1</v>
      </c>
      <c r="B13" s="4"/>
      <c r="C13" s="451" t="str">
        <f>IF('Recyclingschritt N_0'!C11&lt;&gt;"",'Recyclingschritt N_0'!C11,"")</f>
        <v/>
      </c>
      <c r="D13" s="452"/>
      <c r="E13" s="452"/>
      <c r="F13" s="452"/>
      <c r="G13" s="452"/>
      <c r="H13" s="453"/>
    </row>
    <row r="14" spans="1:8" x14ac:dyDescent="0.25">
      <c r="A14" s="114" t="s">
        <v>83</v>
      </c>
      <c r="B14" s="4"/>
      <c r="C14" s="451" t="str">
        <f>IF('Recyclingschritt N_0'!C12&lt;&gt;"",'Recyclingschritt N_0'!C12,"")</f>
        <v/>
      </c>
      <c r="D14" s="452"/>
      <c r="E14" s="452"/>
      <c r="F14" s="452"/>
      <c r="G14" s="452"/>
      <c r="H14" s="453"/>
    </row>
    <row r="15" spans="1:8" x14ac:dyDescent="0.25">
      <c r="A15" s="114" t="s">
        <v>4</v>
      </c>
      <c r="B15" s="4"/>
      <c r="C15" s="454" t="str">
        <f>IF('Recyclingschritt N_0'!C13&lt;&gt;"",'Recyclingschritt N_0'!C13,"")</f>
        <v/>
      </c>
      <c r="D15" s="455"/>
      <c r="E15" s="455"/>
      <c r="F15" s="455"/>
      <c r="G15" s="455"/>
      <c r="H15" s="456"/>
    </row>
    <row r="16" spans="1:8" x14ac:dyDescent="0.25">
      <c r="A16" s="114" t="s">
        <v>13</v>
      </c>
      <c r="B16" s="4"/>
      <c r="C16" s="451" t="str">
        <f>IF('Recyclingschritt N_0'!C14&lt;&gt;"",'Recyclingschritt N_0'!C14,"")</f>
        <v/>
      </c>
      <c r="D16" s="452"/>
      <c r="E16" s="452"/>
      <c r="F16" s="452"/>
      <c r="G16" s="452"/>
      <c r="H16" s="453"/>
    </row>
    <row r="17" spans="1:14" x14ac:dyDescent="0.25">
      <c r="A17" s="114" t="s">
        <v>2</v>
      </c>
      <c r="B17" s="4"/>
      <c r="C17" s="451" t="str">
        <f>IF('Recyclingschritt N_0'!C15&lt;&gt;"",'Recyclingschritt N_0'!C15,"")</f>
        <v/>
      </c>
      <c r="D17" s="452"/>
      <c r="E17" s="452"/>
      <c r="F17" s="452"/>
      <c r="G17" s="452"/>
      <c r="H17" s="453"/>
    </row>
    <row r="18" spans="1:14" x14ac:dyDescent="0.25">
      <c r="A18" s="114" t="s">
        <v>3</v>
      </c>
      <c r="B18" s="4"/>
      <c r="C18" s="451" t="str">
        <f>IF('Recyclingschritt N_0'!C16&lt;&gt;"",'Recyclingschritt N_0'!C16,"")</f>
        <v/>
      </c>
      <c r="D18" s="452"/>
      <c r="E18" s="452"/>
      <c r="F18" s="452"/>
      <c r="G18" s="452"/>
      <c r="H18" s="453"/>
    </row>
    <row r="19" spans="1:14" x14ac:dyDescent="0.25">
      <c r="A19" s="114" t="s">
        <v>6</v>
      </c>
      <c r="B19" s="4"/>
      <c r="C19" s="454" t="str">
        <f>IF('Recyclingschritt N_0'!C17&lt;&gt;"",'Recyclingschritt N_0'!C17,"")</f>
        <v/>
      </c>
      <c r="D19" s="455"/>
      <c r="E19" s="455"/>
      <c r="F19" s="455"/>
      <c r="G19" s="455"/>
      <c r="H19" s="456"/>
    </row>
    <row r="20" spans="1:14" x14ac:dyDescent="0.25">
      <c r="A20" s="114" t="s">
        <v>5</v>
      </c>
      <c r="B20" s="4"/>
      <c r="C20" s="451" t="str">
        <f>IF('Recyclingschritt N_0'!C18&lt;&gt;"",'Recyclingschritt N_0'!C18,"")</f>
        <v/>
      </c>
      <c r="D20" s="452"/>
      <c r="E20" s="452"/>
      <c r="F20" s="452"/>
      <c r="G20" s="452"/>
      <c r="H20" s="453"/>
    </row>
    <row r="21" spans="1:14" x14ac:dyDescent="0.25">
      <c r="A21" s="114"/>
      <c r="B21" s="4"/>
      <c r="C21" s="88"/>
      <c r="D21" s="88"/>
      <c r="E21" s="88"/>
      <c r="F21" s="88"/>
      <c r="G21" s="308"/>
      <c r="H21" s="89"/>
    </row>
    <row r="22" spans="1:14" ht="36" customHeight="1" x14ac:dyDescent="0.25">
      <c r="A22" s="481" t="s">
        <v>39</v>
      </c>
      <c r="B22" s="482"/>
      <c r="C22" s="483" t="s">
        <v>79</v>
      </c>
      <c r="D22" s="484"/>
      <c r="E22" s="484"/>
      <c r="F22" s="484"/>
      <c r="G22" s="484"/>
      <c r="H22" s="485"/>
    </row>
    <row r="23" spans="1:14" ht="15" customHeight="1" x14ac:dyDescent="0.25">
      <c r="A23" s="28"/>
      <c r="B23" s="29"/>
      <c r="C23" s="115"/>
      <c r="D23" s="115"/>
      <c r="E23" s="115"/>
      <c r="F23" s="115"/>
      <c r="G23" s="115"/>
      <c r="H23" s="116"/>
    </row>
    <row r="24" spans="1:14" ht="30" customHeight="1" x14ac:dyDescent="0.25">
      <c r="A24" s="486" t="s">
        <v>26</v>
      </c>
      <c r="B24" s="487"/>
      <c r="C24" s="487"/>
      <c r="D24" s="487"/>
      <c r="E24" s="487"/>
      <c r="F24" s="487"/>
      <c r="G24" s="487"/>
      <c r="H24" s="487"/>
    </row>
    <row r="25" spans="1:14" ht="38.1" customHeight="1" x14ac:dyDescent="0.25">
      <c r="A25" s="498" t="s">
        <v>200</v>
      </c>
      <c r="B25" s="498"/>
      <c r="C25" s="498" t="s">
        <v>80</v>
      </c>
      <c r="D25" s="54" t="s">
        <v>67</v>
      </c>
      <c r="E25" s="54" t="s">
        <v>77</v>
      </c>
      <c r="F25" s="488" t="s">
        <v>66</v>
      </c>
      <c r="G25" s="489"/>
      <c r="H25" s="490"/>
    </row>
    <row r="26" spans="1:14" ht="38.1" customHeight="1" x14ac:dyDescent="0.25">
      <c r="A26" s="498"/>
      <c r="B26" s="498"/>
      <c r="C26" s="498"/>
      <c r="D26" s="54" t="s">
        <v>8</v>
      </c>
      <c r="E26" s="117" t="s">
        <v>76</v>
      </c>
      <c r="F26" s="491"/>
      <c r="G26" s="492"/>
      <c r="H26" s="493"/>
    </row>
    <row r="27" spans="1:14" x14ac:dyDescent="0.25">
      <c r="A27" s="497" t="str">
        <f>IF('Recyclingschritt N_0'!A26&lt;&gt;"",'Recyclingschritt N_0'!A26,"")</f>
        <v/>
      </c>
      <c r="B27" s="497"/>
      <c r="C27" s="264" t="str">
        <f>IF('Recyclingschritt N_0'!C26&lt;&gt;"",'Recyclingschritt N_0'!C26,"")</f>
        <v/>
      </c>
      <c r="D27" s="226" t="str">
        <f>IF('Recyclingschritt N_0'!D26&lt;&gt;"",'Recyclingschritt N_0'!D26,"")</f>
        <v/>
      </c>
      <c r="E27" s="265" t="str">
        <f>IF(D27&lt;&gt;"",D27/$D$33,"")</f>
        <v/>
      </c>
      <c r="F27" s="494" t="str">
        <f>IF('Recyclingschritt N_0'!E26&lt;&gt;"",'Recyclingschritt N_0'!E26,"")</f>
        <v/>
      </c>
      <c r="G27" s="495"/>
      <c r="H27" s="496"/>
      <c r="J27" s="160"/>
      <c r="K27" s="160"/>
      <c r="L27" s="160"/>
      <c r="M27" s="160"/>
      <c r="N27" s="160"/>
    </row>
    <row r="28" spans="1:14" ht="15" customHeight="1" x14ac:dyDescent="0.25">
      <c r="A28" s="497" t="str">
        <f>IF('Recyclingschritt N_0'!A27&lt;&gt;"",'Recyclingschritt N_0'!A27,"")</f>
        <v/>
      </c>
      <c r="B28" s="497"/>
      <c r="C28" s="264" t="str">
        <f>IF('Recyclingschritt N_0'!C27&lt;&gt;"",'Recyclingschritt N_0'!C27,"")</f>
        <v/>
      </c>
      <c r="D28" s="226" t="str">
        <f>IF('Recyclingschritt N_0'!D27&lt;&gt;"",'Recyclingschritt N_0'!D27,"")</f>
        <v/>
      </c>
      <c r="E28" s="265" t="str">
        <f t="shared" ref="E28:E32" si="0">IF(D28&lt;&gt;"",D28/$D$33,"")</f>
        <v/>
      </c>
      <c r="F28" s="494" t="str">
        <f>IF('Recyclingschritt N_0'!E27&lt;&gt;"",'Recyclingschritt N_0'!E27,"")</f>
        <v/>
      </c>
      <c r="G28" s="495"/>
      <c r="H28" s="496"/>
    </row>
    <row r="29" spans="1:14" ht="15" customHeight="1" x14ac:dyDescent="0.25">
      <c r="A29" s="497" t="str">
        <f>IF('Recyclingschritt N_0'!A28&lt;&gt;"",'Recyclingschritt N_0'!A28,"")</f>
        <v/>
      </c>
      <c r="B29" s="497"/>
      <c r="C29" s="264" t="str">
        <f>IF('Recyclingschritt N_0'!C28&lt;&gt;"",'Recyclingschritt N_0'!C28,"")</f>
        <v/>
      </c>
      <c r="D29" s="226" t="str">
        <f>IF('Recyclingschritt N_0'!D28&lt;&gt;"",'Recyclingschritt N_0'!D28,"")</f>
        <v/>
      </c>
      <c r="E29" s="265" t="str">
        <f t="shared" si="0"/>
        <v/>
      </c>
      <c r="F29" s="494" t="str">
        <f>IF('Recyclingschritt N_0'!E28&lt;&gt;"",'Recyclingschritt N_0'!E28,"")</f>
        <v/>
      </c>
      <c r="G29" s="495"/>
      <c r="H29" s="496"/>
      <c r="J29" s="118"/>
    </row>
    <row r="30" spans="1:14" ht="15" customHeight="1" x14ac:dyDescent="0.25">
      <c r="A30" s="497" t="str">
        <f>IF('Recyclingschritt N_0'!A29&lt;&gt;"",'Recyclingschritt N_0'!A29,"")</f>
        <v/>
      </c>
      <c r="B30" s="497"/>
      <c r="C30" s="264" t="str">
        <f>IF('Recyclingschritt N_0'!C29&lt;&gt;"",'Recyclingschritt N_0'!C29,"")</f>
        <v/>
      </c>
      <c r="D30" s="226" t="str">
        <f>IF('Recyclingschritt N_0'!D29&lt;&gt;"",'Recyclingschritt N_0'!D29,"")</f>
        <v/>
      </c>
      <c r="E30" s="265" t="str">
        <f t="shared" si="0"/>
        <v/>
      </c>
      <c r="F30" s="494" t="str">
        <f>IF('Recyclingschritt N_0'!E29&lt;&gt;"",'Recyclingschritt N_0'!E29,"")</f>
        <v/>
      </c>
      <c r="G30" s="495"/>
      <c r="H30" s="496"/>
      <c r="J30" s="118"/>
    </row>
    <row r="31" spans="1:14" ht="15" customHeight="1" x14ac:dyDescent="0.25">
      <c r="A31" s="497" t="str">
        <f>IF('Recyclingschritt N_0'!A30&lt;&gt;"",'Recyclingschritt N_0'!A30,"")</f>
        <v/>
      </c>
      <c r="B31" s="497"/>
      <c r="C31" s="264" t="str">
        <f>IF('Recyclingschritt N_0'!C30&lt;&gt;"",'Recyclingschritt N_0'!C30,"")</f>
        <v/>
      </c>
      <c r="D31" s="226" t="str">
        <f>IF('Recyclingschritt N_0'!D30&lt;&gt;"",'Recyclingschritt N_0'!D30,"")</f>
        <v/>
      </c>
      <c r="E31" s="265" t="str">
        <f t="shared" si="0"/>
        <v/>
      </c>
      <c r="F31" s="494" t="str">
        <f>IF('Recyclingschritt N_0'!E30&lt;&gt;"",'Recyclingschritt N_0'!E30,"")</f>
        <v/>
      </c>
      <c r="G31" s="495"/>
      <c r="H31" s="496"/>
      <c r="J31" s="118"/>
    </row>
    <row r="32" spans="1:14" ht="15" customHeight="1" x14ac:dyDescent="0.25">
      <c r="A32" s="497" t="str">
        <f>IF('Recyclingschritt N_0'!A31&lt;&gt;"",'Recyclingschritt N_0'!A31,"")</f>
        <v/>
      </c>
      <c r="B32" s="497"/>
      <c r="C32" s="264" t="str">
        <f>IF('Recyclingschritt N_0'!C31&lt;&gt;"",'Recyclingschritt N_0'!C31,"")</f>
        <v/>
      </c>
      <c r="D32" s="226" t="str">
        <f>IF('Recyclingschritt N_0'!D31&lt;&gt;"",'Recyclingschritt N_0'!D31,"")</f>
        <v/>
      </c>
      <c r="E32" s="265" t="str">
        <f t="shared" si="0"/>
        <v/>
      </c>
      <c r="F32" s="494" t="str">
        <f>IF('Recyclingschritt N_0'!E31&lt;&gt;"",'Recyclingschritt N_0'!E31,"")</f>
        <v/>
      </c>
      <c r="G32" s="495"/>
      <c r="H32" s="496"/>
      <c r="J32" s="118"/>
    </row>
    <row r="33" spans="1:8" x14ac:dyDescent="0.25">
      <c r="A33" s="497" t="s">
        <v>78</v>
      </c>
      <c r="B33" s="497"/>
      <c r="C33" s="264" t="str">
        <f>IF('Recyclingschritt N_0'!C32&lt;&gt;"",'Recyclingschritt N_0'!C32,"")</f>
        <v/>
      </c>
      <c r="D33" s="204">
        <f>SUM(D27:D32)</f>
        <v>0</v>
      </c>
      <c r="E33" s="265">
        <f>SUM(E27:E32)</f>
        <v>0</v>
      </c>
      <c r="F33" s="494"/>
      <c r="G33" s="495"/>
      <c r="H33" s="496"/>
    </row>
    <row r="34" spans="1:8" x14ac:dyDescent="0.25">
      <c r="A34" s="28"/>
      <c r="B34" s="29"/>
      <c r="C34" s="29"/>
      <c r="D34" s="29"/>
      <c r="E34" s="25" t="str">
        <f>IF('Recyclingschritt N_0'!E33&lt;&gt;"",'Recyclingschritt N_0'!E33,"")</f>
        <v/>
      </c>
      <c r="F34" s="119"/>
      <c r="G34" s="119"/>
      <c r="H34" s="120"/>
    </row>
    <row r="35" spans="1:8" ht="50.1" customHeight="1" x14ac:dyDescent="0.25">
      <c r="A35" s="462" t="s">
        <v>171</v>
      </c>
      <c r="B35" s="463"/>
      <c r="C35" s="463"/>
      <c r="D35" s="463"/>
      <c r="E35" s="463"/>
      <c r="F35" s="463"/>
      <c r="G35" s="463"/>
      <c r="H35" s="463"/>
    </row>
    <row r="36" spans="1:8" ht="24.95" customHeight="1" x14ac:dyDescent="0.25">
      <c r="A36" s="295" t="s">
        <v>172</v>
      </c>
      <c r="B36" s="471" t="str">
        <f>D27</f>
        <v/>
      </c>
      <c r="C36" s="472"/>
      <c r="D36" s="296"/>
      <c r="E36" s="296"/>
      <c r="F36" s="296"/>
      <c r="G36" s="296"/>
      <c r="H36" s="296"/>
    </row>
    <row r="37" spans="1:8" ht="15" customHeight="1" x14ac:dyDescent="0.25">
      <c r="A37" s="499" t="s">
        <v>97</v>
      </c>
      <c r="B37" s="500"/>
      <c r="C37" s="500"/>
      <c r="D37" s="467" t="str">
        <f>IF('Recyclingschritt N_0'!E26&lt;&gt;"",'Recyclingschritt N_0'!E26,"")</f>
        <v/>
      </c>
      <c r="E37" s="467"/>
      <c r="F37" s="467"/>
      <c r="G37" s="467"/>
      <c r="H37" s="467"/>
    </row>
    <row r="38" spans="1:8" ht="134.25" customHeight="1" x14ac:dyDescent="0.25">
      <c r="A38" s="121" t="s">
        <v>7</v>
      </c>
      <c r="B38" s="14" t="s">
        <v>34</v>
      </c>
      <c r="C38" s="14" t="s">
        <v>31</v>
      </c>
      <c r="D38" s="14" t="s">
        <v>121</v>
      </c>
      <c r="E38" s="15" t="s">
        <v>33</v>
      </c>
      <c r="F38" s="16" t="s">
        <v>122</v>
      </c>
      <c r="G38" s="321" t="s">
        <v>123</v>
      </c>
      <c r="H38" s="381" t="s">
        <v>187</v>
      </c>
    </row>
    <row r="39" spans="1:8" ht="24.95" customHeight="1" x14ac:dyDescent="0.25">
      <c r="A39" s="122"/>
      <c r="B39" s="54" t="s">
        <v>8</v>
      </c>
      <c r="C39" s="54" t="s">
        <v>8</v>
      </c>
      <c r="D39" s="54" t="s">
        <v>8</v>
      </c>
      <c r="E39" s="54" t="s">
        <v>8</v>
      </c>
      <c r="F39" s="54" t="s">
        <v>28</v>
      </c>
      <c r="G39" s="311" t="s">
        <v>28</v>
      </c>
      <c r="H39" s="311" t="s">
        <v>8</v>
      </c>
    </row>
    <row r="40" spans="1:8" ht="24.95" customHeight="1" x14ac:dyDescent="0.25">
      <c r="A40" s="23" t="str">
        <f>IF('Recyclingschritt N_0'!A81&lt;&gt;"",'Recyclingschritt N_0'!A81,"")</f>
        <v>Kobalt (Co)</v>
      </c>
      <c r="B40" s="261" t="str">
        <f>'Recyclingschritt N_0'!B81</f>
        <v/>
      </c>
      <c r="C40" s="226" t="str">
        <f>IFERROR('Recyclingschritt N_0'!C81+('Recyclingschritt N_1'!C45+'Recyclingschritt N_2'!C45+'Recyclingschritt N_3'!C45+'Recyclingschritt N_4'!C45+'Recyclingschritt N_4'!C45+'Recyclingschritt N_6'!C45+'Recyclingschritt N_7'!C45+'Recyclingschritt N_8'!C45)*$E$27,"")</f>
        <v/>
      </c>
      <c r="D40" s="226" t="str">
        <f>IFERROR('Recyclingschritt N_0'!D81+('Recyclingschritt N_1'!D45+'Recyclingschritt N_2'!D45+'Recyclingschritt N_3'!D45+'Recyclingschritt N_4'!D45+'Recyclingschritt N_4'!D45+'Recyclingschritt N_6'!D45+'Recyclingschritt N_7'!D45+'Recyclingschritt N_8'!D45)*$E$27,"")</f>
        <v/>
      </c>
      <c r="E40" s="262" t="str">
        <f>IFERROR(C40+D40,"")</f>
        <v/>
      </c>
      <c r="F40" s="475"/>
      <c r="G40" s="373" t="str">
        <f>IFERROR(E40/B40, "ggf. Pflichtfeld!")</f>
        <v>ggf. Pflichtfeld!</v>
      </c>
      <c r="H40" s="213"/>
    </row>
    <row r="41" spans="1:8" ht="24.95" customHeight="1" x14ac:dyDescent="0.25">
      <c r="A41" s="23" t="str">
        <f>IF('Recyclingschritt N_0'!A82&lt;&gt;"",'Recyclingschritt N_0'!A82,"")</f>
        <v>Kupfer (Cu)</v>
      </c>
      <c r="B41" s="261" t="str">
        <f>'Recyclingschritt N_0'!B82</f>
        <v/>
      </c>
      <c r="C41" s="226" t="str">
        <f>IFERROR('Recyclingschritt N_0'!C82+('Recyclingschritt N_1'!C46+'Recyclingschritt N_2'!C46+'Recyclingschritt N_3'!C46+'Recyclingschritt N_4'!C46+'Recyclingschritt N_4'!C46+'Recyclingschritt N_6'!C46+'Recyclingschritt N_7'!C46+'Recyclingschritt N_8'!C46)*$E$27,"")</f>
        <v/>
      </c>
      <c r="D41" s="226" t="str">
        <f>IFERROR('Recyclingschritt N_0'!D82+('Recyclingschritt N_1'!D46+'Recyclingschritt N_2'!D46+'Recyclingschritt N_3'!D46+'Recyclingschritt N_4'!D46+'Recyclingschritt N_4'!D46+'Recyclingschritt N_6'!D46+'Recyclingschritt N_7'!D46+'Recyclingschritt N_8'!D46)*$E$27,"")</f>
        <v/>
      </c>
      <c r="E41" s="262" t="str">
        <f t="shared" ref="E41:E61" si="1">IFERROR(C41+D41,"")</f>
        <v/>
      </c>
      <c r="F41" s="476"/>
      <c r="G41" s="373" t="str">
        <f t="shared" ref="G41:G43" si="2">IFERROR(E41/B41, "ggf. Pflichtfeld!")</f>
        <v>ggf. Pflichtfeld!</v>
      </c>
      <c r="H41" s="302"/>
    </row>
    <row r="42" spans="1:8" ht="24.95" customHeight="1" x14ac:dyDescent="0.25">
      <c r="A42" s="23" t="str">
        <f>IF('Recyclingschritt N_0'!A83&lt;&gt;"",'Recyclingschritt N_0'!A83,"")</f>
        <v>Blei (Pb)</v>
      </c>
      <c r="B42" s="261" t="str">
        <f>'Recyclingschritt N_0'!B83</f>
        <v/>
      </c>
      <c r="C42" s="226" t="str">
        <f>IFERROR('Recyclingschritt N_0'!C83+('Recyclingschritt N_1'!C47+'Recyclingschritt N_2'!C47+'Recyclingschritt N_3'!C47+'Recyclingschritt N_4'!C47+'Recyclingschritt N_4'!C47+'Recyclingschritt N_6'!C47+'Recyclingschritt N_7'!C47+'Recyclingschritt N_8'!C47)*$E$27,"")</f>
        <v/>
      </c>
      <c r="D42" s="226" t="str">
        <f>IFERROR('Recyclingschritt N_0'!D83+('Recyclingschritt N_1'!D47+'Recyclingschritt N_2'!D47+'Recyclingschritt N_3'!D47+'Recyclingschritt N_4'!D47+'Recyclingschritt N_4'!D47+'Recyclingschritt N_6'!D47+'Recyclingschritt N_7'!D47+'Recyclingschritt N_8'!D47)*$E$27,"")</f>
        <v/>
      </c>
      <c r="E42" s="262" t="str">
        <f t="shared" si="1"/>
        <v/>
      </c>
      <c r="F42" s="476"/>
      <c r="G42" s="373" t="str">
        <f t="shared" si="2"/>
        <v>ggf. Pflichtfeld!</v>
      </c>
      <c r="H42" s="213"/>
    </row>
    <row r="43" spans="1:8" ht="24.95" customHeight="1" x14ac:dyDescent="0.25">
      <c r="A43" s="23" t="str">
        <f>IF('Recyclingschritt N_0'!A84&lt;&gt;"",'Recyclingschritt N_0'!A84,"")</f>
        <v>Lithium (Li)</v>
      </c>
      <c r="B43" s="261" t="str">
        <f>'Recyclingschritt N_0'!B84</f>
        <v/>
      </c>
      <c r="C43" s="226" t="str">
        <f>IFERROR('Recyclingschritt N_0'!C84+('Recyclingschritt N_1'!C48+'Recyclingschritt N_2'!C48+'Recyclingschritt N_3'!C48+'Recyclingschritt N_4'!C48+'Recyclingschritt N_4'!C48+'Recyclingschritt N_6'!C48+'Recyclingschritt N_7'!C48+'Recyclingschritt N_8'!C48)*$E$27,"")</f>
        <v/>
      </c>
      <c r="D43" s="226" t="str">
        <f>IFERROR('Recyclingschritt N_0'!D84+('Recyclingschritt N_1'!D48+'Recyclingschritt N_2'!D48+'Recyclingschritt N_3'!D48+'Recyclingschritt N_4'!D48+'Recyclingschritt N_4'!D48+'Recyclingschritt N_6'!D48+'Recyclingschritt N_7'!D48+'Recyclingschritt N_8'!D48)*$E$27,"")</f>
        <v/>
      </c>
      <c r="E43" s="262" t="str">
        <f t="shared" si="1"/>
        <v/>
      </c>
      <c r="F43" s="476"/>
      <c r="G43" s="373" t="str">
        <f t="shared" si="2"/>
        <v>ggf. Pflichtfeld!</v>
      </c>
      <c r="H43" s="213"/>
    </row>
    <row r="44" spans="1:8" ht="15" customHeight="1" x14ac:dyDescent="0.25">
      <c r="A44" s="23" t="str">
        <f>IF('Recyclingschritt N_0'!A85&lt;&gt;"",'Recyclingschritt N_0'!A85,"")</f>
        <v>Nickel (Ni)</v>
      </c>
      <c r="B44" s="261" t="str">
        <f>'Recyclingschritt N_0'!B85</f>
        <v/>
      </c>
      <c r="C44" s="226" t="str">
        <f>IFERROR('Recyclingschritt N_0'!C85+('Recyclingschritt N_1'!C49+'Recyclingschritt N_2'!C49+'Recyclingschritt N_3'!C49+'Recyclingschritt N_4'!C49+'Recyclingschritt N_4'!C49+'Recyclingschritt N_6'!C49+'Recyclingschritt N_7'!C49+'Recyclingschritt N_8'!C49)*$E$27,"")</f>
        <v/>
      </c>
      <c r="D44" s="226" t="str">
        <f>IFERROR('Recyclingschritt N_0'!D85+('Recyclingschritt N_1'!D49+'Recyclingschritt N_2'!D49+'Recyclingschritt N_3'!D49+'Recyclingschritt N_4'!D49+'Recyclingschritt N_4'!D49+'Recyclingschritt N_6'!D49+'Recyclingschritt N_7'!D49+'Recyclingschritt N_8'!D49)*$E$27,"")</f>
        <v/>
      </c>
      <c r="E44" s="262" t="str">
        <f t="shared" si="1"/>
        <v/>
      </c>
      <c r="F44" s="476"/>
      <c r="G44" s="475"/>
      <c r="H44" s="213"/>
    </row>
    <row r="45" spans="1:8" ht="15" customHeight="1" x14ac:dyDescent="0.25">
      <c r="A45" s="23" t="str">
        <f>IF('Recyclingschritt N_0'!A86&lt;&gt;"",'Recyclingschritt N_0'!A86,"")</f>
        <v>Mangan (Mn)</v>
      </c>
      <c r="B45" s="261" t="str">
        <f>'Recyclingschritt N_0'!B86</f>
        <v/>
      </c>
      <c r="C45" s="226" t="str">
        <f>IFERROR('Recyclingschritt N_0'!C86+('Recyclingschritt N_1'!C50+'Recyclingschritt N_2'!C50+'Recyclingschritt N_3'!C50+'Recyclingschritt N_4'!C50+'Recyclingschritt N_4'!C50+'Recyclingschritt N_6'!C50+'Recyclingschritt N_7'!C50+'Recyclingschritt N_8'!C50)*$E$27,"")</f>
        <v/>
      </c>
      <c r="D45" s="226" t="str">
        <f>IFERROR('Recyclingschritt N_0'!D86+('Recyclingschritt N_1'!D50+'Recyclingschritt N_2'!D50+'Recyclingschritt N_3'!D50+'Recyclingschritt N_4'!D50+'Recyclingschritt N_4'!D50+'Recyclingschritt N_6'!D50+'Recyclingschritt N_7'!D50+'Recyclingschritt N_8'!D50)*$E$27,"")</f>
        <v/>
      </c>
      <c r="E45" s="262" t="str">
        <f t="shared" si="1"/>
        <v/>
      </c>
      <c r="F45" s="476"/>
      <c r="G45" s="503"/>
      <c r="H45" s="213"/>
    </row>
    <row r="46" spans="1:8" ht="15" customHeight="1" x14ac:dyDescent="0.25">
      <c r="A46" s="23" t="str">
        <f>IF('Recyclingschritt N_0'!A87&lt;&gt;"",'Recyclingschritt N_0'!A87,"")</f>
        <v>Aluminium (Al)</v>
      </c>
      <c r="B46" s="261" t="str">
        <f>'Recyclingschritt N_0'!B87</f>
        <v/>
      </c>
      <c r="C46" s="226" t="str">
        <f>IFERROR('Recyclingschritt N_0'!C87+('Recyclingschritt N_1'!C51+'Recyclingschritt N_2'!C51+'Recyclingschritt N_3'!C51+'Recyclingschritt N_4'!C51+'Recyclingschritt N_4'!C51+'Recyclingschritt N_6'!C51+'Recyclingschritt N_7'!C51+'Recyclingschritt N_8'!C51)*$E$27,"")</f>
        <v/>
      </c>
      <c r="D46" s="226" t="str">
        <f>IFERROR('Recyclingschritt N_0'!D87+('Recyclingschritt N_1'!D51+'Recyclingschritt N_2'!D51+'Recyclingschritt N_3'!D51+'Recyclingschritt N_4'!D51+'Recyclingschritt N_4'!D51+'Recyclingschritt N_6'!D51+'Recyclingschritt N_7'!D51+'Recyclingschritt N_8'!D51)*$E$27,"")</f>
        <v/>
      </c>
      <c r="E46" s="262" t="str">
        <f t="shared" si="1"/>
        <v/>
      </c>
      <c r="F46" s="476"/>
      <c r="G46" s="503"/>
      <c r="H46" s="213"/>
    </row>
    <row r="47" spans="1:8" ht="15" customHeight="1" x14ac:dyDescent="0.25">
      <c r="A47" s="23" t="str">
        <f>IF('Recyclingschritt N_0'!A88&lt;&gt;"",'Recyclingschritt N_0'!A88,"")</f>
        <v>Stahl</v>
      </c>
      <c r="B47" s="261" t="str">
        <f>'Recyclingschritt N_0'!B88</f>
        <v/>
      </c>
      <c r="C47" s="226" t="str">
        <f>IFERROR('Recyclingschritt N_0'!C88+('Recyclingschritt N_1'!C52+'Recyclingschritt N_2'!C52+'Recyclingschritt N_3'!C52+'Recyclingschritt N_4'!C52+'Recyclingschritt N_4'!C52+'Recyclingschritt N_6'!C52+'Recyclingschritt N_7'!C52+'Recyclingschritt N_8'!C52)*$E$27,"")</f>
        <v/>
      </c>
      <c r="D47" s="226" t="str">
        <f>IFERROR('Recyclingschritt N_0'!D88+('Recyclingschritt N_1'!D52+'Recyclingschritt N_2'!D52+'Recyclingschritt N_3'!D52+'Recyclingschritt N_4'!D52+'Recyclingschritt N_4'!D52+'Recyclingschritt N_6'!D52+'Recyclingschritt N_7'!D52+'Recyclingschritt N_8'!D52)*$E$27,"")</f>
        <v/>
      </c>
      <c r="E47" s="262" t="str">
        <f t="shared" si="1"/>
        <v/>
      </c>
      <c r="F47" s="476"/>
      <c r="G47" s="503"/>
      <c r="H47" s="213"/>
    </row>
    <row r="48" spans="1:8" ht="18" customHeight="1" x14ac:dyDescent="0.25">
      <c r="A48" s="23" t="str">
        <f>IF('Recyclingschritt N_0'!A89&lt;&gt;"",'Recyclingschritt N_0'!A89,"")</f>
        <v>Elektrolyt (KOH)</v>
      </c>
      <c r="B48" s="261" t="str">
        <f>'Recyclingschritt N_0'!B89</f>
        <v/>
      </c>
      <c r="C48" s="226" t="str">
        <f>IFERROR('Recyclingschritt N_0'!C89+('Recyclingschritt N_1'!C53+'Recyclingschritt N_2'!C53+'Recyclingschritt N_3'!C53+'Recyclingschritt N_4'!C53+'Recyclingschritt N_4'!C53+'Recyclingschritt N_6'!C53+'Recyclingschritt N_7'!C53+'Recyclingschritt N_8'!C53)*$E$27,"")</f>
        <v/>
      </c>
      <c r="D48" s="226" t="str">
        <f>IFERROR('Recyclingschritt N_0'!D89+('Recyclingschritt N_1'!D53+'Recyclingschritt N_2'!D53+'Recyclingschritt N_3'!D53+'Recyclingschritt N_4'!D53+'Recyclingschritt N_4'!D53+'Recyclingschritt N_6'!D53+'Recyclingschritt N_7'!D53+'Recyclingschritt N_8'!D53)*$E$27,"")</f>
        <v/>
      </c>
      <c r="E48" s="262" t="str">
        <f t="shared" si="1"/>
        <v/>
      </c>
      <c r="F48" s="476"/>
      <c r="G48" s="503"/>
      <c r="H48" s="213"/>
    </row>
    <row r="49" spans="1:10" ht="15" customHeight="1" x14ac:dyDescent="0.25">
      <c r="A49" s="23" t="str">
        <f>IF('Recyclingschritt N_0'!A90&lt;&gt;"",'Recyclingschritt N_0'!A90,"")</f>
        <v>Elektrolyt (NaOH)</v>
      </c>
      <c r="B49" s="261" t="str">
        <f>'Recyclingschritt N_0'!B90</f>
        <v/>
      </c>
      <c r="C49" s="226" t="str">
        <f>IFERROR('Recyclingschritt N_0'!C90+('Recyclingschritt N_1'!C54+'Recyclingschritt N_2'!C54+'Recyclingschritt N_3'!C54+'Recyclingschritt N_4'!C54+'Recyclingschritt N_4'!C54+'Recyclingschritt N_6'!C54+'Recyclingschritt N_7'!C54+'Recyclingschritt N_8'!C54)*$E$27,"")</f>
        <v/>
      </c>
      <c r="D49" s="226" t="str">
        <f>IFERROR('Recyclingschritt N_0'!D90+('Recyclingschritt N_1'!D54+'Recyclingschritt N_2'!D54+'Recyclingschritt N_3'!D54+'Recyclingschritt N_4'!D54+'Recyclingschritt N_4'!D54+'Recyclingschritt N_6'!D54+'Recyclingschritt N_7'!D54+'Recyclingschritt N_8'!D54)*$E$27,"")</f>
        <v/>
      </c>
      <c r="E49" s="262" t="str">
        <f t="shared" si="1"/>
        <v/>
      </c>
      <c r="F49" s="476"/>
      <c r="G49" s="503"/>
      <c r="H49" s="213"/>
    </row>
    <row r="50" spans="1:10" ht="15" customHeight="1" x14ac:dyDescent="0.25">
      <c r="A50" s="23" t="str">
        <f>IF('Recyclingschritt N_0'!A91&lt;&gt;"",'Recyclingschritt N_0'!A91,"")</f>
        <v>Kunststoffe (9)</v>
      </c>
      <c r="B50" s="261" t="str">
        <f>'Recyclingschritt N_0'!B91</f>
        <v/>
      </c>
      <c r="C50" s="226" t="str">
        <f>IFERROR('Recyclingschritt N_0'!C91+('Recyclingschritt N_1'!C55+'Recyclingschritt N_2'!C55+'Recyclingschritt N_3'!C55+'Recyclingschritt N_4'!C55+'Recyclingschritt N_4'!C55+'Recyclingschritt N_6'!C55+'Recyclingschritt N_7'!C55+'Recyclingschritt N_8'!C55)*$E$27,"")</f>
        <v/>
      </c>
      <c r="D50" s="226" t="str">
        <f>IFERROR('Recyclingschritt N_0'!D91+('Recyclingschritt N_1'!D55+'Recyclingschritt N_2'!D55+'Recyclingschritt N_3'!D55+'Recyclingschritt N_4'!D55+'Recyclingschritt N_4'!D55+'Recyclingschritt N_6'!D55+'Recyclingschritt N_7'!D55+'Recyclingschritt N_8'!D55)*$E$27,"")</f>
        <v/>
      </c>
      <c r="E50" s="262" t="str">
        <f t="shared" si="1"/>
        <v/>
      </c>
      <c r="F50" s="476"/>
      <c r="G50" s="503"/>
      <c r="H50" s="213"/>
    </row>
    <row r="51" spans="1:10" ht="15" customHeight="1" x14ac:dyDescent="0.25">
      <c r="A51" s="23" t="str">
        <f>IF('Recyclingschritt N_0'!A92&lt;&gt;"",'Recyclingschritt N_0'!A92,"")</f>
        <v>Sauerstoff (O2) (7)</v>
      </c>
      <c r="B51" s="261" t="str">
        <f>'Recyclingschritt N_0'!B92</f>
        <v/>
      </c>
      <c r="C51" s="226" t="str">
        <f>IFERROR('Recyclingschritt N_0'!C92+('Recyclingschritt N_1'!C56+'Recyclingschritt N_2'!C56+'Recyclingschritt N_3'!C56+'Recyclingschritt N_4'!C56+'Recyclingschritt N_4'!C56+'Recyclingschritt N_6'!C56+'Recyclingschritt N_7'!C56+'Recyclingschritt N_8'!C56)*$E$27,"")</f>
        <v/>
      </c>
      <c r="D51" s="226" t="str">
        <f>IFERROR('Recyclingschritt N_0'!D92+('Recyclingschritt N_1'!D56+'Recyclingschritt N_2'!D56+'Recyclingschritt N_3'!D56+'Recyclingschritt N_4'!D56+'Recyclingschritt N_4'!D56+'Recyclingschritt N_6'!D56+'Recyclingschritt N_7'!D56+'Recyclingschritt N_8'!D56)*$E$27,"")</f>
        <v/>
      </c>
      <c r="E51" s="262" t="str">
        <f t="shared" si="1"/>
        <v/>
      </c>
      <c r="F51" s="476"/>
      <c r="G51" s="503"/>
      <c r="H51" s="213"/>
    </row>
    <row r="52" spans="1:10" ht="50.25" customHeight="1" x14ac:dyDescent="0.25">
      <c r="A52" s="23" t="str">
        <f>IF('Recyclingschritt N_0'!A93&lt;&gt;"",'Recyclingschritt N_0'!A93,"")</f>
        <v>Kohlenstoff aus Kohlenstoffquellen auf  Zellebene (C) (7)</v>
      </c>
      <c r="B52" s="261" t="str">
        <f>'Recyclingschritt N_0'!B93</f>
        <v/>
      </c>
      <c r="C52" s="226" t="str">
        <f>IFERROR('Recyclingschritt N_0'!C93+('Recyclingschritt N_1'!C57+'Recyclingschritt N_2'!C57+'Recyclingschritt N_3'!C57+'Recyclingschritt N_4'!C57+'Recyclingschritt N_4'!C57+'Recyclingschritt N_6'!C57+'Recyclingschritt N_7'!C57+'Recyclingschritt N_8'!C57)*$E$27,"")</f>
        <v/>
      </c>
      <c r="D52" s="226" t="str">
        <f>IFERROR('Recyclingschritt N_0'!D93+('Recyclingschritt N_1'!D57+'Recyclingschritt N_2'!D57+'Recyclingschritt N_3'!D57+'Recyclingschritt N_4'!D57+'Recyclingschritt N_4'!D57+'Recyclingschritt N_6'!D57+'Recyclingschritt N_7'!D57+'Recyclingschritt N_8'!D57)*$E$27,"")</f>
        <v/>
      </c>
      <c r="E52" s="262" t="str">
        <f t="shared" si="1"/>
        <v/>
      </c>
      <c r="F52" s="476"/>
      <c r="G52" s="503"/>
      <c r="H52" s="213"/>
    </row>
    <row r="53" spans="1:10" ht="31.5" customHeight="1" x14ac:dyDescent="0.25">
      <c r="A53" s="23" t="str">
        <f>IF('Recyclingschritt N_0'!A94&lt;&gt;"",'Recyclingschritt N_0'!A94,"")</f>
        <v>Eisen aus Eisenquellen auf Zellebene (Fe)  (7)</v>
      </c>
      <c r="B53" s="261" t="str">
        <f>'Recyclingschritt N_0'!B94</f>
        <v/>
      </c>
      <c r="C53" s="226" t="str">
        <f>IFERROR('Recyclingschritt N_0'!C94+('Recyclingschritt N_1'!C58+'Recyclingschritt N_2'!C58+'Recyclingschritt N_3'!C58+'Recyclingschritt N_4'!C58+'Recyclingschritt N_4'!C58+'Recyclingschritt N_6'!C58+'Recyclingschritt N_7'!C58+'Recyclingschritt N_8'!C58)*$E$27,"")</f>
        <v/>
      </c>
      <c r="D53" s="226" t="str">
        <f>IFERROR('Recyclingschritt N_0'!D94+('Recyclingschritt N_1'!D58+'Recyclingschritt N_2'!D58+'Recyclingschritt N_3'!D58+'Recyclingschritt N_4'!D58+'Recyclingschritt N_4'!D58+'Recyclingschritt N_6'!D58+'Recyclingschritt N_7'!D58+'Recyclingschritt N_8'!D58)*$E$27,"")</f>
        <v/>
      </c>
      <c r="E53" s="262" t="str">
        <f t="shared" si="1"/>
        <v/>
      </c>
      <c r="F53" s="476"/>
      <c r="G53" s="503"/>
      <c r="H53" s="213"/>
    </row>
    <row r="54" spans="1:10" ht="15" customHeight="1" x14ac:dyDescent="0.25">
      <c r="A54" s="23" t="str">
        <f>IF('Recyclingschritt N_0'!A95&lt;&gt;"",'Recyclingschritt N_0'!A95,"")</f>
        <v>Phosphor (P) (7)</v>
      </c>
      <c r="B54" s="261" t="str">
        <f>'Recyclingschritt N_0'!B95</f>
        <v/>
      </c>
      <c r="C54" s="226" t="str">
        <f>IFERROR('Recyclingschritt N_0'!C95+('Recyclingschritt N_1'!C59+'Recyclingschritt N_2'!C59+'Recyclingschritt N_3'!C59+'Recyclingschritt N_4'!C59+'Recyclingschritt N_4'!C59+'Recyclingschritt N_6'!C59+'Recyclingschritt N_7'!C59+'Recyclingschritt N_8'!C59)*$E$27,"")</f>
        <v/>
      </c>
      <c r="D54" s="226" t="str">
        <f>IFERROR('Recyclingschritt N_0'!D95+('Recyclingschritt N_1'!D59+'Recyclingschritt N_2'!D59+'Recyclingschritt N_3'!D59+'Recyclingschritt N_4'!D59+'Recyclingschritt N_4'!D59+'Recyclingschritt N_6'!D59+'Recyclingschritt N_7'!D59+'Recyclingschritt N_8'!D59)*$E$27,"")</f>
        <v/>
      </c>
      <c r="E54" s="262" t="str">
        <f t="shared" si="1"/>
        <v/>
      </c>
      <c r="F54" s="476"/>
      <c r="G54" s="503"/>
      <c r="H54" s="213"/>
    </row>
    <row r="55" spans="1:10" ht="15" customHeight="1" x14ac:dyDescent="0.25">
      <c r="A55" s="23" t="str">
        <f>IF('Recyclingschritt N_0'!A96&lt;&gt;"",'Recyclingschritt N_0'!A96,"")</f>
        <v>Chlor (Cl) (7)</v>
      </c>
      <c r="B55" s="261" t="str">
        <f>'Recyclingschritt N_0'!B96</f>
        <v/>
      </c>
      <c r="C55" s="226" t="str">
        <f>IFERROR('Recyclingschritt N_0'!C96+('Recyclingschritt N_1'!C60+'Recyclingschritt N_2'!C60+'Recyclingschritt N_3'!C60+'Recyclingschritt N_4'!C60+'Recyclingschritt N_4'!C60+'Recyclingschritt N_6'!C60+'Recyclingschritt N_7'!C60+'Recyclingschritt N_8'!C60)*$E$27,"")</f>
        <v/>
      </c>
      <c r="D55" s="226" t="str">
        <f>IFERROR('Recyclingschritt N_0'!D96+('Recyclingschritt N_1'!D60+'Recyclingschritt N_2'!D60+'Recyclingschritt N_3'!D60+'Recyclingschritt N_4'!D60+'Recyclingschritt N_4'!D60+'Recyclingschritt N_6'!D60+'Recyclingschritt N_7'!D60+'Recyclingschritt N_8'!D60)*$E$27,"")</f>
        <v/>
      </c>
      <c r="E55" s="262" t="str">
        <f t="shared" si="1"/>
        <v/>
      </c>
      <c r="F55" s="476"/>
      <c r="G55" s="503"/>
      <c r="H55" s="213"/>
    </row>
    <row r="56" spans="1:10" ht="15" customHeight="1" x14ac:dyDescent="0.25">
      <c r="A56" s="23" t="str">
        <f>IF('Recyclingschritt N_0'!A97&lt;&gt;"",'Recyclingschritt N_0'!A97,"")</f>
        <v>Schwefel (S) (7)</v>
      </c>
      <c r="B56" s="261" t="str">
        <f>'Recyclingschritt N_0'!B97</f>
        <v/>
      </c>
      <c r="C56" s="226" t="str">
        <f>IFERROR('Recyclingschritt N_0'!C97+('Recyclingschritt N_1'!C61+'Recyclingschritt N_2'!C61+'Recyclingschritt N_3'!C61+'Recyclingschritt N_4'!C61+'Recyclingschritt N_4'!C61+'Recyclingschritt N_6'!C61+'Recyclingschritt N_7'!C61+'Recyclingschritt N_8'!C61)*$E$27,"")</f>
        <v/>
      </c>
      <c r="D56" s="226" t="str">
        <f>IFERROR('Recyclingschritt N_0'!D97+('Recyclingschritt N_1'!D61+'Recyclingschritt N_2'!D61+'Recyclingschritt N_3'!D61+'Recyclingschritt N_4'!D61+'Recyclingschritt N_4'!D61+'Recyclingschritt N_6'!D61+'Recyclingschritt N_7'!D61+'Recyclingschritt N_8'!D61)*$E$27,"")</f>
        <v/>
      </c>
      <c r="E56" s="262" t="str">
        <f t="shared" si="1"/>
        <v/>
      </c>
      <c r="F56" s="476"/>
      <c r="G56" s="503"/>
      <c r="H56" s="216"/>
    </row>
    <row r="57" spans="1:10" ht="15" customHeight="1" x14ac:dyDescent="0.25">
      <c r="A57" s="23" t="str">
        <f>IF('Recyclingschritt N_0'!A98&lt;&gt;"",'Recyclingschritt N_0'!A98,"")</f>
        <v>Quecksilber (Hg) (13)</v>
      </c>
      <c r="B57" s="261" t="str">
        <f>'Recyclingschritt N_0'!B98</f>
        <v/>
      </c>
      <c r="C57" s="226" t="str">
        <f>IFERROR('Recyclingschritt N_0'!C98+('Recyclingschritt N_1'!C62+'Recyclingschritt N_2'!C62+'Recyclingschritt N_3'!C62+'Recyclingschritt N_4'!C62+'Recyclingschritt N_4'!C62+'Recyclingschritt N_6'!C62+'Recyclingschritt N_7'!C62+'Recyclingschritt N_8'!C62)*$E$27,"")</f>
        <v/>
      </c>
      <c r="D57" s="226" t="str">
        <f>IFERROR('Recyclingschritt N_0'!D98+('Recyclingschritt N_1'!D62+'Recyclingschritt N_2'!D62+'Recyclingschritt N_3'!D62+'Recyclingschritt N_4'!D62+'Recyclingschritt N_4'!D62+'Recyclingschritt N_6'!D62+'Recyclingschritt N_7'!D62+'Recyclingschritt N_8'!D62)*$E$27,"")</f>
        <v/>
      </c>
      <c r="E57" s="262" t="str">
        <f t="shared" si="1"/>
        <v/>
      </c>
      <c r="F57" s="476"/>
      <c r="G57" s="503"/>
      <c r="H57" s="352" t="str">
        <f>IFERROR('Recyclingschritt N_0'!I98+('Recyclingschritt N_1'!I62+'Recyclingschritt N_2'!I62+'Recyclingschritt N_3'!I62+'Recyclingschritt N_4'!I62+'Recyclingschritt N_5'!I62+'Recyclingschritt N_6'!I62+'Recyclingschritt N_7'!I62+'Recyclingschritt N_8'!I62)*E27,"")</f>
        <v/>
      </c>
      <c r="I57" s="372"/>
    </row>
    <row r="58" spans="1:10" ht="15" customHeight="1" x14ac:dyDescent="0.25">
      <c r="A58" s="23" t="str">
        <f>IF('Recyclingschritt N_0'!A99&lt;&gt;"",'Recyclingschritt N_0'!A99,"")</f>
        <v>Cadmium (Cd) (13)</v>
      </c>
      <c r="B58" s="261" t="str">
        <f>'Recyclingschritt N_0'!B99</f>
        <v/>
      </c>
      <c r="C58" s="226" t="str">
        <f>IFERROR('Recyclingschritt N_0'!C99+('Recyclingschritt N_1'!C63+'Recyclingschritt N_2'!C63+'Recyclingschritt N_3'!C63+'Recyclingschritt N_4'!C63+'Recyclingschritt N_4'!C63+'Recyclingschritt N_6'!C63+'Recyclingschritt N_7'!C63+'Recyclingschritt N_8'!C63)*$E$27,"")</f>
        <v/>
      </c>
      <c r="D58" s="226" t="str">
        <f>IFERROR('Recyclingschritt N_0'!D99+('Recyclingschritt N_1'!D63+'Recyclingschritt N_2'!D63+'Recyclingschritt N_3'!D63+'Recyclingschritt N_4'!D63+'Recyclingschritt N_4'!D63+'Recyclingschritt N_6'!D63+'Recyclingschritt N_7'!D63+'Recyclingschritt N_8'!D63)*$E$27,"")</f>
        <v/>
      </c>
      <c r="E58" s="262" t="str">
        <f t="shared" si="1"/>
        <v/>
      </c>
      <c r="F58" s="476"/>
      <c r="G58" s="503"/>
      <c r="H58" s="352" t="str">
        <f>IFERROR('Recyclingschritt N_0'!I99+('Recyclingschritt N_1'!I63+'Recyclingschritt N_2'!I63+'Recyclingschritt N_3'!I63+'Recyclingschritt N_4'!I63+'Recyclingschritt N_5'!I63+'Recyclingschritt N_6'!I63+'Recyclingschritt N_7'!I63+'Recyclingschritt N_8'!I63)*E27,"")</f>
        <v/>
      </c>
      <c r="I58" s="372"/>
    </row>
    <row r="59" spans="1:10" ht="15" customHeight="1" x14ac:dyDescent="0.25">
      <c r="A59" s="23" t="str">
        <f>IF('Recyclingschritt N_0'!A100&lt;&gt;"",'Recyclingschritt N_0'!A100,"")</f>
        <v/>
      </c>
      <c r="B59" s="261" t="str">
        <f>'Recyclingschritt N_0'!B100</f>
        <v/>
      </c>
      <c r="C59" s="226" t="str">
        <f>IFERROR('Recyclingschritt N_0'!C100+('Recyclingschritt N_1'!C64+'Recyclingschritt N_2'!C64+'Recyclingschritt N_3'!C64+'Recyclingschritt N_4'!C64+'Recyclingschritt N_4'!C64+'Recyclingschritt N_6'!C64+'Recyclingschritt N_7'!C64+'Recyclingschritt N_8'!C64)*$E$27,"")</f>
        <v/>
      </c>
      <c r="D59" s="226" t="str">
        <f>IFERROR('Recyclingschritt N_0'!D100+('Recyclingschritt N_1'!D64+'Recyclingschritt N_2'!D64+'Recyclingschritt N_3'!D64+'Recyclingschritt N_4'!D64+'Recyclingschritt N_4'!D64+'Recyclingschritt N_6'!D64+'Recyclingschritt N_7'!D64+'Recyclingschritt N_8'!D64)*$E$27,"")</f>
        <v/>
      </c>
      <c r="E59" s="262" t="str">
        <f t="shared" si="1"/>
        <v/>
      </c>
      <c r="F59" s="476"/>
      <c r="G59" s="503"/>
      <c r="H59" s="216"/>
      <c r="I59" s="372"/>
    </row>
    <row r="60" spans="1:10" ht="15" customHeight="1" x14ac:dyDescent="0.25">
      <c r="A60" s="23" t="str">
        <f>IF('Recyclingschritt N_0'!A101&lt;&gt;"",'Recyclingschritt N_0'!A101,"")</f>
        <v/>
      </c>
      <c r="B60" s="261" t="str">
        <f>'Recyclingschritt N_0'!B101</f>
        <v/>
      </c>
      <c r="C60" s="226" t="str">
        <f>IFERROR('Recyclingschritt N_0'!C101+('Recyclingschritt N_1'!C65+'Recyclingschritt N_2'!C65+'Recyclingschritt N_3'!C65+'Recyclingschritt N_4'!C65+'Recyclingschritt N_4'!C65+'Recyclingschritt N_6'!C65+'Recyclingschritt N_7'!C65+'Recyclingschritt N_8'!C65)*$E$27,"")</f>
        <v/>
      </c>
      <c r="D60" s="226" t="str">
        <f>IFERROR('Recyclingschritt N_0'!D101+('Recyclingschritt N_1'!D65+'Recyclingschritt N_2'!D65+'Recyclingschritt N_3'!D65+'Recyclingschritt N_4'!D65+'Recyclingschritt N_4'!D65+'Recyclingschritt N_6'!D65+'Recyclingschritt N_7'!D65+'Recyclingschritt N_8'!D65)*$E$27,"")</f>
        <v/>
      </c>
      <c r="E60" s="262" t="str">
        <f t="shared" ref="E60" si="3">IFERROR(C60+D60,"")</f>
        <v/>
      </c>
      <c r="F60" s="476"/>
      <c r="G60" s="503"/>
      <c r="H60" s="216"/>
      <c r="I60" s="372"/>
    </row>
    <row r="61" spans="1:10" ht="15" customHeight="1" x14ac:dyDescent="0.25">
      <c r="A61" s="23" t="str">
        <f>IF('Recyclingschritt N_0'!A102&lt;&gt;"",'Recyclingschritt N_0'!A102,"")</f>
        <v/>
      </c>
      <c r="B61" s="261" t="str">
        <f>'Recyclingschritt N_0'!B102</f>
        <v/>
      </c>
      <c r="C61" s="226" t="str">
        <f>IFERROR('Recyclingschritt N_0'!C102+('Recyclingschritt N_1'!C66+'Recyclingschritt N_2'!C66+'Recyclingschritt N_3'!C66+'Recyclingschritt N_4'!C66+'Recyclingschritt N_4'!C66+'Recyclingschritt N_6'!C66+'Recyclingschritt N_7'!C66+'Recyclingschritt N_8'!C66)*$E$27,"")</f>
        <v/>
      </c>
      <c r="D61" s="226" t="str">
        <f>IFERROR('Recyclingschritt N_0'!D102+('Recyclingschritt N_1'!D66+'Recyclingschritt N_2'!D66+'Recyclingschritt N_3'!D66+'Recyclingschritt N_4'!D66+'Recyclingschritt N_4'!D66+'Recyclingschritt N_6'!D66+'Recyclingschritt N_7'!D66+'Recyclingschritt N_8'!D66)*$E$27,"")</f>
        <v/>
      </c>
      <c r="E61" s="262" t="str">
        <f t="shared" si="1"/>
        <v/>
      </c>
      <c r="F61" s="477"/>
      <c r="G61" s="504"/>
      <c r="H61" s="216"/>
    </row>
    <row r="62" spans="1:10" ht="15" customHeight="1" x14ac:dyDescent="0.25">
      <c r="A62" s="124" t="s">
        <v>29</v>
      </c>
      <c r="B62" s="285">
        <f>SUM(B40:B61)</f>
        <v>0</v>
      </c>
      <c r="C62" s="201">
        <f>SUM(C40:C61)</f>
        <v>0</v>
      </c>
      <c r="D62" s="201">
        <f>SUM(D40:D61)</f>
        <v>0</v>
      </c>
      <c r="E62" s="202">
        <f t="shared" ref="E62" si="4">C62+D62</f>
        <v>0</v>
      </c>
      <c r="F62" s="205" t="str">
        <f>IFERROR(E62/B62,"")</f>
        <v/>
      </c>
      <c r="G62" s="205"/>
      <c r="H62" s="206"/>
      <c r="J62" s="274"/>
    </row>
    <row r="63" spans="1:10" x14ac:dyDescent="0.25">
      <c r="A63" s="126"/>
      <c r="B63" s="126"/>
      <c r="C63" s="127"/>
      <c r="D63" s="128"/>
      <c r="E63" s="128"/>
      <c r="F63" s="128"/>
      <c r="G63" s="128"/>
      <c r="H63" s="129"/>
    </row>
    <row r="64" spans="1:10" ht="50.1" customHeight="1" x14ac:dyDescent="0.25">
      <c r="A64" s="462" t="s">
        <v>191</v>
      </c>
      <c r="B64" s="463"/>
      <c r="C64" s="463"/>
      <c r="D64" s="463"/>
      <c r="E64" s="463"/>
      <c r="F64" s="463"/>
      <c r="G64" s="463"/>
      <c r="H64" s="463"/>
    </row>
    <row r="65" spans="1:8" ht="24.95" customHeight="1" x14ac:dyDescent="0.25">
      <c r="A65" s="295" t="s">
        <v>172</v>
      </c>
      <c r="B65" s="471" t="str">
        <f>D28</f>
        <v/>
      </c>
      <c r="C65" s="472"/>
      <c r="D65" s="296"/>
      <c r="E65" s="296"/>
      <c r="F65" s="296"/>
      <c r="G65" s="296"/>
      <c r="H65" s="296"/>
    </row>
    <row r="66" spans="1:8" x14ac:dyDescent="0.25">
      <c r="A66" s="464" t="s">
        <v>97</v>
      </c>
      <c r="B66" s="465"/>
      <c r="C66" s="466"/>
      <c r="D66" s="467" t="str">
        <f>IF('Recyclingschritt N_0'!E27&lt;&gt;"",'Recyclingschritt N_0'!E27,"")</f>
        <v/>
      </c>
      <c r="E66" s="467"/>
      <c r="F66" s="467"/>
      <c r="G66" s="467"/>
      <c r="H66" s="467"/>
    </row>
    <row r="67" spans="1:8" ht="132.75" x14ac:dyDescent="0.25">
      <c r="A67" s="121" t="s">
        <v>7</v>
      </c>
      <c r="B67" s="14" t="s">
        <v>34</v>
      </c>
      <c r="C67" s="14" t="s">
        <v>31</v>
      </c>
      <c r="D67" s="14" t="s">
        <v>32</v>
      </c>
      <c r="E67" s="15" t="s">
        <v>33</v>
      </c>
      <c r="F67" s="166" t="s">
        <v>122</v>
      </c>
      <c r="G67" s="321" t="s">
        <v>123</v>
      </c>
      <c r="H67" s="381" t="s">
        <v>187</v>
      </c>
    </row>
    <row r="68" spans="1:8" x14ac:dyDescent="0.25">
      <c r="A68" s="162"/>
      <c r="B68" s="9" t="s">
        <v>8</v>
      </c>
      <c r="C68" s="54" t="s">
        <v>8</v>
      </c>
      <c r="D68" s="54" t="s">
        <v>8</v>
      </c>
      <c r="E68" s="54" t="s">
        <v>8</v>
      </c>
      <c r="F68" s="159" t="s">
        <v>28</v>
      </c>
      <c r="G68" s="311" t="s">
        <v>28</v>
      </c>
      <c r="H68" s="311" t="s">
        <v>8</v>
      </c>
    </row>
    <row r="69" spans="1:8" ht="24.95" customHeight="1" x14ac:dyDescent="0.25">
      <c r="A69" s="23" t="str">
        <f>IF('Recyclingschritt N_0'!A110&lt;&gt;"",'Recyclingschritt N_0'!A110,"")</f>
        <v>Kobalt (Co)</v>
      </c>
      <c r="B69" s="203" t="str">
        <f>'Recyclingschritt N_0'!B110</f>
        <v/>
      </c>
      <c r="C69" s="203" t="str">
        <f>IFERROR('Recyclingschritt N_0'!C110+('Recyclingschritt N_1'!C45+'Recyclingschritt N_2'!C45+'Recyclingschritt N_3'!C45+'Recyclingschritt N_4'!C45+'Recyclingschritt N_4'!C45+'Recyclingschritt N_6'!C45+'Recyclingschritt N_7'!C45+'Recyclingschritt N_8'!C45)*$E$28,"")</f>
        <v/>
      </c>
      <c r="D69" s="203" t="str">
        <f>IFERROR('Recyclingschritt N_0'!D110+('Recyclingschritt N_1'!D45+'Recyclingschritt N_2'!D45+'Recyclingschritt N_3'!D45+'Recyclingschritt N_4'!D45+'Recyclingschritt N_4'!D45+'Recyclingschritt N_6'!D45+'Recyclingschritt N_7'!D45+'Recyclingschritt N_8'!D45)*$E$28,"")</f>
        <v/>
      </c>
      <c r="E69" s="204" t="str">
        <f>IFERROR(C69+D69,"")</f>
        <v/>
      </c>
      <c r="F69" s="478"/>
      <c r="G69" s="373" t="str">
        <f>IFERROR(E69/B69, "ggf. Pflichtfeld!")</f>
        <v>ggf. Pflichtfeld!</v>
      </c>
      <c r="H69" s="213"/>
    </row>
    <row r="70" spans="1:8" ht="24.95" customHeight="1" x14ac:dyDescent="0.25">
      <c r="A70" s="23" t="str">
        <f>IF('Recyclingschritt N_0'!A111&lt;&gt;"",'Recyclingschritt N_0'!A111,"")</f>
        <v>Kupfer (Cu)</v>
      </c>
      <c r="B70" s="203" t="str">
        <f>'Recyclingschritt N_0'!B111</f>
        <v/>
      </c>
      <c r="C70" s="203" t="str">
        <f>IFERROR('Recyclingschritt N_0'!C111+('Recyclingschritt N_1'!C46+'Recyclingschritt N_2'!C46+'Recyclingschritt N_3'!C46+'Recyclingschritt N_4'!C46+'Recyclingschritt N_4'!C46+'Recyclingschritt N_6'!C46+'Recyclingschritt N_7'!C46+'Recyclingschritt N_8'!C46)*$E$28,"")</f>
        <v/>
      </c>
      <c r="D70" s="203" t="str">
        <f>IFERROR('Recyclingschritt N_0'!D111+('Recyclingschritt N_1'!D46+'Recyclingschritt N_2'!D46+'Recyclingschritt N_3'!D46+'Recyclingschritt N_4'!D46+'Recyclingschritt N_4'!D46+'Recyclingschritt N_6'!D46+'Recyclingschritt N_7'!D46+'Recyclingschritt N_8'!D46)*$E$28,"")</f>
        <v/>
      </c>
      <c r="E70" s="204" t="str">
        <f t="shared" ref="E70:E90" si="5">IFERROR(C70+D70,"")</f>
        <v/>
      </c>
      <c r="F70" s="479"/>
      <c r="G70" s="373" t="str">
        <f t="shared" ref="G70:G72" si="6">IFERROR(E70/B70, "ggf. Pflichtfeld!")</f>
        <v>ggf. Pflichtfeld!</v>
      </c>
      <c r="H70" s="302"/>
    </row>
    <row r="71" spans="1:8" ht="24.95" customHeight="1" x14ac:dyDescent="0.25">
      <c r="A71" s="23" t="str">
        <f>IF('Recyclingschritt N_0'!A112&lt;&gt;"",'Recyclingschritt N_0'!A112,"")</f>
        <v>Blei (Pb)</v>
      </c>
      <c r="B71" s="203" t="str">
        <f>'Recyclingschritt N_0'!B112</f>
        <v/>
      </c>
      <c r="C71" s="203" t="str">
        <f>IFERROR('Recyclingschritt N_0'!C112+('Recyclingschritt N_1'!C47+'Recyclingschritt N_2'!C47+'Recyclingschritt N_3'!C47+'Recyclingschritt N_4'!C47+'Recyclingschritt N_4'!C47+'Recyclingschritt N_6'!C47+'Recyclingschritt N_7'!C47+'Recyclingschritt N_8'!C47)*$E$28,"")</f>
        <v/>
      </c>
      <c r="D71" s="203" t="str">
        <f>IFERROR('Recyclingschritt N_0'!D112+('Recyclingschritt N_1'!D47+'Recyclingschritt N_2'!D47+'Recyclingschritt N_3'!D47+'Recyclingschritt N_4'!D47+'Recyclingschritt N_4'!D47+'Recyclingschritt N_6'!D47+'Recyclingschritt N_7'!D47+'Recyclingschritt N_8'!D47)*$E$28,"")</f>
        <v/>
      </c>
      <c r="E71" s="204" t="str">
        <f t="shared" si="5"/>
        <v/>
      </c>
      <c r="F71" s="479"/>
      <c r="G71" s="373" t="str">
        <f t="shared" si="6"/>
        <v>ggf. Pflichtfeld!</v>
      </c>
      <c r="H71" s="213"/>
    </row>
    <row r="72" spans="1:8" ht="24.95" customHeight="1" x14ac:dyDescent="0.25">
      <c r="A72" s="23" t="str">
        <f>IF('Recyclingschritt N_0'!A113&lt;&gt;"",'Recyclingschritt N_0'!A113,"")</f>
        <v>Lithium (Li)</v>
      </c>
      <c r="B72" s="203" t="str">
        <f>'Recyclingschritt N_0'!B113</f>
        <v/>
      </c>
      <c r="C72" s="203" t="str">
        <f>IFERROR('Recyclingschritt N_0'!C113+('Recyclingschritt N_1'!C48+'Recyclingschritt N_2'!C48+'Recyclingschritt N_3'!C48+'Recyclingschritt N_4'!C48+'Recyclingschritt N_4'!C48+'Recyclingschritt N_6'!C48+'Recyclingschritt N_7'!C48+'Recyclingschritt N_8'!C48)*$E$28,"")</f>
        <v/>
      </c>
      <c r="D72" s="203" t="str">
        <f>IFERROR('Recyclingschritt N_0'!D113+('Recyclingschritt N_1'!D48+'Recyclingschritt N_2'!D48+'Recyclingschritt N_3'!D48+'Recyclingschritt N_4'!D48+'Recyclingschritt N_4'!D48+'Recyclingschritt N_6'!D48+'Recyclingschritt N_7'!D48+'Recyclingschritt N_8'!D48)*$E$28,"")</f>
        <v/>
      </c>
      <c r="E72" s="204" t="str">
        <f t="shared" si="5"/>
        <v/>
      </c>
      <c r="F72" s="479"/>
      <c r="G72" s="373" t="str">
        <f t="shared" si="6"/>
        <v>ggf. Pflichtfeld!</v>
      </c>
      <c r="H72" s="213"/>
    </row>
    <row r="73" spans="1:8" x14ac:dyDescent="0.25">
      <c r="A73" s="23" t="str">
        <f>IF('Recyclingschritt N_0'!A114&lt;&gt;"",'Recyclingschritt N_0'!A114,"")</f>
        <v>Nickel (Ni)</v>
      </c>
      <c r="B73" s="203" t="str">
        <f>'Recyclingschritt N_0'!B114</f>
        <v/>
      </c>
      <c r="C73" s="203" t="str">
        <f>IFERROR('Recyclingschritt N_0'!C114+('Recyclingschritt N_1'!C49+'Recyclingschritt N_2'!C49+'Recyclingschritt N_3'!C49+'Recyclingschritt N_4'!C49+'Recyclingschritt N_4'!C49+'Recyclingschritt N_6'!C49+'Recyclingschritt N_7'!C49+'Recyclingschritt N_8'!C49)*$E$28,"")</f>
        <v/>
      </c>
      <c r="D73" s="203" t="str">
        <f>IFERROR('Recyclingschritt N_0'!D114+('Recyclingschritt N_1'!D49+'Recyclingschritt N_2'!D49+'Recyclingschritt N_3'!D49+'Recyclingschritt N_4'!D49+'Recyclingschritt N_4'!D49+'Recyclingschritt N_6'!D49+'Recyclingschritt N_7'!D49+'Recyclingschritt N_8'!D49)*$E$28,"")</f>
        <v/>
      </c>
      <c r="E73" s="204" t="str">
        <f t="shared" si="5"/>
        <v/>
      </c>
      <c r="F73" s="479"/>
      <c r="G73" s="475"/>
      <c r="H73" s="213"/>
    </row>
    <row r="74" spans="1:8" x14ac:dyDescent="0.25">
      <c r="A74" s="23" t="str">
        <f>IF('Recyclingschritt N_0'!A115&lt;&gt;"",'Recyclingschritt N_0'!A115,"")</f>
        <v>Mangan (Mn)</v>
      </c>
      <c r="B74" s="203" t="str">
        <f>'Recyclingschritt N_0'!B115</f>
        <v/>
      </c>
      <c r="C74" s="203" t="str">
        <f>IFERROR('Recyclingschritt N_0'!C115+('Recyclingschritt N_1'!C50+'Recyclingschritt N_2'!C50+'Recyclingschritt N_3'!C50+'Recyclingschritt N_4'!C50+'Recyclingschritt N_4'!C50+'Recyclingschritt N_6'!C50+'Recyclingschritt N_7'!C50+'Recyclingschritt N_8'!C50)*$E$28,"")</f>
        <v/>
      </c>
      <c r="D74" s="203" t="str">
        <f>IFERROR('Recyclingschritt N_0'!D115+('Recyclingschritt N_1'!D50+'Recyclingschritt N_2'!D50+'Recyclingschritt N_3'!D50+'Recyclingschritt N_4'!D50+'Recyclingschritt N_4'!D50+'Recyclingschritt N_6'!D50+'Recyclingschritt N_7'!D50+'Recyclingschritt N_8'!D50)*$E$28,"")</f>
        <v/>
      </c>
      <c r="E74" s="204" t="str">
        <f t="shared" si="5"/>
        <v/>
      </c>
      <c r="F74" s="479"/>
      <c r="G74" s="503"/>
      <c r="H74" s="213"/>
    </row>
    <row r="75" spans="1:8" x14ac:dyDescent="0.25">
      <c r="A75" s="23" t="str">
        <f>IF('Recyclingschritt N_0'!A116&lt;&gt;"",'Recyclingschritt N_0'!A116,"")</f>
        <v>Aluminium (Al)</v>
      </c>
      <c r="B75" s="203" t="str">
        <f>'Recyclingschritt N_0'!B116</f>
        <v/>
      </c>
      <c r="C75" s="203" t="str">
        <f>IFERROR('Recyclingschritt N_0'!C116+('Recyclingschritt N_1'!C51+'Recyclingschritt N_2'!C51+'Recyclingschritt N_3'!C51+'Recyclingschritt N_4'!C51+'Recyclingschritt N_4'!C51+'Recyclingschritt N_6'!C51+'Recyclingschritt N_7'!C51+'Recyclingschritt N_8'!C51)*$E$28,"")</f>
        <v/>
      </c>
      <c r="D75" s="203" t="str">
        <f>IFERROR('Recyclingschritt N_0'!D116+('Recyclingschritt N_1'!D51+'Recyclingschritt N_2'!D51+'Recyclingschritt N_3'!D51+'Recyclingschritt N_4'!D51+'Recyclingschritt N_4'!D51+'Recyclingschritt N_6'!D51+'Recyclingschritt N_7'!D51+'Recyclingschritt N_8'!D51)*$E$28,"")</f>
        <v/>
      </c>
      <c r="E75" s="204" t="str">
        <f t="shared" si="5"/>
        <v/>
      </c>
      <c r="F75" s="479"/>
      <c r="G75" s="503"/>
      <c r="H75" s="213"/>
    </row>
    <row r="76" spans="1:8" x14ac:dyDescent="0.25">
      <c r="A76" s="23" t="str">
        <f>IF('Recyclingschritt N_0'!A117&lt;&gt;"",'Recyclingschritt N_0'!A117,"")</f>
        <v>Stahl</v>
      </c>
      <c r="B76" s="203" t="str">
        <f>'Recyclingschritt N_0'!B117</f>
        <v/>
      </c>
      <c r="C76" s="203" t="str">
        <f>IFERROR('Recyclingschritt N_0'!C117+('Recyclingschritt N_1'!C52+'Recyclingschritt N_2'!C52+'Recyclingschritt N_3'!C52+'Recyclingschritt N_4'!C52+'Recyclingschritt N_4'!C52+'Recyclingschritt N_6'!C52+'Recyclingschritt N_7'!C52+'Recyclingschritt N_8'!C52)*$E$28,"")</f>
        <v/>
      </c>
      <c r="D76" s="203" t="str">
        <f>IFERROR('Recyclingschritt N_0'!D117+('Recyclingschritt N_1'!D52+'Recyclingschritt N_2'!D52+'Recyclingschritt N_3'!D52+'Recyclingschritt N_4'!D52+'Recyclingschritt N_4'!D52+'Recyclingschritt N_6'!D52+'Recyclingschritt N_7'!D52+'Recyclingschritt N_8'!D52)*$E$28,"")</f>
        <v/>
      </c>
      <c r="E76" s="204" t="str">
        <f t="shared" si="5"/>
        <v/>
      </c>
      <c r="F76" s="479"/>
      <c r="G76" s="503"/>
      <c r="H76" s="213"/>
    </row>
    <row r="77" spans="1:8" x14ac:dyDescent="0.25">
      <c r="A77" s="23" t="str">
        <f>IF('Recyclingschritt N_0'!A118&lt;&gt;"",'Recyclingschritt N_0'!A118,"")</f>
        <v>Elektrolyt (KOH)</v>
      </c>
      <c r="B77" s="203" t="str">
        <f>'Recyclingschritt N_0'!B118</f>
        <v/>
      </c>
      <c r="C77" s="203" t="str">
        <f>IFERROR('Recyclingschritt N_0'!C118+('Recyclingschritt N_1'!C53+'Recyclingschritt N_2'!C53+'Recyclingschritt N_3'!C53+'Recyclingschritt N_4'!C53+'Recyclingschritt N_4'!C53+'Recyclingschritt N_6'!C53+'Recyclingschritt N_7'!C53+'Recyclingschritt N_8'!C53)*$E$28,"")</f>
        <v/>
      </c>
      <c r="D77" s="203" t="str">
        <f>IFERROR('Recyclingschritt N_0'!D118+('Recyclingschritt N_1'!D53+'Recyclingschritt N_2'!D53+'Recyclingschritt N_3'!D53+'Recyclingschritt N_4'!D53+'Recyclingschritt N_4'!D53+'Recyclingschritt N_6'!D53+'Recyclingschritt N_7'!D53+'Recyclingschritt N_8'!D53)*$E$28,"")</f>
        <v/>
      </c>
      <c r="E77" s="204" t="str">
        <f t="shared" si="5"/>
        <v/>
      </c>
      <c r="F77" s="479"/>
      <c r="G77" s="503"/>
      <c r="H77" s="213"/>
    </row>
    <row r="78" spans="1:8" x14ac:dyDescent="0.25">
      <c r="A78" s="23" t="str">
        <f>IF('Recyclingschritt N_0'!A119&lt;&gt;"",'Recyclingschritt N_0'!A119,"")</f>
        <v>Elektrolyt (NaOH)</v>
      </c>
      <c r="B78" s="203" t="str">
        <f>'Recyclingschritt N_0'!B119</f>
        <v/>
      </c>
      <c r="C78" s="203" t="str">
        <f>IFERROR('Recyclingschritt N_0'!C119+('Recyclingschritt N_1'!C54+'Recyclingschritt N_2'!C54+'Recyclingschritt N_3'!C54+'Recyclingschritt N_4'!C54+'Recyclingschritt N_4'!C54+'Recyclingschritt N_6'!C54+'Recyclingschritt N_7'!C54+'Recyclingschritt N_8'!C54)*$E$28,"")</f>
        <v/>
      </c>
      <c r="D78" s="203" t="str">
        <f>IFERROR('Recyclingschritt N_0'!D119+('Recyclingschritt N_1'!D54+'Recyclingschritt N_2'!D54+'Recyclingschritt N_3'!D54+'Recyclingschritt N_4'!D54+'Recyclingschritt N_4'!D54+'Recyclingschritt N_6'!D54+'Recyclingschritt N_7'!D54+'Recyclingschritt N_8'!D54)*$E$28,"")</f>
        <v/>
      </c>
      <c r="E78" s="204" t="str">
        <f t="shared" si="5"/>
        <v/>
      </c>
      <c r="F78" s="479"/>
      <c r="G78" s="503"/>
      <c r="H78" s="213"/>
    </row>
    <row r="79" spans="1:8" x14ac:dyDescent="0.25">
      <c r="A79" s="23" t="str">
        <f>IF('Recyclingschritt N_0'!A120&lt;&gt;"",'Recyclingschritt N_0'!A120,"")</f>
        <v>Kunststoffe (9)</v>
      </c>
      <c r="B79" s="203" t="str">
        <f>'Recyclingschritt N_0'!B120</f>
        <v/>
      </c>
      <c r="C79" s="203" t="str">
        <f>IFERROR('Recyclingschritt N_0'!C120+('Recyclingschritt N_1'!C55+'Recyclingschritt N_2'!C55+'Recyclingschritt N_3'!C55+'Recyclingschritt N_4'!C55+'Recyclingschritt N_4'!C55+'Recyclingschritt N_6'!C55+'Recyclingschritt N_7'!C55+'Recyclingschritt N_8'!C55)*$E$28,"")</f>
        <v/>
      </c>
      <c r="D79" s="203" t="str">
        <f>IFERROR('Recyclingschritt N_0'!D120+('Recyclingschritt N_1'!D55+'Recyclingschritt N_2'!D55+'Recyclingschritt N_3'!D55+'Recyclingschritt N_4'!D55+'Recyclingschritt N_4'!D55+'Recyclingschritt N_6'!D55+'Recyclingschritt N_7'!D55+'Recyclingschritt N_8'!D55)*$E$28,"")</f>
        <v/>
      </c>
      <c r="E79" s="204" t="str">
        <f t="shared" si="5"/>
        <v/>
      </c>
      <c r="F79" s="479"/>
      <c r="G79" s="503"/>
      <c r="H79" s="213"/>
    </row>
    <row r="80" spans="1:8" x14ac:dyDescent="0.25">
      <c r="A80" s="23" t="str">
        <f>IF('Recyclingschritt N_0'!A121&lt;&gt;"",'Recyclingschritt N_0'!A121,"")</f>
        <v>Sauerstoff (O2) (7)</v>
      </c>
      <c r="B80" s="203" t="str">
        <f>'Recyclingschritt N_0'!B121</f>
        <v/>
      </c>
      <c r="C80" s="203" t="str">
        <f>IFERROR('Recyclingschritt N_0'!C121+('Recyclingschritt N_1'!C56+'Recyclingschritt N_2'!C56+'Recyclingschritt N_3'!C56+'Recyclingschritt N_4'!C56+'Recyclingschritt N_4'!C56+'Recyclingschritt N_6'!C56+'Recyclingschritt N_7'!C56+'Recyclingschritt N_8'!C56)*$E$28,"")</f>
        <v/>
      </c>
      <c r="D80" s="203" t="str">
        <f>IFERROR('Recyclingschritt N_0'!D121+('Recyclingschritt N_1'!D56+'Recyclingschritt N_2'!D56+'Recyclingschritt N_3'!D56+'Recyclingschritt N_4'!D56+'Recyclingschritt N_4'!D56+'Recyclingschritt N_6'!D56+'Recyclingschritt N_7'!D56+'Recyclingschritt N_8'!D56)*$E$28,"")</f>
        <v/>
      </c>
      <c r="E80" s="204" t="str">
        <f t="shared" si="5"/>
        <v/>
      </c>
      <c r="F80" s="479"/>
      <c r="G80" s="503"/>
      <c r="H80" s="213"/>
    </row>
    <row r="81" spans="1:8" ht="46.5" customHeight="1" x14ac:dyDescent="0.25">
      <c r="A81" s="23" t="str">
        <f>IF('Recyclingschritt N_0'!A122&lt;&gt;"",'Recyclingschritt N_0'!A122,"")</f>
        <v>Kohlenstoff aus Kohlenstoffquellen auf  Zellebene (C) (7)</v>
      </c>
      <c r="B81" s="203" t="str">
        <f>'Recyclingschritt N_0'!B122</f>
        <v/>
      </c>
      <c r="C81" s="203" t="str">
        <f>IFERROR('Recyclingschritt N_0'!C122+('Recyclingschritt N_1'!C57+'Recyclingschritt N_2'!C57+'Recyclingschritt N_3'!C57+'Recyclingschritt N_4'!C57+'Recyclingschritt N_4'!C57+'Recyclingschritt N_6'!C57+'Recyclingschritt N_7'!C57+'Recyclingschritt N_8'!C57)*$E$28,"")</f>
        <v/>
      </c>
      <c r="D81" s="203" t="str">
        <f>IFERROR('Recyclingschritt N_0'!D122+('Recyclingschritt N_1'!D57+'Recyclingschritt N_2'!D57+'Recyclingschritt N_3'!D57+'Recyclingschritt N_4'!D57+'Recyclingschritt N_4'!D57+'Recyclingschritt N_6'!D57+'Recyclingschritt N_7'!D57+'Recyclingschritt N_8'!D57)*$E$28,"")</f>
        <v/>
      </c>
      <c r="E81" s="204" t="str">
        <f t="shared" si="5"/>
        <v/>
      </c>
      <c r="F81" s="479"/>
      <c r="G81" s="503"/>
      <c r="H81" s="213"/>
    </row>
    <row r="82" spans="1:8" ht="33" customHeight="1" x14ac:dyDescent="0.25">
      <c r="A82" s="23" t="str">
        <f>IF('Recyclingschritt N_0'!A123&lt;&gt;"",'Recyclingschritt N_0'!A123,"")</f>
        <v>Eisen aus Eisenquellen auf Zellebene (Fe)  (7)</v>
      </c>
      <c r="B82" s="203" t="str">
        <f>'Recyclingschritt N_0'!B123</f>
        <v/>
      </c>
      <c r="C82" s="203" t="str">
        <f>IFERROR('Recyclingschritt N_0'!C123+('Recyclingschritt N_1'!C58+'Recyclingschritt N_2'!C58+'Recyclingschritt N_3'!C58+'Recyclingschritt N_4'!C58+'Recyclingschritt N_4'!C58+'Recyclingschritt N_6'!C58+'Recyclingschritt N_7'!C58+'Recyclingschritt N_8'!C58)*$E$28,"")</f>
        <v/>
      </c>
      <c r="D82" s="203" t="str">
        <f>IFERROR('Recyclingschritt N_0'!D123+('Recyclingschritt N_1'!D58+'Recyclingschritt N_2'!D58+'Recyclingschritt N_3'!D58+'Recyclingschritt N_4'!D58+'Recyclingschritt N_4'!D58+'Recyclingschritt N_6'!D58+'Recyclingschritt N_7'!D58+'Recyclingschritt N_8'!D58)*$E$28,"")</f>
        <v/>
      </c>
      <c r="E82" s="204" t="str">
        <f t="shared" si="5"/>
        <v/>
      </c>
      <c r="F82" s="479"/>
      <c r="G82" s="503"/>
      <c r="H82" s="213"/>
    </row>
    <row r="83" spans="1:8" x14ac:dyDescent="0.25">
      <c r="A83" s="23" t="str">
        <f>IF('Recyclingschritt N_0'!A124&lt;&gt;"",'Recyclingschritt N_0'!A124,"")</f>
        <v>Phosphor (P) (7)</v>
      </c>
      <c r="B83" s="203" t="str">
        <f>'Recyclingschritt N_0'!B124</f>
        <v/>
      </c>
      <c r="C83" s="203" t="str">
        <f>IFERROR('Recyclingschritt N_0'!C124+('Recyclingschritt N_1'!C59+'Recyclingschritt N_2'!C59+'Recyclingschritt N_3'!C59+'Recyclingschritt N_4'!C59+'Recyclingschritt N_4'!C59+'Recyclingschritt N_6'!C59+'Recyclingschritt N_7'!C59+'Recyclingschritt N_8'!C59)*$E$28,"")</f>
        <v/>
      </c>
      <c r="D83" s="203" t="str">
        <f>IFERROR('Recyclingschritt N_0'!D124+('Recyclingschritt N_1'!D59+'Recyclingschritt N_2'!D59+'Recyclingschritt N_3'!D59+'Recyclingschritt N_4'!D59+'Recyclingschritt N_4'!D59+'Recyclingschritt N_6'!D59+'Recyclingschritt N_7'!D59+'Recyclingschritt N_8'!D59)*$E$28,"")</f>
        <v/>
      </c>
      <c r="E83" s="204" t="str">
        <f t="shared" si="5"/>
        <v/>
      </c>
      <c r="F83" s="479"/>
      <c r="G83" s="503"/>
      <c r="H83" s="213"/>
    </row>
    <row r="84" spans="1:8" x14ac:dyDescent="0.25">
      <c r="A84" s="23" t="str">
        <f>IF('Recyclingschritt N_0'!A125&lt;&gt;"",'Recyclingschritt N_0'!A125,"")</f>
        <v>Chlor (Cl) (7)</v>
      </c>
      <c r="B84" s="203" t="str">
        <f>'Recyclingschritt N_0'!B125</f>
        <v/>
      </c>
      <c r="C84" s="203" t="str">
        <f>IFERROR('Recyclingschritt N_0'!C125+('Recyclingschritt N_1'!C60+'Recyclingschritt N_2'!C60+'Recyclingschritt N_3'!C60+'Recyclingschritt N_4'!C60+'Recyclingschritt N_4'!C60+'Recyclingschritt N_6'!C60+'Recyclingschritt N_7'!C60+'Recyclingschritt N_8'!C60)*$E$28,"")</f>
        <v/>
      </c>
      <c r="D84" s="203" t="str">
        <f>IFERROR('Recyclingschritt N_0'!D125+('Recyclingschritt N_1'!D60+'Recyclingschritt N_2'!D60+'Recyclingschritt N_3'!D60+'Recyclingschritt N_4'!D60+'Recyclingschritt N_4'!D60+'Recyclingschritt N_6'!D60+'Recyclingschritt N_7'!D60+'Recyclingschritt N_8'!D60)*$E$28,"")</f>
        <v/>
      </c>
      <c r="E84" s="204" t="str">
        <f t="shared" si="5"/>
        <v/>
      </c>
      <c r="F84" s="479"/>
      <c r="G84" s="503"/>
      <c r="H84" s="213"/>
    </row>
    <row r="85" spans="1:8" x14ac:dyDescent="0.25">
      <c r="A85" s="23" t="str">
        <f>IF('Recyclingschritt N_0'!A126&lt;&gt;"",'Recyclingschritt N_0'!A126,"")</f>
        <v>Schwefel (S) (7)</v>
      </c>
      <c r="B85" s="203" t="str">
        <f>'Recyclingschritt N_0'!B126</f>
        <v/>
      </c>
      <c r="C85" s="203" t="str">
        <f>IFERROR('Recyclingschritt N_0'!C126+('Recyclingschritt N_1'!C61+'Recyclingschritt N_2'!C61+'Recyclingschritt N_3'!C61+'Recyclingschritt N_4'!C61+'Recyclingschritt N_4'!C61+'Recyclingschritt N_6'!C61+'Recyclingschritt N_7'!C61+'Recyclingschritt N_8'!C61)*$E$28,"")</f>
        <v/>
      </c>
      <c r="D85" s="203" t="str">
        <f>IFERROR('Recyclingschritt N_0'!D126+('Recyclingschritt N_1'!D61+'Recyclingschritt N_2'!D61+'Recyclingschritt N_3'!D61+'Recyclingschritt N_4'!D61+'Recyclingschritt N_4'!D61+'Recyclingschritt N_6'!D61+'Recyclingschritt N_7'!D61+'Recyclingschritt N_8'!D61)*$E$28,"")</f>
        <v/>
      </c>
      <c r="E85" s="204" t="str">
        <f t="shared" si="5"/>
        <v/>
      </c>
      <c r="F85" s="479"/>
      <c r="G85" s="503"/>
      <c r="H85" s="216"/>
    </row>
    <row r="86" spans="1:8" x14ac:dyDescent="0.25">
      <c r="A86" s="23" t="str">
        <f>IF('Recyclingschritt N_0'!A127&lt;&gt;"",'Recyclingschritt N_0'!A127,"")</f>
        <v>Quecksilber (Hg) (13)</v>
      </c>
      <c r="B86" s="203" t="str">
        <f>'Recyclingschritt N_0'!B127</f>
        <v/>
      </c>
      <c r="C86" s="203" t="str">
        <f>IFERROR('Recyclingschritt N_0'!C127+('Recyclingschritt N_1'!C62+'Recyclingschritt N_2'!C62+'Recyclingschritt N_3'!C62+'Recyclingschritt N_4'!C62+'Recyclingschritt N_4'!C62+'Recyclingschritt N_6'!C62+'Recyclingschritt N_7'!C62+'Recyclingschritt N_8'!C62)*$E$28,"")</f>
        <v/>
      </c>
      <c r="D86" s="203" t="str">
        <f>IFERROR('Recyclingschritt N_0'!D127+('Recyclingschritt N_1'!D62+'Recyclingschritt N_2'!D62+'Recyclingschritt N_3'!D62+'Recyclingschritt N_4'!D62+'Recyclingschritt N_4'!D62+'Recyclingschritt N_6'!D62+'Recyclingschritt N_7'!D62+'Recyclingschritt N_8'!D62)*$E$28,"")</f>
        <v/>
      </c>
      <c r="E86" s="204" t="str">
        <f t="shared" si="5"/>
        <v/>
      </c>
      <c r="F86" s="479"/>
      <c r="G86" s="503"/>
      <c r="H86" s="382" t="str">
        <f>IFERROR('Recyclingschritt N_0'!I127+('Recyclingschritt N_1'!I62+'Recyclingschritt N_2'!I62+'Recyclingschritt N_3'!I62+'Recyclingschritt N_4'!I62+'Recyclingschritt N_5'!I62+'Recyclingschritt N_6'!I62+'Recyclingschritt N_7'!I62+'Recyclingschritt N_8'!I62)*E28,"")</f>
        <v/>
      </c>
    </row>
    <row r="87" spans="1:8" x14ac:dyDescent="0.25">
      <c r="A87" s="23" t="str">
        <f>IF('Recyclingschritt N_0'!A128&lt;&gt;"",'Recyclingschritt N_0'!A128,"")</f>
        <v>Cadmium (Cd) (13)</v>
      </c>
      <c r="B87" s="203" t="str">
        <f>'Recyclingschritt N_0'!B128</f>
        <v/>
      </c>
      <c r="C87" s="203" t="str">
        <f>IFERROR('Recyclingschritt N_0'!C128+('Recyclingschritt N_1'!C63+'Recyclingschritt N_2'!C63+'Recyclingschritt N_3'!C63+'Recyclingschritt N_4'!C63+'Recyclingschritt N_4'!C63+'Recyclingschritt N_6'!C63+'Recyclingschritt N_7'!C63+'Recyclingschritt N_8'!C63)*$E$28,"")</f>
        <v/>
      </c>
      <c r="D87" s="203" t="str">
        <f>IFERROR('Recyclingschritt N_0'!D128+('Recyclingschritt N_1'!D63+'Recyclingschritt N_2'!D63+'Recyclingschritt N_3'!D63+'Recyclingschritt N_4'!D63+'Recyclingschritt N_4'!D63+'Recyclingschritt N_6'!D63+'Recyclingschritt N_7'!D63+'Recyclingschritt N_8'!D63)*$E$28,"")</f>
        <v/>
      </c>
      <c r="E87" s="204" t="str">
        <f t="shared" si="5"/>
        <v/>
      </c>
      <c r="F87" s="479"/>
      <c r="G87" s="503"/>
      <c r="H87" s="382" t="str">
        <f>IFERROR('Recyclingschritt N_0'!I128+('Recyclingschritt N_1'!I63+'Recyclingschritt N_2'!I63+'Recyclingschritt N_3'!I63+'Recyclingschritt N_4'!I63+'Recyclingschritt N_5'!I63+'Recyclingschritt N_6'!I63+'Recyclingschritt N_7'!I63+'Recyclingschritt N_8'!I63)*E28,"")</f>
        <v/>
      </c>
    </row>
    <row r="88" spans="1:8" x14ac:dyDescent="0.25">
      <c r="A88" s="23" t="str">
        <f>IF('Recyclingschritt N_0'!A129&lt;&gt;"",'Recyclingschritt N_0'!A129,"")</f>
        <v/>
      </c>
      <c r="B88" s="203" t="str">
        <f>'Recyclingschritt N_0'!B129</f>
        <v/>
      </c>
      <c r="C88" s="203" t="str">
        <f>IFERROR('Recyclingschritt N_0'!C129+('Recyclingschritt N_1'!C64+'Recyclingschritt N_2'!C64+'Recyclingschritt N_3'!C64+'Recyclingschritt N_4'!C64+'Recyclingschritt N_4'!C64+'Recyclingschritt N_6'!C64+'Recyclingschritt N_7'!C64+'Recyclingschritt N_8'!C64)*$E$28,"")</f>
        <v/>
      </c>
      <c r="D88" s="203" t="str">
        <f>IFERROR('Recyclingschritt N_0'!D129+('Recyclingschritt N_1'!D64+'Recyclingschritt N_2'!D64+'Recyclingschritt N_3'!D64+'Recyclingschritt N_4'!D64+'Recyclingschritt N_4'!D64+'Recyclingschritt N_6'!D64+'Recyclingschritt N_7'!D64+'Recyclingschritt N_8'!D64)*$E$28,"")</f>
        <v/>
      </c>
      <c r="E88" s="204" t="str">
        <f t="shared" si="5"/>
        <v/>
      </c>
      <c r="F88" s="479"/>
      <c r="G88" s="503"/>
      <c r="H88" s="216"/>
    </row>
    <row r="89" spans="1:8" x14ac:dyDescent="0.25">
      <c r="A89" s="23" t="str">
        <f>IF('Recyclingschritt N_0'!A130&lt;&gt;"",'Recyclingschritt N_0'!A130,"")</f>
        <v/>
      </c>
      <c r="B89" s="203" t="str">
        <f>'Recyclingschritt N_0'!B130</f>
        <v/>
      </c>
      <c r="C89" s="203" t="str">
        <f>IFERROR('Recyclingschritt N_0'!C130+('Recyclingschritt N_1'!C65+'Recyclingschritt N_2'!C65+'Recyclingschritt N_3'!C65+'Recyclingschritt N_4'!C65+'Recyclingschritt N_4'!C65+'Recyclingschritt N_6'!C65+'Recyclingschritt N_7'!C65+'Recyclingschritt N_8'!C65)*$E$28,"")</f>
        <v/>
      </c>
      <c r="D89" s="203" t="str">
        <f>IFERROR('Recyclingschritt N_0'!D130+('Recyclingschritt N_1'!D65+'Recyclingschritt N_2'!D65+'Recyclingschritt N_3'!D65+'Recyclingschritt N_4'!D65+'Recyclingschritt N_4'!D65+'Recyclingschritt N_6'!D65+'Recyclingschritt N_7'!D65+'Recyclingschritt N_8'!D65)*$E$28,"")</f>
        <v/>
      </c>
      <c r="E89" s="204" t="str">
        <f t="shared" si="5"/>
        <v/>
      </c>
      <c r="F89" s="479"/>
      <c r="G89" s="503"/>
      <c r="H89" s="216"/>
    </row>
    <row r="90" spans="1:8" x14ac:dyDescent="0.25">
      <c r="A90" s="23" t="str">
        <f>IF('Recyclingschritt N_0'!A131&lt;&gt;"",'Recyclingschritt N_0'!A131,"")</f>
        <v/>
      </c>
      <c r="B90" s="203" t="str">
        <f>'Recyclingschritt N_0'!B131</f>
        <v/>
      </c>
      <c r="C90" s="203" t="str">
        <f>IFERROR('Recyclingschritt N_0'!C131+('Recyclingschritt N_1'!C66+'Recyclingschritt N_2'!C66+'Recyclingschritt N_3'!C66+'Recyclingschritt N_4'!C66+'Recyclingschritt N_4'!C66+'Recyclingschritt N_6'!C66+'Recyclingschritt N_7'!C66+'Recyclingschritt N_8'!C66)*$E$28,"")</f>
        <v/>
      </c>
      <c r="D90" s="203" t="str">
        <f>IFERROR('Recyclingschritt N_0'!D131+('Recyclingschritt N_1'!D66+'Recyclingschritt N_2'!D66+'Recyclingschritt N_3'!D66+'Recyclingschritt N_4'!D66+'Recyclingschritt N_4'!D66+'Recyclingschritt N_6'!D66+'Recyclingschritt N_7'!D66+'Recyclingschritt N_8'!D66)*$E$28,"")</f>
        <v/>
      </c>
      <c r="E90" s="204" t="str">
        <f t="shared" si="5"/>
        <v/>
      </c>
      <c r="F90" s="480"/>
      <c r="G90" s="504"/>
      <c r="H90" s="216"/>
    </row>
    <row r="91" spans="1:8" x14ac:dyDescent="0.25">
      <c r="A91" s="124" t="s">
        <v>29</v>
      </c>
      <c r="B91" s="285">
        <f>'Recyclingschritt N_0'!B132</f>
        <v>0</v>
      </c>
      <c r="C91" s="285">
        <f>SUM(C69:C90)</f>
        <v>0</v>
      </c>
      <c r="D91" s="285">
        <f>SUM(D69:D90)</f>
        <v>0</v>
      </c>
      <c r="E91" s="286">
        <f>SUM(E69:E90)</f>
        <v>0</v>
      </c>
      <c r="F91" s="205" t="str">
        <f>IFERROR(E91/B91,"")</f>
        <v/>
      </c>
      <c r="G91" s="205"/>
      <c r="H91" s="206"/>
    </row>
    <row r="92" spans="1:8" x14ac:dyDescent="0.25">
      <c r="A92" s="306"/>
      <c r="B92" s="361"/>
      <c r="C92" s="361"/>
      <c r="D92" s="361"/>
      <c r="E92" s="361"/>
      <c r="F92" s="362"/>
      <c r="G92" s="362"/>
      <c r="H92" s="129"/>
    </row>
    <row r="93" spans="1:8" ht="50.1" customHeight="1" x14ac:dyDescent="0.25">
      <c r="A93" s="462" t="s">
        <v>191</v>
      </c>
      <c r="B93" s="463"/>
      <c r="C93" s="463"/>
      <c r="D93" s="463"/>
      <c r="E93" s="463"/>
      <c r="F93" s="463"/>
      <c r="G93" s="463"/>
      <c r="H93" s="463"/>
    </row>
    <row r="94" spans="1:8" ht="24.95" customHeight="1" x14ac:dyDescent="0.25">
      <c r="A94" s="295" t="s">
        <v>172</v>
      </c>
      <c r="B94" s="471" t="str">
        <f>D29</f>
        <v/>
      </c>
      <c r="C94" s="472"/>
      <c r="D94" s="296"/>
      <c r="E94" s="296"/>
      <c r="F94" s="296"/>
      <c r="G94" s="296"/>
      <c r="H94" s="296"/>
    </row>
    <row r="95" spans="1:8" x14ac:dyDescent="0.25">
      <c r="A95" s="464" t="s">
        <v>97</v>
      </c>
      <c r="B95" s="465"/>
      <c r="C95" s="466"/>
      <c r="D95" s="467" t="str">
        <f>IF('Recyclingschritt N_0'!E28&lt;&gt;"",'Recyclingschritt N_0'!E28,"")</f>
        <v/>
      </c>
      <c r="E95" s="467"/>
      <c r="F95" s="467"/>
      <c r="G95" s="467"/>
      <c r="H95" s="467"/>
    </row>
    <row r="96" spans="1:8" ht="132.75" x14ac:dyDescent="0.25">
      <c r="A96" s="121" t="s">
        <v>7</v>
      </c>
      <c r="B96" s="14" t="s">
        <v>34</v>
      </c>
      <c r="C96" s="14" t="s">
        <v>31</v>
      </c>
      <c r="D96" s="14" t="s">
        <v>32</v>
      </c>
      <c r="E96" s="15" t="s">
        <v>33</v>
      </c>
      <c r="F96" s="166" t="s">
        <v>122</v>
      </c>
      <c r="G96" s="321" t="s">
        <v>123</v>
      </c>
      <c r="H96" s="381" t="s">
        <v>187</v>
      </c>
    </row>
    <row r="97" spans="1:8" x14ac:dyDescent="0.25">
      <c r="A97" s="122"/>
      <c r="B97" s="54" t="s">
        <v>8</v>
      </c>
      <c r="C97" s="54" t="s">
        <v>8</v>
      </c>
      <c r="D97" s="54" t="s">
        <v>8</v>
      </c>
      <c r="E97" s="54" t="s">
        <v>8</v>
      </c>
      <c r="F97" s="159" t="s">
        <v>28</v>
      </c>
      <c r="G97" s="311" t="s">
        <v>28</v>
      </c>
      <c r="H97" s="311" t="s">
        <v>8</v>
      </c>
    </row>
    <row r="98" spans="1:8" ht="24.95" customHeight="1" x14ac:dyDescent="0.25">
      <c r="A98" s="23" t="str">
        <f>IF('Recyclingschritt N_0'!A139&lt;&gt;"",'Recyclingschritt N_0'!A139,"")</f>
        <v>Kobalt (Co)</v>
      </c>
      <c r="B98" s="203" t="str">
        <f>'Recyclingschritt N_0'!B139</f>
        <v/>
      </c>
      <c r="C98" s="203" t="str">
        <f>IFERROR('Recyclingschritt N_0'!C139+('Recyclingschritt N_1'!C45+'Recyclingschritt N_2'!C45+'Recyclingschritt N_3'!C45+'Recyclingschritt N_4'!C45+'Recyclingschritt N_4'!C45+'Recyclingschritt N_6'!C45+'Recyclingschritt N_7'!C45+'Recyclingschritt N_8'!C45)*$E$29,"")</f>
        <v/>
      </c>
      <c r="D98" s="203" t="str">
        <f>IFERROR('Recyclingschritt N_0'!D139+('Recyclingschritt N_1'!D45+'Recyclingschritt N_2'!D45+'Recyclingschritt N_3'!D45+'Recyclingschritt N_4'!D45+'Recyclingschritt N_4'!D45+'Recyclingschritt N_6'!D45+'Recyclingschritt N_7'!D45+'Recyclingschritt N_8'!D45)*$E$29,"")</f>
        <v/>
      </c>
      <c r="E98" s="204" t="str">
        <f>IFERROR(C98+D98,"")</f>
        <v/>
      </c>
      <c r="F98" s="207"/>
      <c r="G98" s="373" t="str">
        <f>IFERROR(E98/B98, "ggf. Pflichtfeld!")</f>
        <v>ggf. Pflichtfeld!</v>
      </c>
      <c r="H98" s="213"/>
    </row>
    <row r="99" spans="1:8" ht="24.95" customHeight="1" x14ac:dyDescent="0.25">
      <c r="A99" s="23" t="str">
        <f>IF('Recyclingschritt N_0'!A140&lt;&gt;"",'Recyclingschritt N_0'!A140,"")</f>
        <v>Kupfer (Cu)</v>
      </c>
      <c r="B99" s="203" t="str">
        <f>'Recyclingschritt N_0'!B140</f>
        <v/>
      </c>
      <c r="C99" s="203" t="str">
        <f>IFERROR('Recyclingschritt N_0'!C140+('Recyclingschritt N_1'!C46+'Recyclingschritt N_2'!C46+'Recyclingschritt N_3'!C46+'Recyclingschritt N_4'!C46+'Recyclingschritt N_4'!C46+'Recyclingschritt N_6'!C46+'Recyclingschritt N_7'!C46+'Recyclingschritt N_8'!C46)*$E$29,"")</f>
        <v/>
      </c>
      <c r="D99" s="203" t="str">
        <f>IFERROR('Recyclingschritt N_0'!D140+('Recyclingschritt N_1'!D46+'Recyclingschritt N_2'!D46+'Recyclingschritt N_3'!D46+'Recyclingschritt N_4'!D46+'Recyclingschritt N_4'!D46+'Recyclingschritt N_6'!D46+'Recyclingschritt N_7'!D46+'Recyclingschritt N_8'!D46)*$E$29,"")</f>
        <v/>
      </c>
      <c r="E99" s="204" t="str">
        <f t="shared" ref="E99:E119" si="7">IFERROR(C99+D99,"")</f>
        <v/>
      </c>
      <c r="F99" s="208"/>
      <c r="G99" s="373" t="str">
        <f t="shared" ref="G99:G101" si="8">IFERROR(E99/B99, "ggf. Pflichtfeld!")</f>
        <v>ggf. Pflichtfeld!</v>
      </c>
      <c r="H99" s="302"/>
    </row>
    <row r="100" spans="1:8" ht="24.95" customHeight="1" x14ac:dyDescent="0.25">
      <c r="A100" s="23" t="str">
        <f>IF('Recyclingschritt N_0'!A141&lt;&gt;"",'Recyclingschritt N_0'!A141,"")</f>
        <v>Blei (Pb)</v>
      </c>
      <c r="B100" s="203" t="str">
        <f>'Recyclingschritt N_0'!B141</f>
        <v/>
      </c>
      <c r="C100" s="203" t="str">
        <f>IFERROR('Recyclingschritt N_0'!C141+('Recyclingschritt N_1'!C47+'Recyclingschritt N_2'!C47+'Recyclingschritt N_3'!C47+'Recyclingschritt N_4'!C47+'Recyclingschritt N_4'!C47+'Recyclingschritt N_6'!C47+'Recyclingschritt N_7'!C47+'Recyclingschritt N_8'!C47)*$E$29,"")</f>
        <v/>
      </c>
      <c r="D100" s="203" t="str">
        <f>IFERROR('Recyclingschritt N_0'!D141+('Recyclingschritt N_1'!D47+'Recyclingschritt N_2'!D47+'Recyclingschritt N_3'!D47+'Recyclingschritt N_4'!D47+'Recyclingschritt N_4'!D47+'Recyclingschritt N_6'!D47+'Recyclingschritt N_7'!D47+'Recyclingschritt N_8'!D47)*$E$29,"")</f>
        <v/>
      </c>
      <c r="E100" s="204" t="str">
        <f t="shared" si="7"/>
        <v/>
      </c>
      <c r="F100" s="208"/>
      <c r="G100" s="373" t="str">
        <f t="shared" si="8"/>
        <v>ggf. Pflichtfeld!</v>
      </c>
      <c r="H100" s="213"/>
    </row>
    <row r="101" spans="1:8" ht="24.95" customHeight="1" x14ac:dyDescent="0.25">
      <c r="A101" s="23" t="str">
        <f>IF('Recyclingschritt N_0'!A142&lt;&gt;"",'Recyclingschritt N_0'!A142,"")</f>
        <v>Lithium (Li)</v>
      </c>
      <c r="B101" s="203" t="str">
        <f>'Recyclingschritt N_0'!B142</f>
        <v/>
      </c>
      <c r="C101" s="203" t="str">
        <f>IFERROR('Recyclingschritt N_0'!C142+('Recyclingschritt N_1'!C48+'Recyclingschritt N_2'!C48+'Recyclingschritt N_3'!C48+'Recyclingschritt N_4'!C48+'Recyclingschritt N_4'!C48+'Recyclingschritt N_6'!C48+'Recyclingschritt N_7'!C48+'Recyclingschritt N_8'!C48)*$E$29,"")</f>
        <v/>
      </c>
      <c r="D101" s="203" t="str">
        <f>IFERROR('Recyclingschritt N_0'!D142+('Recyclingschritt N_1'!D48+'Recyclingschritt N_2'!D48+'Recyclingschritt N_3'!D48+'Recyclingschritt N_4'!D48+'Recyclingschritt N_4'!D48+'Recyclingschritt N_6'!D48+'Recyclingschritt N_7'!D48+'Recyclingschritt N_8'!D48)*$E$29,"")</f>
        <v/>
      </c>
      <c r="E101" s="204" t="str">
        <f t="shared" si="7"/>
        <v/>
      </c>
      <c r="F101" s="208"/>
      <c r="G101" s="373" t="str">
        <f t="shared" si="8"/>
        <v>ggf. Pflichtfeld!</v>
      </c>
      <c r="H101" s="213"/>
    </row>
    <row r="102" spans="1:8" x14ac:dyDescent="0.25">
      <c r="A102" s="23" t="str">
        <f>IF('Recyclingschritt N_0'!A143&lt;&gt;"",'Recyclingschritt N_0'!A143,"")</f>
        <v>Nickel (Ni)</v>
      </c>
      <c r="B102" s="203" t="str">
        <f>'Recyclingschritt N_0'!B143</f>
        <v/>
      </c>
      <c r="C102" s="203" t="str">
        <f>IFERROR('Recyclingschritt N_0'!C143+('Recyclingschritt N_1'!C49+'Recyclingschritt N_2'!C49+'Recyclingschritt N_3'!C49+'Recyclingschritt N_4'!C49+'Recyclingschritt N_4'!C49+'Recyclingschritt N_6'!C49+'Recyclingschritt N_7'!C49+'Recyclingschritt N_8'!C49)*$E$29,"")</f>
        <v/>
      </c>
      <c r="D102" s="203" t="str">
        <f>IFERROR('Recyclingschritt N_0'!D143+('Recyclingschritt N_1'!D49+'Recyclingschritt N_2'!D49+'Recyclingschritt N_3'!D49+'Recyclingschritt N_4'!D49+'Recyclingschritt N_4'!D49+'Recyclingschritt N_6'!D49+'Recyclingschritt N_7'!D49+'Recyclingschritt N_8'!D49)*$E$29,"")</f>
        <v/>
      </c>
      <c r="E102" s="204" t="str">
        <f t="shared" si="7"/>
        <v/>
      </c>
      <c r="F102" s="208"/>
      <c r="G102" s="475"/>
      <c r="H102" s="213"/>
    </row>
    <row r="103" spans="1:8" x14ac:dyDescent="0.25">
      <c r="A103" s="23" t="str">
        <f>IF('Recyclingschritt N_0'!A144&lt;&gt;"",'Recyclingschritt N_0'!A144,"")</f>
        <v>Mangan (Mn)</v>
      </c>
      <c r="B103" s="203" t="str">
        <f>'Recyclingschritt N_0'!B144</f>
        <v/>
      </c>
      <c r="C103" s="203" t="str">
        <f>IFERROR('Recyclingschritt N_0'!C144+('Recyclingschritt N_1'!C50+'Recyclingschritt N_2'!C50+'Recyclingschritt N_3'!C50+'Recyclingschritt N_4'!C50+'Recyclingschritt N_4'!C50+'Recyclingschritt N_6'!C50+'Recyclingschritt N_7'!C50+'Recyclingschritt N_8'!C50)*$E$29,"")</f>
        <v/>
      </c>
      <c r="D103" s="203" t="str">
        <f>IFERROR('Recyclingschritt N_0'!D144+('Recyclingschritt N_1'!D50+'Recyclingschritt N_2'!D50+'Recyclingschritt N_3'!D50+'Recyclingschritt N_4'!D50+'Recyclingschritt N_4'!D50+'Recyclingschritt N_6'!D50+'Recyclingschritt N_7'!D50+'Recyclingschritt N_8'!D50)*$E$29,"")</f>
        <v/>
      </c>
      <c r="E103" s="204" t="str">
        <f t="shared" si="7"/>
        <v/>
      </c>
      <c r="F103" s="208"/>
      <c r="G103" s="503"/>
      <c r="H103" s="213"/>
    </row>
    <row r="104" spans="1:8" x14ac:dyDescent="0.25">
      <c r="A104" s="23" t="str">
        <f>IF('Recyclingschritt N_0'!A145&lt;&gt;"",'Recyclingschritt N_0'!A145,"")</f>
        <v>Aluminium (Al)</v>
      </c>
      <c r="B104" s="203" t="str">
        <f>'Recyclingschritt N_0'!B145</f>
        <v/>
      </c>
      <c r="C104" s="203" t="str">
        <f>IFERROR('Recyclingschritt N_0'!C145+('Recyclingschritt N_1'!C51+'Recyclingschritt N_2'!C51+'Recyclingschritt N_3'!C51+'Recyclingschritt N_4'!C51+'Recyclingschritt N_4'!C51+'Recyclingschritt N_6'!C51+'Recyclingschritt N_7'!C51+'Recyclingschritt N_8'!C51)*$E$29,"")</f>
        <v/>
      </c>
      <c r="D104" s="203" t="str">
        <f>IFERROR('Recyclingschritt N_0'!D145+('Recyclingschritt N_1'!D51+'Recyclingschritt N_2'!D51+'Recyclingschritt N_3'!D51+'Recyclingschritt N_4'!D51+'Recyclingschritt N_4'!D51+'Recyclingschritt N_6'!D51+'Recyclingschritt N_7'!D51+'Recyclingschritt N_8'!D51)*$E$29,"")</f>
        <v/>
      </c>
      <c r="E104" s="204" t="str">
        <f t="shared" si="7"/>
        <v/>
      </c>
      <c r="F104" s="208"/>
      <c r="G104" s="503"/>
      <c r="H104" s="213"/>
    </row>
    <row r="105" spans="1:8" x14ac:dyDescent="0.25">
      <c r="A105" s="23" t="str">
        <f>IF('Recyclingschritt N_0'!A146&lt;&gt;"",'Recyclingschritt N_0'!A146,"")</f>
        <v>Stahl</v>
      </c>
      <c r="B105" s="203" t="str">
        <f>'Recyclingschritt N_0'!B146</f>
        <v/>
      </c>
      <c r="C105" s="203" t="str">
        <f>IFERROR('Recyclingschritt N_0'!C146+('Recyclingschritt N_1'!C52+'Recyclingschritt N_2'!C52+'Recyclingschritt N_3'!C52+'Recyclingschritt N_4'!C52+'Recyclingschritt N_4'!C52+'Recyclingschritt N_6'!C52+'Recyclingschritt N_7'!C52+'Recyclingschritt N_8'!C52)*$E$29,"")</f>
        <v/>
      </c>
      <c r="D105" s="203" t="str">
        <f>IFERROR('Recyclingschritt N_0'!D146+('Recyclingschritt N_1'!D52+'Recyclingschritt N_2'!D52+'Recyclingschritt N_3'!D52+'Recyclingschritt N_4'!D52+'Recyclingschritt N_4'!D52+'Recyclingschritt N_6'!D52+'Recyclingschritt N_7'!D52+'Recyclingschritt N_8'!D52)*$E$29,"")</f>
        <v/>
      </c>
      <c r="E105" s="204" t="str">
        <f t="shared" si="7"/>
        <v/>
      </c>
      <c r="F105" s="208"/>
      <c r="G105" s="503"/>
      <c r="H105" s="213"/>
    </row>
    <row r="106" spans="1:8" x14ac:dyDescent="0.25">
      <c r="A106" s="23" t="str">
        <f>IF('Recyclingschritt N_0'!A147&lt;&gt;"",'Recyclingschritt N_0'!A147,"")</f>
        <v>Elektrolyt (KOH)</v>
      </c>
      <c r="B106" s="203" t="str">
        <f>'Recyclingschritt N_0'!B147</f>
        <v/>
      </c>
      <c r="C106" s="203" t="str">
        <f>IFERROR('Recyclingschritt N_0'!C147+('Recyclingschritt N_1'!C53+'Recyclingschritt N_2'!C53+'Recyclingschritt N_3'!C53+'Recyclingschritt N_4'!C53+'Recyclingschritt N_4'!C53+'Recyclingschritt N_6'!C53+'Recyclingschritt N_7'!C53+'Recyclingschritt N_8'!C53)*$E$29,"")</f>
        <v/>
      </c>
      <c r="D106" s="203" t="str">
        <f>IFERROR('Recyclingschritt N_0'!D147+('Recyclingschritt N_1'!D53+'Recyclingschritt N_2'!D53+'Recyclingschritt N_3'!D53+'Recyclingschritt N_4'!D53+'Recyclingschritt N_4'!D53+'Recyclingschritt N_6'!D53+'Recyclingschritt N_7'!D53+'Recyclingschritt N_8'!D53)*$E$29,"")</f>
        <v/>
      </c>
      <c r="E106" s="204" t="str">
        <f t="shared" si="7"/>
        <v/>
      </c>
      <c r="F106" s="208"/>
      <c r="G106" s="503"/>
      <c r="H106" s="213"/>
    </row>
    <row r="107" spans="1:8" ht="15" customHeight="1" x14ac:dyDescent="0.25">
      <c r="A107" s="23" t="str">
        <f>IF('Recyclingschritt N_0'!A148&lt;&gt;"",'Recyclingschritt N_0'!A148,"")</f>
        <v>Elektrolyt (NaOH)</v>
      </c>
      <c r="B107" s="203" t="str">
        <f>'Recyclingschritt N_0'!B148</f>
        <v/>
      </c>
      <c r="C107" s="203" t="str">
        <f>IFERROR('Recyclingschritt N_0'!C148+('Recyclingschritt N_1'!C54+'Recyclingschritt N_2'!C54+'Recyclingschritt N_3'!C54+'Recyclingschritt N_4'!C54+'Recyclingschritt N_4'!C54+'Recyclingschritt N_6'!C54+'Recyclingschritt N_7'!C54+'Recyclingschritt N_8'!C54)*$E$29,"")</f>
        <v/>
      </c>
      <c r="D107" s="203" t="str">
        <f>IFERROR('Recyclingschritt N_0'!D148+('Recyclingschritt N_1'!D54+'Recyclingschritt N_2'!D54+'Recyclingschritt N_3'!D54+'Recyclingschritt N_4'!D54+'Recyclingschritt N_4'!D54+'Recyclingschritt N_6'!D54+'Recyclingschritt N_7'!D54+'Recyclingschritt N_8'!D54)*$E$29,"")</f>
        <v/>
      </c>
      <c r="E107" s="204" t="str">
        <f t="shared" si="7"/>
        <v/>
      </c>
      <c r="F107" s="208"/>
      <c r="G107" s="503"/>
      <c r="H107" s="213"/>
    </row>
    <row r="108" spans="1:8" x14ac:dyDescent="0.25">
      <c r="A108" s="23" t="str">
        <f>IF('Recyclingschritt N_0'!A149&lt;&gt;"",'Recyclingschritt N_0'!A149,"")</f>
        <v>Kunststoffe (9)</v>
      </c>
      <c r="B108" s="203" t="str">
        <f>'Recyclingschritt N_0'!B149</f>
        <v/>
      </c>
      <c r="C108" s="203" t="str">
        <f>IFERROR('Recyclingschritt N_0'!C149+('Recyclingschritt N_1'!C55+'Recyclingschritt N_2'!C55+'Recyclingschritt N_3'!C55+'Recyclingschritt N_4'!C55+'Recyclingschritt N_4'!C55+'Recyclingschritt N_6'!C55+'Recyclingschritt N_7'!C55+'Recyclingschritt N_8'!C55)*$E$29,"")</f>
        <v/>
      </c>
      <c r="D108" s="203" t="str">
        <f>IFERROR('Recyclingschritt N_0'!D149+('Recyclingschritt N_1'!D55+'Recyclingschritt N_2'!D55+'Recyclingschritt N_3'!D55+'Recyclingschritt N_4'!D55+'Recyclingschritt N_4'!D55+'Recyclingschritt N_6'!D55+'Recyclingschritt N_7'!D55+'Recyclingschritt N_8'!D55)*$E$29,"")</f>
        <v/>
      </c>
      <c r="E108" s="204" t="str">
        <f t="shared" si="7"/>
        <v/>
      </c>
      <c r="F108" s="208"/>
      <c r="G108" s="503"/>
      <c r="H108" s="213"/>
    </row>
    <row r="109" spans="1:8" x14ac:dyDescent="0.25">
      <c r="A109" s="23" t="str">
        <f>IF('Recyclingschritt N_0'!A150&lt;&gt;"",'Recyclingschritt N_0'!A150,"")</f>
        <v>Sauerstoff (O2) (7)</v>
      </c>
      <c r="B109" s="203" t="str">
        <f>'Recyclingschritt N_0'!B150</f>
        <v/>
      </c>
      <c r="C109" s="203" t="str">
        <f>IFERROR('Recyclingschritt N_0'!C150+('Recyclingschritt N_1'!C56+'Recyclingschritt N_2'!C56+'Recyclingschritt N_3'!C56+'Recyclingschritt N_4'!C56+'Recyclingschritt N_4'!C56+'Recyclingschritt N_6'!C56+'Recyclingschritt N_7'!C56+'Recyclingschritt N_8'!C56)*$E$29,"")</f>
        <v/>
      </c>
      <c r="D109" s="203" t="str">
        <f>IFERROR('Recyclingschritt N_0'!D150+('Recyclingschritt N_1'!D56+'Recyclingschritt N_2'!D56+'Recyclingschritt N_3'!D56+'Recyclingschritt N_4'!D56+'Recyclingschritt N_4'!D56+'Recyclingschritt N_6'!D56+'Recyclingschritt N_7'!D56+'Recyclingschritt N_8'!D56)*$E$29,"")</f>
        <v/>
      </c>
      <c r="E109" s="204" t="str">
        <f t="shared" si="7"/>
        <v/>
      </c>
      <c r="F109" s="208"/>
      <c r="G109" s="503"/>
      <c r="H109" s="213"/>
    </row>
    <row r="110" spans="1:8" ht="49.5" customHeight="1" x14ac:dyDescent="0.25">
      <c r="A110" s="23" t="str">
        <f>IF('Recyclingschritt N_0'!A151&lt;&gt;"",'Recyclingschritt N_0'!A151,"")</f>
        <v>Kohlenstoff aus Kohlenstoffquellen auf  Zellebene (C) (7)</v>
      </c>
      <c r="B110" s="203" t="str">
        <f>'Recyclingschritt N_0'!B151</f>
        <v/>
      </c>
      <c r="C110" s="203" t="str">
        <f>IFERROR('Recyclingschritt N_0'!C151+('Recyclingschritt N_1'!C57+'Recyclingschritt N_2'!C57+'Recyclingschritt N_3'!C57+'Recyclingschritt N_4'!C57+'Recyclingschritt N_4'!C57+'Recyclingschritt N_6'!C57+'Recyclingschritt N_7'!C57+'Recyclingschritt N_8'!C57)*$E$29,"")</f>
        <v/>
      </c>
      <c r="D110" s="203" t="str">
        <f>IFERROR('Recyclingschritt N_0'!D151+('Recyclingschritt N_1'!D57+'Recyclingschritt N_2'!D57+'Recyclingschritt N_3'!D57+'Recyclingschritt N_4'!D57+'Recyclingschritt N_4'!D57+'Recyclingschritt N_6'!D57+'Recyclingschritt N_7'!D57+'Recyclingschritt N_8'!D57)*$E$29,"")</f>
        <v/>
      </c>
      <c r="E110" s="204" t="str">
        <f t="shared" si="7"/>
        <v/>
      </c>
      <c r="F110" s="208"/>
      <c r="G110" s="503"/>
      <c r="H110" s="213"/>
    </row>
    <row r="111" spans="1:8" ht="31.5" customHeight="1" x14ac:dyDescent="0.25">
      <c r="A111" s="23" t="str">
        <f>IF('Recyclingschritt N_0'!A152&lt;&gt;"",'Recyclingschritt N_0'!A152,"")</f>
        <v>Eisen aus Eisenquellen auf Zellebene (Fe)  (7)</v>
      </c>
      <c r="B111" s="203" t="str">
        <f>'Recyclingschritt N_0'!B152</f>
        <v/>
      </c>
      <c r="C111" s="203" t="str">
        <f>IFERROR('Recyclingschritt N_0'!C152+('Recyclingschritt N_1'!C58+'Recyclingschritt N_2'!C58+'Recyclingschritt N_3'!C58+'Recyclingschritt N_4'!C58+'Recyclingschritt N_4'!C58+'Recyclingschritt N_6'!C58+'Recyclingschritt N_7'!C58+'Recyclingschritt N_8'!C58)*$E$29,"")</f>
        <v/>
      </c>
      <c r="D111" s="203" t="str">
        <f>IFERROR('Recyclingschritt N_0'!D152+('Recyclingschritt N_1'!D58+'Recyclingschritt N_2'!D58+'Recyclingschritt N_3'!D58+'Recyclingschritt N_4'!D58+'Recyclingschritt N_4'!D58+'Recyclingschritt N_6'!D58+'Recyclingschritt N_7'!D58+'Recyclingschritt N_8'!D58)*$E$29,"")</f>
        <v/>
      </c>
      <c r="E111" s="204" t="str">
        <f t="shared" si="7"/>
        <v/>
      </c>
      <c r="F111" s="208"/>
      <c r="G111" s="503"/>
      <c r="H111" s="213"/>
    </row>
    <row r="112" spans="1:8" x14ac:dyDescent="0.25">
      <c r="A112" s="23" t="str">
        <f>IF('Recyclingschritt N_0'!A153&lt;&gt;"",'Recyclingschritt N_0'!A153,"")</f>
        <v>Phosphor (P) (7)</v>
      </c>
      <c r="B112" s="203" t="str">
        <f>'Recyclingschritt N_0'!B153</f>
        <v/>
      </c>
      <c r="C112" s="203" t="str">
        <f>IFERROR('Recyclingschritt N_0'!C153+('Recyclingschritt N_1'!C59+'Recyclingschritt N_2'!C59+'Recyclingschritt N_3'!C59+'Recyclingschritt N_4'!C59+'Recyclingschritt N_4'!C59+'Recyclingschritt N_6'!C59+'Recyclingschritt N_7'!C59+'Recyclingschritt N_8'!C59)*$E$29,"")</f>
        <v/>
      </c>
      <c r="D112" s="203" t="str">
        <f>IFERROR('Recyclingschritt N_0'!D153+('Recyclingschritt N_1'!D59+'Recyclingschritt N_2'!D59+'Recyclingschritt N_3'!D59+'Recyclingschritt N_4'!D59+'Recyclingschritt N_4'!D59+'Recyclingschritt N_6'!D59+'Recyclingschritt N_7'!D59+'Recyclingschritt N_8'!D59)*$E$29,"")</f>
        <v/>
      </c>
      <c r="E112" s="204" t="str">
        <f t="shared" si="7"/>
        <v/>
      </c>
      <c r="F112" s="208"/>
      <c r="G112" s="503"/>
      <c r="H112" s="213"/>
    </row>
    <row r="113" spans="1:8" x14ac:dyDescent="0.25">
      <c r="A113" s="23" t="str">
        <f>IF('Recyclingschritt N_0'!A154&lt;&gt;"",'Recyclingschritt N_0'!A154,"")</f>
        <v>Chlor (Cl) (7)</v>
      </c>
      <c r="B113" s="203" t="str">
        <f>'Recyclingschritt N_0'!B154</f>
        <v/>
      </c>
      <c r="C113" s="203" t="str">
        <f>IFERROR('Recyclingschritt N_0'!C154+('Recyclingschritt N_1'!C60+'Recyclingschritt N_2'!C60+'Recyclingschritt N_3'!C60+'Recyclingschritt N_4'!C60+'Recyclingschritt N_4'!C60+'Recyclingschritt N_6'!C60+'Recyclingschritt N_7'!C60+'Recyclingschritt N_8'!C60)*$E$29,"")</f>
        <v/>
      </c>
      <c r="D113" s="203" t="str">
        <f>IFERROR('Recyclingschritt N_0'!D154+('Recyclingschritt N_1'!D60+'Recyclingschritt N_2'!D60+'Recyclingschritt N_3'!D60+'Recyclingschritt N_4'!D60+'Recyclingschritt N_4'!D60+'Recyclingschritt N_6'!D60+'Recyclingschritt N_7'!D60+'Recyclingschritt N_8'!D60)*$E$29,"")</f>
        <v/>
      </c>
      <c r="E113" s="204" t="str">
        <f t="shared" si="7"/>
        <v/>
      </c>
      <c r="F113" s="208"/>
      <c r="G113" s="503"/>
      <c r="H113" s="213"/>
    </row>
    <row r="114" spans="1:8" x14ac:dyDescent="0.25">
      <c r="A114" s="23" t="str">
        <f>IF('Recyclingschritt N_0'!A155&lt;&gt;"",'Recyclingschritt N_0'!A155,"")</f>
        <v>Schwefel (S) (7)</v>
      </c>
      <c r="B114" s="203" t="str">
        <f>'Recyclingschritt N_0'!B155</f>
        <v/>
      </c>
      <c r="C114" s="203" t="str">
        <f>IFERROR('Recyclingschritt N_0'!C155+('Recyclingschritt N_1'!C61+'Recyclingschritt N_2'!C61+'Recyclingschritt N_3'!C61+'Recyclingschritt N_4'!C61+'Recyclingschritt N_4'!C61+'Recyclingschritt N_6'!C61+'Recyclingschritt N_7'!C61+'Recyclingschritt N_8'!C61)*$E$29,"")</f>
        <v/>
      </c>
      <c r="D114" s="203" t="str">
        <f>IFERROR('Recyclingschritt N_0'!D155+('Recyclingschritt N_1'!D61+'Recyclingschritt N_2'!D61+'Recyclingschritt N_3'!D61+'Recyclingschritt N_4'!D61+'Recyclingschritt N_4'!D61+'Recyclingschritt N_6'!D61+'Recyclingschritt N_7'!D61+'Recyclingschritt N_8'!D61)*$E$29,"")</f>
        <v/>
      </c>
      <c r="E114" s="204" t="str">
        <f t="shared" si="7"/>
        <v/>
      </c>
      <c r="F114" s="208"/>
      <c r="G114" s="503"/>
      <c r="H114" s="216"/>
    </row>
    <row r="115" spans="1:8" x14ac:dyDescent="0.25">
      <c r="A115" s="23" t="str">
        <f>IF('Recyclingschritt N_0'!A156&lt;&gt;"",'Recyclingschritt N_0'!A156,"")</f>
        <v>Quecksilber (Hg) (13)</v>
      </c>
      <c r="B115" s="203" t="str">
        <f>'Recyclingschritt N_0'!B156</f>
        <v/>
      </c>
      <c r="C115" s="203" t="str">
        <f>IFERROR('Recyclingschritt N_0'!C156+('Recyclingschritt N_1'!C62+'Recyclingschritt N_2'!C62+'Recyclingschritt N_3'!C62+'Recyclingschritt N_4'!C62+'Recyclingschritt N_4'!C62+'Recyclingschritt N_6'!C62+'Recyclingschritt N_7'!C62+'Recyclingschritt N_8'!C62)*$E$29,"")</f>
        <v/>
      </c>
      <c r="D115" s="203" t="str">
        <f>IFERROR('Recyclingschritt N_0'!D156+('Recyclingschritt N_1'!D62+'Recyclingschritt N_2'!D62+'Recyclingschritt N_3'!D62+'Recyclingschritt N_4'!D62+'Recyclingschritt N_4'!D62+'Recyclingschritt N_6'!D62+'Recyclingschritt N_7'!D62+'Recyclingschritt N_8'!D62)*$E$29,"")</f>
        <v/>
      </c>
      <c r="E115" s="204" t="str">
        <f t="shared" si="7"/>
        <v/>
      </c>
      <c r="F115" s="208"/>
      <c r="G115" s="503"/>
      <c r="H115" s="352" t="str">
        <f>IFERROR('Recyclingschritt N_0'!I156+('Recyclingschritt N_1'!I62+'Recyclingschritt N_2'!I62+'Recyclingschritt N_3'!I62+'Recyclingschritt N_4'!I62+'Recyclingschritt N_5'!I62+'Recyclingschritt N_6'!I62+'Recyclingschritt N_7'!I62+'Recyclingschritt N_8'!I62)*E29,"")</f>
        <v/>
      </c>
    </row>
    <row r="116" spans="1:8" x14ac:dyDescent="0.25">
      <c r="A116" s="23" t="str">
        <f>IF('Recyclingschritt N_0'!A157&lt;&gt;"",'Recyclingschritt N_0'!A157,"")</f>
        <v>Cadmium (Cd) (13)</v>
      </c>
      <c r="B116" s="203" t="str">
        <f>'Recyclingschritt N_0'!B157</f>
        <v/>
      </c>
      <c r="C116" s="203" t="str">
        <f>IFERROR('Recyclingschritt N_0'!C157+('Recyclingschritt N_1'!C63+'Recyclingschritt N_2'!C63+'Recyclingschritt N_3'!C63+'Recyclingschritt N_4'!C63+'Recyclingschritt N_4'!C63+'Recyclingschritt N_6'!C63+'Recyclingschritt N_7'!C63+'Recyclingschritt N_8'!C63)*$E$29,"")</f>
        <v/>
      </c>
      <c r="D116" s="203" t="str">
        <f>IFERROR('Recyclingschritt N_0'!D157+('Recyclingschritt N_1'!D63+'Recyclingschritt N_2'!D63+'Recyclingschritt N_3'!D63+'Recyclingschritt N_4'!D63+'Recyclingschritt N_4'!D63+'Recyclingschritt N_6'!D63+'Recyclingschritt N_7'!D63+'Recyclingschritt N_8'!D63)*$E$29,"")</f>
        <v/>
      </c>
      <c r="E116" s="204" t="str">
        <f t="shared" si="7"/>
        <v/>
      </c>
      <c r="F116" s="309"/>
      <c r="G116" s="503"/>
      <c r="H116" s="352" t="str">
        <f>IFERROR('Recyclingschritt N_0'!I157+('Recyclingschritt N_1'!I63+'Recyclingschritt N_2'!I63+'Recyclingschritt N_3'!I63+'Recyclingschritt N_4'!I63+'Recyclingschritt N_5'!I63+'Recyclingschritt N_6'!I63+'Recyclingschritt N_7'!I63+'Recyclingschritt N_8'!I63)*E29,"")</f>
        <v/>
      </c>
    </row>
    <row r="117" spans="1:8" x14ac:dyDescent="0.25">
      <c r="A117" s="23" t="str">
        <f>IF('Recyclingschritt N_0'!A158&lt;&gt;"",'Recyclingschritt N_0'!A158,"")</f>
        <v/>
      </c>
      <c r="B117" s="203" t="str">
        <f>'Recyclingschritt N_0'!B158</f>
        <v/>
      </c>
      <c r="C117" s="203" t="str">
        <f>IFERROR('Recyclingschritt N_0'!C158+('Recyclingschritt N_1'!C64+'Recyclingschritt N_2'!C64+'Recyclingschritt N_3'!C64+'Recyclingschritt N_4'!C64+'Recyclingschritt N_4'!C64+'Recyclingschritt N_6'!C64+'Recyclingschritt N_7'!C64+'Recyclingschritt N_8'!C64)*$E$29,"")</f>
        <v/>
      </c>
      <c r="D117" s="203" t="str">
        <f>IFERROR('Recyclingschritt N_0'!D158+('Recyclingschritt N_1'!D64+'Recyclingschritt N_2'!D64+'Recyclingschritt N_3'!D64+'Recyclingschritt N_4'!D64+'Recyclingschritt N_4'!D64+'Recyclingschritt N_6'!D64+'Recyclingschritt N_7'!D64+'Recyclingschritt N_8'!D64)*$E$29,"")</f>
        <v/>
      </c>
      <c r="E117" s="204" t="str">
        <f t="shared" si="7"/>
        <v/>
      </c>
      <c r="F117" s="309"/>
      <c r="G117" s="503"/>
      <c r="H117" s="216"/>
    </row>
    <row r="118" spans="1:8" x14ac:dyDescent="0.25">
      <c r="A118" s="23" t="str">
        <f>IF('Recyclingschritt N_0'!A159&lt;&gt;"",'Recyclingschritt N_0'!A159,"")</f>
        <v/>
      </c>
      <c r="B118" s="203" t="str">
        <f>'Recyclingschritt N_0'!B159</f>
        <v/>
      </c>
      <c r="C118" s="203" t="str">
        <f>IFERROR('Recyclingschritt N_0'!C159+('Recyclingschritt N_1'!C65+'Recyclingschritt N_2'!C65+'Recyclingschritt N_3'!C65+'Recyclingschritt N_4'!C65+'Recyclingschritt N_4'!C65+'Recyclingschritt N_6'!C65+'Recyclingschritt N_7'!C65+'Recyclingschritt N_8'!C65)*$E$29,"")</f>
        <v/>
      </c>
      <c r="D118" s="203" t="str">
        <f>IFERROR('Recyclingschritt N_0'!D159+('Recyclingschritt N_1'!D65+'Recyclingschritt N_2'!D65+'Recyclingschritt N_3'!D65+'Recyclingschritt N_4'!D65+'Recyclingschritt N_4'!D65+'Recyclingschritt N_6'!D65+'Recyclingschritt N_7'!D65+'Recyclingschritt N_8'!D65)*$E$29,"")</f>
        <v/>
      </c>
      <c r="E118" s="204" t="str">
        <f t="shared" si="7"/>
        <v/>
      </c>
      <c r="F118" s="335"/>
      <c r="G118" s="503"/>
      <c r="H118" s="216"/>
    </row>
    <row r="119" spans="1:8" x14ac:dyDescent="0.25">
      <c r="A119" s="23" t="str">
        <f>IF('Recyclingschritt N_0'!A160&lt;&gt;"",'Recyclingschritt N_0'!A160,"")</f>
        <v/>
      </c>
      <c r="B119" s="203" t="str">
        <f>'Recyclingschritt N_0'!B160</f>
        <v/>
      </c>
      <c r="C119" s="203" t="str">
        <f>IFERROR('Recyclingschritt N_0'!C160+('Recyclingschritt N_1'!C66+'Recyclingschritt N_2'!C66+'Recyclingschritt N_3'!C66+'Recyclingschritt N_4'!C66+'Recyclingschritt N_4'!C66+'Recyclingschritt N_6'!C66+'Recyclingschritt N_7'!C66+'Recyclingschritt N_8'!C66)*$E$29,"")</f>
        <v/>
      </c>
      <c r="D119" s="203" t="str">
        <f>IFERROR('Recyclingschritt N_0'!D160+('Recyclingschritt N_1'!D66+'Recyclingschritt N_2'!D66+'Recyclingschritt N_3'!D66+'Recyclingschritt N_4'!D66+'Recyclingschritt N_4'!D66+'Recyclingschritt N_6'!D66+'Recyclingschritt N_7'!D66+'Recyclingschritt N_8'!D66)*$E$29,"")</f>
        <v/>
      </c>
      <c r="E119" s="204" t="str">
        <f t="shared" si="7"/>
        <v/>
      </c>
      <c r="F119" s="208"/>
      <c r="G119" s="504"/>
      <c r="H119" s="216"/>
    </row>
    <row r="120" spans="1:8" x14ac:dyDescent="0.25">
      <c r="A120" s="124" t="s">
        <v>29</v>
      </c>
      <c r="B120" s="285">
        <f>SUM(B98:B119)</f>
        <v>0</v>
      </c>
      <c r="C120" s="200">
        <f>SUM(C98:C119)</f>
        <v>0</v>
      </c>
      <c r="D120" s="200">
        <f>SUM(D98:D119)</f>
        <v>0</v>
      </c>
      <c r="E120" s="202">
        <f t="shared" ref="E120" si="9">C120+D120</f>
        <v>0</v>
      </c>
      <c r="F120" s="209" t="str">
        <f>IFERROR(E120/B120,"")</f>
        <v/>
      </c>
      <c r="G120" s="209"/>
      <c r="H120" s="206"/>
    </row>
    <row r="121" spans="1:8" x14ac:dyDescent="0.25">
      <c r="A121" s="468"/>
      <c r="B121" s="469"/>
      <c r="C121" s="469"/>
      <c r="D121" s="469"/>
      <c r="E121" s="469"/>
      <c r="F121" s="469"/>
      <c r="G121" s="469"/>
      <c r="H121" s="470"/>
    </row>
    <row r="122" spans="1:8" s="275" customFormat="1" ht="50.1" customHeight="1" x14ac:dyDescent="0.25">
      <c r="A122" s="462" t="s">
        <v>191</v>
      </c>
      <c r="B122" s="463"/>
      <c r="C122" s="463"/>
      <c r="D122" s="463"/>
      <c r="E122" s="463"/>
      <c r="F122" s="463"/>
      <c r="G122" s="463"/>
      <c r="H122" s="463"/>
    </row>
    <row r="123" spans="1:8" s="275" customFormat="1" ht="24.95" customHeight="1" x14ac:dyDescent="0.25">
      <c r="A123" s="295" t="s">
        <v>172</v>
      </c>
      <c r="B123" s="471" t="str">
        <f>D30</f>
        <v/>
      </c>
      <c r="C123" s="472"/>
      <c r="D123" s="296"/>
      <c r="E123" s="296"/>
      <c r="F123" s="296"/>
      <c r="G123" s="296"/>
      <c r="H123" s="296"/>
    </row>
    <row r="124" spans="1:8" s="275" customFormat="1" x14ac:dyDescent="0.25">
      <c r="A124" s="464" t="s">
        <v>97</v>
      </c>
      <c r="B124" s="465"/>
      <c r="C124" s="466"/>
      <c r="D124" s="467" t="str">
        <f>IF('Recyclingschritt N_0'!E29&lt;&gt;"",'Recyclingschritt N_0'!E29,"")</f>
        <v/>
      </c>
      <c r="E124" s="467"/>
      <c r="F124" s="467"/>
      <c r="G124" s="467"/>
      <c r="H124" s="467"/>
    </row>
    <row r="125" spans="1:8" s="275" customFormat="1" ht="132.75" x14ac:dyDescent="0.25">
      <c r="A125" s="121" t="s">
        <v>7</v>
      </c>
      <c r="B125" s="14" t="s">
        <v>34</v>
      </c>
      <c r="C125" s="14" t="s">
        <v>31</v>
      </c>
      <c r="D125" s="14" t="s">
        <v>32</v>
      </c>
      <c r="E125" s="15" t="s">
        <v>33</v>
      </c>
      <c r="F125" s="259" t="s">
        <v>122</v>
      </c>
      <c r="G125" s="321" t="s">
        <v>123</v>
      </c>
      <c r="H125" s="381" t="s">
        <v>187</v>
      </c>
    </row>
    <row r="126" spans="1:8" s="275" customFormat="1" x14ac:dyDescent="0.25">
      <c r="A126" s="260"/>
      <c r="B126" s="258" t="s">
        <v>8</v>
      </c>
      <c r="C126" s="258" t="s">
        <v>8</v>
      </c>
      <c r="D126" s="258" t="s">
        <v>8</v>
      </c>
      <c r="E126" s="258" t="s">
        <v>8</v>
      </c>
      <c r="F126" s="258" t="s">
        <v>28</v>
      </c>
      <c r="G126" s="311" t="s">
        <v>28</v>
      </c>
      <c r="H126" s="311" t="s">
        <v>8</v>
      </c>
    </row>
    <row r="127" spans="1:8" s="275" customFormat="1" ht="24.95" customHeight="1" x14ac:dyDescent="0.25">
      <c r="A127" s="23" t="str">
        <f>IF('Recyclingschritt N_0'!A168&lt;&gt;"",'Recyclingschritt N_0'!A168,"")</f>
        <v>Kobalt (Co)</v>
      </c>
      <c r="B127" s="203" t="str">
        <f>'Recyclingschritt N_0'!B168</f>
        <v/>
      </c>
      <c r="C127" s="203" t="str">
        <f>IFERROR('Recyclingschritt N_0'!C168+('Recyclingschritt N_1'!C45+'Recyclingschritt N_2'!C45+'Recyclingschritt N_3'!C45+'Recyclingschritt N_4'!C45+'Recyclingschritt N_4'!C45+'Recyclingschritt N_6'!C45+'Recyclingschritt N_7'!C45+'Recyclingschritt N_8'!C45)*$E$30,"")</f>
        <v/>
      </c>
      <c r="D127" s="203" t="str">
        <f>IFERROR('Recyclingschritt N_0'!D168+('Recyclingschritt N_1'!D45+'Recyclingschritt N_2'!D45+'Recyclingschritt N_3'!D45+'Recyclingschritt N_4'!D45+'Recyclingschritt N_4'!D45+'Recyclingschritt N_6'!D45+'Recyclingschritt N_7'!D45+'Recyclingschritt N_8'!D45)*$E$30,"")</f>
        <v/>
      </c>
      <c r="E127" s="204" t="str">
        <f>IFERROR(C127+D127,"")</f>
        <v/>
      </c>
      <c r="F127" s="256"/>
      <c r="G127" s="373" t="str">
        <f>IFERROR(E127/B127, "ggf. Pflichtfeld!")</f>
        <v>ggf. Pflichtfeld!</v>
      </c>
      <c r="H127" s="213"/>
    </row>
    <row r="128" spans="1:8" s="275" customFormat="1" ht="24.95" customHeight="1" x14ac:dyDescent="0.25">
      <c r="A128" s="23" t="str">
        <f>IF('Recyclingschritt N_0'!A169&lt;&gt;"",'Recyclingschritt N_0'!A169,"")</f>
        <v>Kupfer (Cu)</v>
      </c>
      <c r="B128" s="203" t="str">
        <f>'Recyclingschritt N_0'!B169</f>
        <v/>
      </c>
      <c r="C128" s="203" t="str">
        <f>IFERROR('Recyclingschritt N_0'!C169+('Recyclingschritt N_1'!C46+'Recyclingschritt N_2'!C46+'Recyclingschritt N_3'!C46+'Recyclingschritt N_4'!C46+'Recyclingschritt N_4'!C46+'Recyclingschritt N_6'!C46+'Recyclingschritt N_7'!C46+'Recyclingschritt N_8'!C46)*$E$30,"")</f>
        <v/>
      </c>
      <c r="D128" s="203" t="str">
        <f>IFERROR('Recyclingschritt N_0'!D169+('Recyclingschritt N_1'!D46+'Recyclingschritt N_2'!D46+'Recyclingschritt N_3'!D46+'Recyclingschritt N_4'!D46+'Recyclingschritt N_4'!D46+'Recyclingschritt N_6'!D46+'Recyclingschritt N_7'!D46+'Recyclingschritt N_8'!D46)*$E$30,"")</f>
        <v/>
      </c>
      <c r="E128" s="204" t="str">
        <f t="shared" ref="E128:E148" si="10">IFERROR(C128+D128,"")</f>
        <v/>
      </c>
      <c r="F128" s="257"/>
      <c r="G128" s="373" t="str">
        <f t="shared" ref="G128:G130" si="11">IFERROR(E128/B128, "ggf. Pflichtfeld!")</f>
        <v>ggf. Pflichtfeld!</v>
      </c>
      <c r="H128" s="302"/>
    </row>
    <row r="129" spans="1:8" s="275" customFormat="1" ht="24.95" customHeight="1" x14ac:dyDescent="0.25">
      <c r="A129" s="23" t="str">
        <f>IF('Recyclingschritt N_0'!A170&lt;&gt;"",'Recyclingschritt N_0'!A170,"")</f>
        <v>Blei (Pb)</v>
      </c>
      <c r="B129" s="203" t="str">
        <f>'Recyclingschritt N_0'!B170</f>
        <v/>
      </c>
      <c r="C129" s="203" t="str">
        <f>IFERROR('Recyclingschritt N_0'!C170+('Recyclingschritt N_1'!C47+'Recyclingschritt N_2'!C47+'Recyclingschritt N_3'!C47+'Recyclingschritt N_4'!C47+'Recyclingschritt N_4'!C47+'Recyclingschritt N_6'!C47+'Recyclingschritt N_7'!C47+'Recyclingschritt N_8'!C47)*$E$30,"")</f>
        <v/>
      </c>
      <c r="D129" s="203" t="str">
        <f>IFERROR('Recyclingschritt N_0'!D170+('Recyclingschritt N_1'!D47+'Recyclingschritt N_2'!D47+'Recyclingschritt N_3'!D47+'Recyclingschritt N_4'!D47+'Recyclingschritt N_4'!D47+'Recyclingschritt N_6'!D47+'Recyclingschritt N_7'!D47+'Recyclingschritt N_8'!D47)*$E$30,"")</f>
        <v/>
      </c>
      <c r="E129" s="204" t="str">
        <f t="shared" si="10"/>
        <v/>
      </c>
      <c r="F129" s="257"/>
      <c r="G129" s="373" t="str">
        <f t="shared" si="11"/>
        <v>ggf. Pflichtfeld!</v>
      </c>
      <c r="H129" s="213"/>
    </row>
    <row r="130" spans="1:8" s="275" customFormat="1" ht="24.95" customHeight="1" x14ac:dyDescent="0.25">
      <c r="A130" s="23" t="str">
        <f>IF('Recyclingschritt N_0'!A171&lt;&gt;"",'Recyclingschritt N_0'!A171,"")</f>
        <v>Lithium (Li)</v>
      </c>
      <c r="B130" s="203" t="str">
        <f>'Recyclingschritt N_0'!B171</f>
        <v/>
      </c>
      <c r="C130" s="203" t="str">
        <f>IFERROR('Recyclingschritt N_0'!C171+('Recyclingschritt N_1'!C48+'Recyclingschritt N_2'!C48+'Recyclingschritt N_3'!C48+'Recyclingschritt N_4'!C48+'Recyclingschritt N_4'!C48+'Recyclingschritt N_6'!C48+'Recyclingschritt N_7'!C48+'Recyclingschritt N_8'!C48)*$E$30,"")</f>
        <v/>
      </c>
      <c r="D130" s="203" t="str">
        <f>IFERROR('Recyclingschritt N_0'!D171+('Recyclingschritt N_1'!D48+'Recyclingschritt N_2'!D48+'Recyclingschritt N_3'!D48+'Recyclingschritt N_4'!D48+'Recyclingschritt N_4'!D48+'Recyclingschritt N_6'!D48+'Recyclingschritt N_7'!D48+'Recyclingschritt N_8'!D48)*$E$30,"")</f>
        <v/>
      </c>
      <c r="E130" s="204" t="str">
        <f t="shared" si="10"/>
        <v/>
      </c>
      <c r="F130" s="257"/>
      <c r="G130" s="373" t="str">
        <f t="shared" si="11"/>
        <v>ggf. Pflichtfeld!</v>
      </c>
      <c r="H130" s="213"/>
    </row>
    <row r="131" spans="1:8" s="275" customFormat="1" x14ac:dyDescent="0.25">
      <c r="A131" s="23" t="str">
        <f>IF('Recyclingschritt N_0'!A172&lt;&gt;"",'Recyclingschritt N_0'!A172,"")</f>
        <v>Nickel (Ni)</v>
      </c>
      <c r="B131" s="203" t="str">
        <f>'Recyclingschritt N_0'!B172</f>
        <v/>
      </c>
      <c r="C131" s="203" t="str">
        <f>IFERROR('Recyclingschritt N_0'!C172+('Recyclingschritt N_1'!C49+'Recyclingschritt N_2'!C49+'Recyclingschritt N_3'!C49+'Recyclingschritt N_4'!C49+'Recyclingschritt N_4'!C49+'Recyclingschritt N_6'!C49+'Recyclingschritt N_7'!C49+'Recyclingschritt N_8'!C49)*$E$30,"")</f>
        <v/>
      </c>
      <c r="D131" s="203" t="str">
        <f>IFERROR('Recyclingschritt N_0'!D172+('Recyclingschritt N_1'!D49+'Recyclingschritt N_2'!D49+'Recyclingschritt N_3'!D49+'Recyclingschritt N_4'!D49+'Recyclingschritt N_4'!D49+'Recyclingschritt N_6'!D49+'Recyclingschritt N_7'!D49+'Recyclingschritt N_8'!D49)*$E$30,"")</f>
        <v/>
      </c>
      <c r="E131" s="204" t="str">
        <f t="shared" si="10"/>
        <v/>
      </c>
      <c r="F131" s="257"/>
      <c r="G131" s="475"/>
      <c r="H131" s="213"/>
    </row>
    <row r="132" spans="1:8" s="275" customFormat="1" x14ac:dyDescent="0.25">
      <c r="A132" s="23" t="str">
        <f>IF('Recyclingschritt N_0'!A173&lt;&gt;"",'Recyclingschritt N_0'!A173,"")</f>
        <v>Mangan (Mn)</v>
      </c>
      <c r="B132" s="203" t="str">
        <f>'Recyclingschritt N_0'!B173</f>
        <v/>
      </c>
      <c r="C132" s="203" t="str">
        <f>IFERROR('Recyclingschritt N_0'!C173+('Recyclingschritt N_1'!C50+'Recyclingschritt N_2'!C50+'Recyclingschritt N_3'!C50+'Recyclingschritt N_4'!C50+'Recyclingschritt N_4'!C50+'Recyclingschritt N_6'!C50+'Recyclingschritt N_7'!C50+'Recyclingschritt N_8'!C50)*$E$30,"")</f>
        <v/>
      </c>
      <c r="D132" s="203" t="str">
        <f>IFERROR('Recyclingschritt N_0'!D173+('Recyclingschritt N_1'!D50+'Recyclingschritt N_2'!D50+'Recyclingschritt N_3'!D50+'Recyclingschritt N_4'!D50+'Recyclingschritt N_4'!D50+'Recyclingschritt N_6'!D50+'Recyclingschritt N_7'!D50+'Recyclingschritt N_8'!D50)*$E$30,"")</f>
        <v/>
      </c>
      <c r="E132" s="204" t="str">
        <f t="shared" si="10"/>
        <v/>
      </c>
      <c r="F132" s="257"/>
      <c r="G132" s="503"/>
      <c r="H132" s="213"/>
    </row>
    <row r="133" spans="1:8" s="275" customFormat="1" x14ac:dyDescent="0.25">
      <c r="A133" s="23" t="str">
        <f>IF('Recyclingschritt N_0'!A174&lt;&gt;"",'Recyclingschritt N_0'!A174,"")</f>
        <v>Aluminium (Al)</v>
      </c>
      <c r="B133" s="203" t="str">
        <f>'Recyclingschritt N_0'!B174</f>
        <v/>
      </c>
      <c r="C133" s="203" t="str">
        <f>IFERROR('Recyclingschritt N_0'!C174+('Recyclingschritt N_1'!C51+'Recyclingschritt N_2'!C51+'Recyclingschritt N_3'!C51+'Recyclingschritt N_4'!C51+'Recyclingschritt N_4'!C51+'Recyclingschritt N_6'!C51+'Recyclingschritt N_7'!C51+'Recyclingschritt N_8'!C51)*$E$30,"")</f>
        <v/>
      </c>
      <c r="D133" s="203" t="str">
        <f>IFERROR('Recyclingschritt N_0'!D174+('Recyclingschritt N_1'!D51+'Recyclingschritt N_2'!D51+'Recyclingschritt N_3'!D51+'Recyclingschritt N_4'!D51+'Recyclingschritt N_4'!D51+'Recyclingschritt N_6'!D51+'Recyclingschritt N_7'!D51+'Recyclingschritt N_8'!D51)*$E$30,"")</f>
        <v/>
      </c>
      <c r="E133" s="204" t="str">
        <f t="shared" si="10"/>
        <v/>
      </c>
      <c r="F133" s="257"/>
      <c r="G133" s="503"/>
      <c r="H133" s="213"/>
    </row>
    <row r="134" spans="1:8" s="275" customFormat="1" x14ac:dyDescent="0.25">
      <c r="A134" s="23" t="str">
        <f>IF('Recyclingschritt N_0'!A175&lt;&gt;"",'Recyclingschritt N_0'!A175,"")</f>
        <v>Stahl</v>
      </c>
      <c r="B134" s="203" t="str">
        <f>'Recyclingschritt N_0'!B175</f>
        <v/>
      </c>
      <c r="C134" s="203" t="str">
        <f>IFERROR('Recyclingschritt N_0'!C175+('Recyclingschritt N_1'!C52+'Recyclingschritt N_2'!C52+'Recyclingschritt N_3'!C52+'Recyclingschritt N_4'!C52+'Recyclingschritt N_4'!C52+'Recyclingschritt N_6'!C52+'Recyclingschritt N_7'!C52+'Recyclingschritt N_8'!C52)*$E$30,"")</f>
        <v/>
      </c>
      <c r="D134" s="203" t="str">
        <f>IFERROR('Recyclingschritt N_0'!D175+('Recyclingschritt N_1'!D52+'Recyclingschritt N_2'!D52+'Recyclingschritt N_3'!D52+'Recyclingschritt N_4'!D52+'Recyclingschritt N_4'!D52+'Recyclingschritt N_6'!D52+'Recyclingschritt N_7'!D52+'Recyclingschritt N_8'!D52)*$E$30,"")</f>
        <v/>
      </c>
      <c r="E134" s="204" t="str">
        <f t="shared" si="10"/>
        <v/>
      </c>
      <c r="F134" s="257"/>
      <c r="G134" s="503"/>
      <c r="H134" s="213"/>
    </row>
    <row r="135" spans="1:8" s="275" customFormat="1" x14ac:dyDescent="0.25">
      <c r="A135" s="23" t="str">
        <f>IF('Recyclingschritt N_0'!A176&lt;&gt;"",'Recyclingschritt N_0'!A176,"")</f>
        <v>Elektrolyt (KOH)</v>
      </c>
      <c r="B135" s="203" t="str">
        <f>'Recyclingschritt N_0'!B176</f>
        <v/>
      </c>
      <c r="C135" s="203" t="str">
        <f>IFERROR('Recyclingschritt N_0'!C176+('Recyclingschritt N_1'!C53+'Recyclingschritt N_2'!C53+'Recyclingschritt N_3'!C53+'Recyclingschritt N_4'!C53+'Recyclingschritt N_4'!C53+'Recyclingschritt N_6'!C53+'Recyclingschritt N_7'!C53+'Recyclingschritt N_8'!C53)*$E$30,"")</f>
        <v/>
      </c>
      <c r="D135" s="203" t="str">
        <f>IFERROR('Recyclingschritt N_0'!D176+('Recyclingschritt N_1'!D53+'Recyclingschritt N_2'!D53+'Recyclingschritt N_3'!D53+'Recyclingschritt N_4'!D53+'Recyclingschritt N_4'!D53+'Recyclingschritt N_6'!D53+'Recyclingschritt N_7'!D53+'Recyclingschritt N_8'!D53)*$E$30,"")</f>
        <v/>
      </c>
      <c r="E135" s="204" t="str">
        <f t="shared" si="10"/>
        <v/>
      </c>
      <c r="F135" s="257"/>
      <c r="G135" s="503"/>
      <c r="H135" s="213"/>
    </row>
    <row r="136" spans="1:8" s="275" customFormat="1" x14ac:dyDescent="0.25">
      <c r="A136" s="23" t="str">
        <f>IF('Recyclingschritt N_0'!A177&lt;&gt;"",'Recyclingschritt N_0'!A177,"")</f>
        <v>Elektrolyt (NaOH)</v>
      </c>
      <c r="B136" s="203" t="str">
        <f>'Recyclingschritt N_0'!B177</f>
        <v/>
      </c>
      <c r="C136" s="203" t="str">
        <f>IFERROR('Recyclingschritt N_0'!C177+('Recyclingschritt N_1'!C54+'Recyclingschritt N_2'!C54+'Recyclingschritt N_3'!C54+'Recyclingschritt N_4'!C54+'Recyclingschritt N_4'!C54+'Recyclingschritt N_6'!C54+'Recyclingschritt N_7'!C54+'Recyclingschritt N_8'!C54)*$E$30,"")</f>
        <v/>
      </c>
      <c r="D136" s="203" t="str">
        <f>IFERROR('Recyclingschritt N_0'!D177+('Recyclingschritt N_1'!D54+'Recyclingschritt N_2'!D54+'Recyclingschritt N_3'!D54+'Recyclingschritt N_4'!D54+'Recyclingschritt N_4'!D54+'Recyclingschritt N_6'!D54+'Recyclingschritt N_7'!D54+'Recyclingschritt N_8'!D54)*$E$30,"")</f>
        <v/>
      </c>
      <c r="E136" s="204" t="str">
        <f t="shared" si="10"/>
        <v/>
      </c>
      <c r="F136" s="257"/>
      <c r="G136" s="503"/>
      <c r="H136" s="213"/>
    </row>
    <row r="137" spans="1:8" s="275" customFormat="1" x14ac:dyDescent="0.25">
      <c r="A137" s="23" t="str">
        <f>IF('Recyclingschritt N_0'!A178&lt;&gt;"",'Recyclingschritt N_0'!A178,"")</f>
        <v>Kunststoffe (9)</v>
      </c>
      <c r="B137" s="203" t="str">
        <f>'Recyclingschritt N_0'!B178</f>
        <v/>
      </c>
      <c r="C137" s="203" t="str">
        <f>IFERROR('Recyclingschritt N_0'!C178+('Recyclingschritt N_1'!C55+'Recyclingschritt N_2'!C55+'Recyclingschritt N_3'!C55+'Recyclingschritt N_4'!C55+'Recyclingschritt N_4'!C55+'Recyclingschritt N_6'!C55+'Recyclingschritt N_7'!C55+'Recyclingschritt N_8'!C55)*$E$30,"")</f>
        <v/>
      </c>
      <c r="D137" s="203" t="str">
        <f>IFERROR('Recyclingschritt N_0'!D178+('Recyclingschritt N_1'!D55+'Recyclingschritt N_2'!D55+'Recyclingschritt N_3'!D55+'Recyclingschritt N_4'!D55+'Recyclingschritt N_4'!D55+'Recyclingschritt N_6'!D55+'Recyclingschritt N_7'!D55+'Recyclingschritt N_8'!D55)*$E$30,"")</f>
        <v/>
      </c>
      <c r="E137" s="204" t="str">
        <f t="shared" si="10"/>
        <v/>
      </c>
      <c r="F137" s="257"/>
      <c r="G137" s="503"/>
      <c r="H137" s="213"/>
    </row>
    <row r="138" spans="1:8" s="275" customFormat="1" x14ac:dyDescent="0.25">
      <c r="A138" s="23" t="str">
        <f>IF('Recyclingschritt N_0'!A179&lt;&gt;"",'Recyclingschritt N_0'!A179,"")</f>
        <v>Sauerstoff (O2) (7)</v>
      </c>
      <c r="B138" s="203" t="str">
        <f>'Recyclingschritt N_0'!B179</f>
        <v/>
      </c>
      <c r="C138" s="203" t="str">
        <f>IFERROR('Recyclingschritt N_0'!C179+('Recyclingschritt N_1'!C56+'Recyclingschritt N_2'!C56+'Recyclingschritt N_3'!C56+'Recyclingschritt N_4'!C56+'Recyclingschritt N_4'!C56+'Recyclingschritt N_6'!C56+'Recyclingschritt N_7'!C56+'Recyclingschritt N_8'!C56)*$E$30,"")</f>
        <v/>
      </c>
      <c r="D138" s="203" t="str">
        <f>IFERROR('Recyclingschritt N_0'!D179+('Recyclingschritt N_1'!D56+'Recyclingschritt N_2'!D56+'Recyclingschritt N_3'!D56+'Recyclingschritt N_4'!D56+'Recyclingschritt N_4'!D56+'Recyclingschritt N_6'!D56+'Recyclingschritt N_7'!D56+'Recyclingschritt N_8'!D56)*$E$30,"")</f>
        <v/>
      </c>
      <c r="E138" s="204" t="str">
        <f t="shared" si="10"/>
        <v/>
      </c>
      <c r="F138" s="257"/>
      <c r="G138" s="503"/>
      <c r="H138" s="213"/>
    </row>
    <row r="139" spans="1:8" s="275" customFormat="1" ht="45" x14ac:dyDescent="0.25">
      <c r="A139" s="23" t="str">
        <f>IF('Recyclingschritt N_0'!A180&lt;&gt;"",'Recyclingschritt N_0'!A180,"")</f>
        <v>Kohlenstoff aus Kohlenstoffquellen auf  Zellebene (C) (7)</v>
      </c>
      <c r="B139" s="203" t="str">
        <f>'Recyclingschritt N_0'!B180</f>
        <v/>
      </c>
      <c r="C139" s="203" t="str">
        <f>IFERROR('Recyclingschritt N_0'!C180+('Recyclingschritt N_1'!C57+'Recyclingschritt N_2'!C57+'Recyclingschritt N_3'!C57+'Recyclingschritt N_4'!C57+'Recyclingschritt N_4'!C57+'Recyclingschritt N_6'!C57+'Recyclingschritt N_7'!C57+'Recyclingschritt N_8'!C57)*$E$30,"")</f>
        <v/>
      </c>
      <c r="D139" s="203" t="str">
        <f>IFERROR('Recyclingschritt N_0'!D180+('Recyclingschritt N_1'!D57+'Recyclingschritt N_2'!D57+'Recyclingschritt N_3'!D57+'Recyclingschritt N_4'!D57+'Recyclingschritt N_4'!D57+'Recyclingschritt N_6'!D57+'Recyclingschritt N_7'!D57+'Recyclingschritt N_8'!D57)*$E$30,"")</f>
        <v/>
      </c>
      <c r="E139" s="204" t="str">
        <f t="shared" si="10"/>
        <v/>
      </c>
      <c r="F139" s="257"/>
      <c r="G139" s="503"/>
      <c r="H139" s="213"/>
    </row>
    <row r="140" spans="1:8" s="275" customFormat="1" ht="30" x14ac:dyDescent="0.25">
      <c r="A140" s="23" t="str">
        <f>IF('Recyclingschritt N_0'!A181&lt;&gt;"",'Recyclingschritt N_0'!A181,"")</f>
        <v>Eisen aus Eisenquellen auf Zellebene (Fe)  (7)</v>
      </c>
      <c r="B140" s="203" t="str">
        <f>'Recyclingschritt N_0'!B181</f>
        <v/>
      </c>
      <c r="C140" s="203" t="str">
        <f>IFERROR('Recyclingschritt N_0'!C181+('Recyclingschritt N_1'!C58+'Recyclingschritt N_2'!C58+'Recyclingschritt N_3'!C58+'Recyclingschritt N_4'!C58+'Recyclingschritt N_4'!C58+'Recyclingschritt N_6'!C58+'Recyclingschritt N_7'!C58+'Recyclingschritt N_8'!C58)*$E$30,"")</f>
        <v/>
      </c>
      <c r="D140" s="203" t="str">
        <f>IFERROR('Recyclingschritt N_0'!D181+('Recyclingschritt N_1'!D58+'Recyclingschritt N_2'!D58+'Recyclingschritt N_3'!D58+'Recyclingschritt N_4'!D58+'Recyclingschritt N_4'!D58+'Recyclingschritt N_6'!D58+'Recyclingschritt N_7'!D58+'Recyclingschritt N_8'!D58)*$E$30,"")</f>
        <v/>
      </c>
      <c r="E140" s="204" t="str">
        <f t="shared" si="10"/>
        <v/>
      </c>
      <c r="F140" s="257"/>
      <c r="G140" s="503"/>
      <c r="H140" s="213"/>
    </row>
    <row r="141" spans="1:8" s="275" customFormat="1" x14ac:dyDescent="0.25">
      <c r="A141" s="23" t="str">
        <f>IF('Recyclingschritt N_0'!A182&lt;&gt;"",'Recyclingschritt N_0'!A182,"")</f>
        <v>Phosphor (P) (7)</v>
      </c>
      <c r="B141" s="203" t="str">
        <f>'Recyclingschritt N_0'!B182</f>
        <v/>
      </c>
      <c r="C141" s="203" t="str">
        <f>IFERROR('Recyclingschritt N_0'!C182+('Recyclingschritt N_1'!C59+'Recyclingschritt N_2'!C59+'Recyclingschritt N_3'!C59+'Recyclingschritt N_4'!C59+'Recyclingschritt N_4'!C59+'Recyclingschritt N_6'!C59+'Recyclingschritt N_7'!C59+'Recyclingschritt N_8'!C59)*$E$30,"")</f>
        <v/>
      </c>
      <c r="D141" s="203" t="str">
        <f>IFERROR('Recyclingschritt N_0'!D182+('Recyclingschritt N_1'!D59+'Recyclingschritt N_2'!D59+'Recyclingschritt N_3'!D59+'Recyclingschritt N_4'!D59+'Recyclingschritt N_4'!D59+'Recyclingschritt N_6'!D59+'Recyclingschritt N_7'!D59+'Recyclingschritt N_8'!D59)*$E$30,"")</f>
        <v/>
      </c>
      <c r="E141" s="204" t="str">
        <f t="shared" si="10"/>
        <v/>
      </c>
      <c r="F141" s="257"/>
      <c r="G141" s="503"/>
      <c r="H141" s="213"/>
    </row>
    <row r="142" spans="1:8" s="275" customFormat="1" x14ac:dyDescent="0.25">
      <c r="A142" s="23" t="str">
        <f>IF('Recyclingschritt N_0'!A183&lt;&gt;"",'Recyclingschritt N_0'!A183,"")</f>
        <v>Chlor (Cl) (7)</v>
      </c>
      <c r="B142" s="203" t="str">
        <f>'Recyclingschritt N_0'!B183</f>
        <v/>
      </c>
      <c r="C142" s="203" t="str">
        <f>IFERROR('Recyclingschritt N_0'!C183+('Recyclingschritt N_1'!C60+'Recyclingschritt N_2'!C60+'Recyclingschritt N_3'!C60+'Recyclingschritt N_4'!C60+'Recyclingschritt N_4'!C60+'Recyclingschritt N_6'!C60+'Recyclingschritt N_7'!C60+'Recyclingschritt N_8'!C60)*$E$30,"")</f>
        <v/>
      </c>
      <c r="D142" s="203" t="str">
        <f>IFERROR('Recyclingschritt N_0'!D183+('Recyclingschritt N_1'!D60+'Recyclingschritt N_2'!D60+'Recyclingschritt N_3'!D60+'Recyclingschritt N_4'!D60+'Recyclingschritt N_4'!D60+'Recyclingschritt N_6'!D60+'Recyclingschritt N_7'!D60+'Recyclingschritt N_8'!D60)*$E$30,"")</f>
        <v/>
      </c>
      <c r="E142" s="204" t="str">
        <f t="shared" si="10"/>
        <v/>
      </c>
      <c r="F142" s="257"/>
      <c r="G142" s="503"/>
      <c r="H142" s="213"/>
    </row>
    <row r="143" spans="1:8" s="275" customFormat="1" x14ac:dyDescent="0.25">
      <c r="A143" s="23" t="str">
        <f>IF('Recyclingschritt N_0'!A184&lt;&gt;"",'Recyclingschritt N_0'!A184,"")</f>
        <v>Schwefel (S) (7)</v>
      </c>
      <c r="B143" s="203" t="str">
        <f>'Recyclingschritt N_0'!B184</f>
        <v/>
      </c>
      <c r="C143" s="203" t="str">
        <f>IFERROR('Recyclingschritt N_0'!C184+('Recyclingschritt N_1'!C61+'Recyclingschritt N_2'!C61+'Recyclingschritt N_3'!C61+'Recyclingschritt N_4'!C61+'Recyclingschritt N_4'!C61+'Recyclingschritt N_6'!C61+'Recyclingschritt N_7'!C61+'Recyclingschritt N_8'!C61)*$E$30,"")</f>
        <v/>
      </c>
      <c r="D143" s="203" t="str">
        <f>IFERROR('Recyclingschritt N_0'!D184+('Recyclingschritt N_1'!D61+'Recyclingschritt N_2'!D61+'Recyclingschritt N_3'!D61+'Recyclingschritt N_4'!D61+'Recyclingschritt N_4'!D61+'Recyclingschritt N_6'!D61+'Recyclingschritt N_7'!D61+'Recyclingschritt N_8'!D61)*$E$30,"")</f>
        <v/>
      </c>
      <c r="E143" s="204" t="str">
        <f t="shared" si="10"/>
        <v/>
      </c>
      <c r="F143" s="257"/>
      <c r="G143" s="503"/>
      <c r="H143" s="216"/>
    </row>
    <row r="144" spans="1:8" s="275" customFormat="1" x14ac:dyDescent="0.25">
      <c r="A144" s="23" t="str">
        <f>IF('Recyclingschritt N_0'!A185&lt;&gt;"",'Recyclingschritt N_0'!A185,"")</f>
        <v>Quecksilber (Hg) (13)</v>
      </c>
      <c r="B144" s="203" t="str">
        <f>'Recyclingschritt N_0'!B185</f>
        <v/>
      </c>
      <c r="C144" s="203" t="str">
        <f>IFERROR('Recyclingschritt N_0'!C185+('Recyclingschritt N_1'!C62+'Recyclingschritt N_2'!C62+'Recyclingschritt N_3'!C62+'Recyclingschritt N_4'!C62+'Recyclingschritt N_4'!C62+'Recyclingschritt N_6'!C62+'Recyclingschritt N_7'!C62+'Recyclingschritt N_8'!C62)*$E$30,"")</f>
        <v/>
      </c>
      <c r="D144" s="203" t="str">
        <f>IFERROR('Recyclingschritt N_0'!D185+('Recyclingschritt N_1'!D62+'Recyclingschritt N_2'!D62+'Recyclingschritt N_3'!D62+'Recyclingschritt N_4'!D62+'Recyclingschritt N_4'!D62+'Recyclingschritt N_6'!D62+'Recyclingschritt N_7'!D62+'Recyclingschritt N_8'!D62)*$E$30,"")</f>
        <v/>
      </c>
      <c r="E144" s="204" t="str">
        <f t="shared" si="10"/>
        <v/>
      </c>
      <c r="F144" s="257"/>
      <c r="G144" s="503"/>
      <c r="H144" s="352" t="str">
        <f>IFERROR('Recyclingschritt N_0'!I185+('Recyclingschritt N_1'!I62+'Recyclingschritt N_2'!I62+'Recyclingschritt N_3'!I62+'Recyclingschritt N_4'!I62+'Recyclingschritt N_5'!I62+'Recyclingschritt N_6'!I62+'Recyclingschritt N_7'!I62+'Recyclingschritt N_8'!I62)*E30,"")</f>
        <v/>
      </c>
    </row>
    <row r="145" spans="1:8" s="275" customFormat="1" x14ac:dyDescent="0.25">
      <c r="A145" s="23" t="str">
        <f>IF('Recyclingschritt N_0'!A186&lt;&gt;"",'Recyclingschritt N_0'!A186,"")</f>
        <v>Cadmium (Cd) (13)</v>
      </c>
      <c r="B145" s="203" t="str">
        <f>'Recyclingschritt N_0'!B186</f>
        <v/>
      </c>
      <c r="C145" s="203" t="str">
        <f>IFERROR('Recyclingschritt N_0'!C186+('Recyclingschritt N_1'!C63+'Recyclingschritt N_2'!C63+'Recyclingschritt N_3'!C63+'Recyclingschritt N_4'!C63+'Recyclingschritt N_4'!C63+'Recyclingschritt N_6'!C63+'Recyclingschritt N_7'!C63+'Recyclingschritt N_8'!C63)*$E$30,"")</f>
        <v/>
      </c>
      <c r="D145" s="203" t="str">
        <f>IFERROR('Recyclingschritt N_0'!D186+('Recyclingschritt N_1'!D63+'Recyclingschritt N_2'!D63+'Recyclingschritt N_3'!D63+'Recyclingschritt N_4'!D63+'Recyclingschritt N_4'!D63+'Recyclingschritt N_6'!D63+'Recyclingschritt N_7'!D63+'Recyclingschritt N_8'!D63)*$E$30,"")</f>
        <v/>
      </c>
      <c r="E145" s="204" t="str">
        <f t="shared" si="10"/>
        <v/>
      </c>
      <c r="F145" s="309"/>
      <c r="G145" s="503"/>
      <c r="H145" s="352" t="str">
        <f>IFERROR('Recyclingschritt N_0'!I186+('Recyclingschritt N_1'!I63+'Recyclingschritt N_2'!I63+'Recyclingschritt N_3'!I63+'Recyclingschritt N_4'!I63+'Recyclingschritt N_5'!I63+'Recyclingschritt N_6'!I63+'Recyclingschritt N_7'!I63+'Recyclingschritt N_8'!I63)*E30,"")</f>
        <v/>
      </c>
    </row>
    <row r="146" spans="1:8" s="275" customFormat="1" x14ac:dyDescent="0.25">
      <c r="A146" s="23" t="str">
        <f>IF('Recyclingschritt N_0'!A187&lt;&gt;"",'Recyclingschritt N_0'!A187,"")</f>
        <v/>
      </c>
      <c r="B146" s="203" t="str">
        <f>'Recyclingschritt N_0'!B187</f>
        <v/>
      </c>
      <c r="C146" s="203" t="str">
        <f>IFERROR('Recyclingschritt N_0'!C187+('Recyclingschritt N_1'!C64+'Recyclingschritt N_2'!C64+'Recyclingschritt N_3'!C64+'Recyclingschritt N_4'!C64+'Recyclingschritt N_4'!C64+'Recyclingschritt N_6'!C64+'Recyclingschritt N_7'!C64+'Recyclingschritt N_8'!C64)*$E$30,"")</f>
        <v/>
      </c>
      <c r="D146" s="203" t="str">
        <f>IFERROR('Recyclingschritt N_0'!D187+('Recyclingschritt N_1'!D64+'Recyclingschritt N_2'!D64+'Recyclingschritt N_3'!D64+'Recyclingschritt N_4'!D64+'Recyclingschritt N_4'!D64+'Recyclingschritt N_6'!D64+'Recyclingschritt N_7'!D64+'Recyclingschritt N_8'!D64)*$E$30,"")</f>
        <v/>
      </c>
      <c r="E146" s="204" t="str">
        <f t="shared" si="10"/>
        <v/>
      </c>
      <c r="F146" s="309"/>
      <c r="G146" s="503"/>
      <c r="H146" s="216"/>
    </row>
    <row r="147" spans="1:8" s="275" customFormat="1" x14ac:dyDescent="0.25">
      <c r="A147" s="23" t="str">
        <f>IF('Recyclingschritt N_0'!A188&lt;&gt;"",'Recyclingschritt N_0'!A188,"")</f>
        <v/>
      </c>
      <c r="B147" s="203" t="str">
        <f>'Recyclingschritt N_0'!B188</f>
        <v/>
      </c>
      <c r="C147" s="203" t="str">
        <f>IFERROR('Recyclingschritt N_0'!C188+('Recyclingschritt N_1'!C65+'Recyclingschritt N_2'!C65+'Recyclingschritt N_3'!C65+'Recyclingschritt N_4'!C65+'Recyclingschritt N_4'!C65+'Recyclingschritt N_6'!C65+'Recyclingschritt N_7'!C65+'Recyclingschritt N_8'!C65)*$E$30,"")</f>
        <v/>
      </c>
      <c r="D147" s="203" t="str">
        <f>IFERROR('Recyclingschritt N_0'!D188+('Recyclingschritt N_1'!D65+'Recyclingschritt N_2'!D65+'Recyclingschritt N_3'!D65+'Recyclingschritt N_4'!D65+'Recyclingschritt N_4'!D65+'Recyclingschritt N_6'!D65+'Recyclingschritt N_7'!D65+'Recyclingschritt N_8'!D65)*$E$30,"")</f>
        <v/>
      </c>
      <c r="E147" s="204" t="str">
        <f t="shared" si="10"/>
        <v/>
      </c>
      <c r="F147" s="335"/>
      <c r="G147" s="503"/>
      <c r="H147" s="216"/>
    </row>
    <row r="148" spans="1:8" s="275" customFormat="1" x14ac:dyDescent="0.25">
      <c r="A148" s="23" t="str">
        <f>IF('Recyclingschritt N_0'!A189&lt;&gt;"",'Recyclingschritt N_0'!A189,"")</f>
        <v/>
      </c>
      <c r="B148" s="203" t="str">
        <f>'Recyclingschritt N_0'!B189</f>
        <v/>
      </c>
      <c r="C148" s="203" t="str">
        <f>IFERROR('Recyclingschritt N_0'!C189+('Recyclingschritt N_1'!C66+'Recyclingschritt N_2'!C66+'Recyclingschritt N_3'!C66+'Recyclingschritt N_4'!C66+'Recyclingschritt N_4'!C66+'Recyclingschritt N_6'!C66+'Recyclingschritt N_7'!C66+'Recyclingschritt N_8'!C66)*$E$30,"")</f>
        <v/>
      </c>
      <c r="D148" s="203" t="str">
        <f>IFERROR('Recyclingschritt N_0'!D189+('Recyclingschritt N_1'!D66+'Recyclingschritt N_2'!D66+'Recyclingschritt N_3'!D66+'Recyclingschritt N_4'!D66+'Recyclingschritt N_4'!D66+'Recyclingschritt N_6'!D66+'Recyclingschritt N_7'!D66+'Recyclingschritt N_8'!D66)*$E$30,"")</f>
        <v/>
      </c>
      <c r="E148" s="204" t="str">
        <f t="shared" si="10"/>
        <v/>
      </c>
      <c r="F148" s="257"/>
      <c r="G148" s="504"/>
      <c r="H148" s="216"/>
    </row>
    <row r="149" spans="1:8" s="275" customFormat="1" x14ac:dyDescent="0.25">
      <c r="A149" s="255" t="s">
        <v>29</v>
      </c>
      <c r="B149" s="285">
        <f>SUM(B127:B148)</f>
        <v>0</v>
      </c>
      <c r="C149" s="200">
        <f>SUM(C127:C148)</f>
        <v>0</v>
      </c>
      <c r="D149" s="200">
        <f>SUM(D127:D148)</f>
        <v>0</v>
      </c>
      <c r="E149" s="202">
        <f t="shared" ref="E149" si="12">C149+D149</f>
        <v>0</v>
      </c>
      <c r="F149" s="209" t="str">
        <f>IFERROR(E149/B149,"")</f>
        <v/>
      </c>
      <c r="G149" s="209"/>
      <c r="H149" s="206"/>
    </row>
    <row r="150" spans="1:8" s="275" customFormat="1" x14ac:dyDescent="0.25">
      <c r="A150" s="468"/>
      <c r="B150" s="469"/>
      <c r="C150" s="469"/>
      <c r="D150" s="469"/>
      <c r="E150" s="469"/>
      <c r="F150" s="469"/>
      <c r="G150" s="469"/>
      <c r="H150" s="470"/>
    </row>
    <row r="151" spans="1:8" s="275" customFormat="1" ht="50.1" customHeight="1" x14ac:dyDescent="0.25">
      <c r="A151" s="462" t="s">
        <v>191</v>
      </c>
      <c r="B151" s="463"/>
      <c r="C151" s="463"/>
      <c r="D151" s="463"/>
      <c r="E151" s="463"/>
      <c r="F151" s="463"/>
      <c r="G151" s="463"/>
      <c r="H151" s="463"/>
    </row>
    <row r="152" spans="1:8" s="275" customFormat="1" ht="24.95" customHeight="1" x14ac:dyDescent="0.25">
      <c r="A152" s="295" t="s">
        <v>172</v>
      </c>
      <c r="B152" s="471" t="str">
        <f>D31</f>
        <v/>
      </c>
      <c r="C152" s="472"/>
      <c r="D152" s="296"/>
      <c r="E152" s="296"/>
      <c r="F152" s="296"/>
      <c r="G152" s="296"/>
      <c r="H152" s="296"/>
    </row>
    <row r="153" spans="1:8" s="275" customFormat="1" x14ac:dyDescent="0.25">
      <c r="A153" s="464" t="s">
        <v>97</v>
      </c>
      <c r="B153" s="465"/>
      <c r="C153" s="466"/>
      <c r="D153" s="467" t="str">
        <f>IF('Recyclingschritt N_0'!E30&lt;&gt;"",'Recyclingschritt N_0'!E30,"")</f>
        <v/>
      </c>
      <c r="E153" s="467"/>
      <c r="F153" s="467"/>
      <c r="G153" s="467"/>
      <c r="H153" s="467"/>
    </row>
    <row r="154" spans="1:8" s="275" customFormat="1" ht="132.75" x14ac:dyDescent="0.25">
      <c r="A154" s="121" t="s">
        <v>7</v>
      </c>
      <c r="B154" s="14" t="s">
        <v>34</v>
      </c>
      <c r="C154" s="14" t="s">
        <v>31</v>
      </c>
      <c r="D154" s="14" t="s">
        <v>32</v>
      </c>
      <c r="E154" s="15" t="s">
        <v>33</v>
      </c>
      <c r="F154" s="259" t="s">
        <v>122</v>
      </c>
      <c r="G154" s="321" t="s">
        <v>123</v>
      </c>
      <c r="H154" s="381" t="s">
        <v>187</v>
      </c>
    </row>
    <row r="155" spans="1:8" s="275" customFormat="1" x14ac:dyDescent="0.25">
      <c r="A155" s="260"/>
      <c r="B155" s="258" t="s">
        <v>8</v>
      </c>
      <c r="C155" s="258" t="s">
        <v>8</v>
      </c>
      <c r="D155" s="258" t="s">
        <v>8</v>
      </c>
      <c r="E155" s="258" t="s">
        <v>8</v>
      </c>
      <c r="F155" s="258" t="s">
        <v>28</v>
      </c>
      <c r="G155" s="311" t="s">
        <v>28</v>
      </c>
      <c r="H155" s="311" t="s">
        <v>8</v>
      </c>
    </row>
    <row r="156" spans="1:8" s="275" customFormat="1" ht="24.95" customHeight="1" x14ac:dyDescent="0.25">
      <c r="A156" s="23" t="str">
        <f>IF('Recyclingschritt N_0'!A168&lt;&gt;"",'Recyclingschritt N_0'!A168,"")</f>
        <v>Kobalt (Co)</v>
      </c>
      <c r="B156" s="203" t="str">
        <f>'Recyclingschritt N_0'!B197</f>
        <v/>
      </c>
      <c r="C156" s="203" t="str">
        <f>IFERROR('Recyclingschritt N_0'!C197+('Recyclingschritt N_1'!C45+'Recyclingschritt N_2'!C45+'Recyclingschritt N_3'!C45+'Recyclingschritt N_4'!C45+'Recyclingschritt N_4'!C45+'Recyclingschritt N_6'!C45+'Recyclingschritt N_7'!C45+'Recyclingschritt N_8'!C45)*$E$31,"")</f>
        <v/>
      </c>
      <c r="D156" s="203" t="str">
        <f>IFERROR('Recyclingschritt N_0'!D197+('Recyclingschritt N_1'!D45+'Recyclingschritt N_2'!D45+'Recyclingschritt N_3'!D45+'Recyclingschritt N_4'!D45+'Recyclingschritt N_4'!D45+'Recyclingschritt N_6'!D45+'Recyclingschritt N_7'!D45+'Recyclingschritt N_8'!D45)*$E$31,"")</f>
        <v/>
      </c>
      <c r="E156" s="204" t="str">
        <f>IFERROR(C156+D156,"")</f>
        <v/>
      </c>
      <c r="F156" s="256"/>
      <c r="G156" s="373" t="str">
        <f>IFERROR(E156/B156, "ggf. Pflichtfeld!")</f>
        <v>ggf. Pflichtfeld!</v>
      </c>
      <c r="H156" s="213"/>
    </row>
    <row r="157" spans="1:8" s="275" customFormat="1" ht="24.95" customHeight="1" x14ac:dyDescent="0.25">
      <c r="A157" s="23" t="str">
        <f>IF('Recyclingschritt N_0'!A169&lt;&gt;"",'Recyclingschritt N_0'!A169,"")</f>
        <v>Kupfer (Cu)</v>
      </c>
      <c r="B157" s="203" t="str">
        <f>'Recyclingschritt N_0'!B198</f>
        <v/>
      </c>
      <c r="C157" s="203" t="str">
        <f>IFERROR('Recyclingschritt N_0'!C198+('Recyclingschritt N_1'!C46+'Recyclingschritt N_2'!C46+'Recyclingschritt N_3'!C46+'Recyclingschritt N_4'!C46+'Recyclingschritt N_4'!C46+'Recyclingschritt N_6'!C46+'Recyclingschritt N_7'!C46+'Recyclingschritt N_8'!C46)*$E$31,"")</f>
        <v/>
      </c>
      <c r="D157" s="203" t="str">
        <f>IFERROR('Recyclingschritt N_0'!D198+('Recyclingschritt N_1'!D46+'Recyclingschritt N_2'!D46+'Recyclingschritt N_3'!D46+'Recyclingschritt N_4'!D46+'Recyclingschritt N_4'!D46+'Recyclingschritt N_6'!D46+'Recyclingschritt N_7'!D46+'Recyclingschritt N_8'!D46)*$E$31,"")</f>
        <v/>
      </c>
      <c r="E157" s="204" t="str">
        <f t="shared" ref="E157:E177" si="13">IFERROR(C157+D157,"")</f>
        <v/>
      </c>
      <c r="F157" s="257"/>
      <c r="G157" s="373" t="str">
        <f t="shared" ref="G157:G159" si="14">IFERROR(E157/B157, "ggf. Pflichtfeld!")</f>
        <v>ggf. Pflichtfeld!</v>
      </c>
      <c r="H157" s="302"/>
    </row>
    <row r="158" spans="1:8" s="275" customFormat="1" ht="24.95" customHeight="1" x14ac:dyDescent="0.25">
      <c r="A158" s="23" t="str">
        <f>IF('Recyclingschritt N_0'!A170&lt;&gt;"",'Recyclingschritt N_0'!A170,"")</f>
        <v>Blei (Pb)</v>
      </c>
      <c r="B158" s="203" t="str">
        <f>'Recyclingschritt N_0'!B199</f>
        <v/>
      </c>
      <c r="C158" s="203" t="str">
        <f>IFERROR('Recyclingschritt N_0'!C199+('Recyclingschritt N_1'!C47+'Recyclingschritt N_2'!C47+'Recyclingschritt N_3'!C47+'Recyclingschritt N_4'!C47+'Recyclingschritt N_4'!C47+'Recyclingschritt N_6'!C47+'Recyclingschritt N_7'!C47+'Recyclingschritt N_8'!C47)*$E$31,"")</f>
        <v/>
      </c>
      <c r="D158" s="203" t="str">
        <f>IFERROR('Recyclingschritt N_0'!D199+('Recyclingschritt N_1'!D47+'Recyclingschritt N_2'!D47+'Recyclingschritt N_3'!D47+'Recyclingschritt N_4'!D47+'Recyclingschritt N_4'!D47+'Recyclingschritt N_6'!D47+'Recyclingschritt N_7'!D47+'Recyclingschritt N_8'!D47)*$E$31,"")</f>
        <v/>
      </c>
      <c r="E158" s="204" t="str">
        <f t="shared" si="13"/>
        <v/>
      </c>
      <c r="F158" s="257"/>
      <c r="G158" s="373" t="str">
        <f t="shared" si="14"/>
        <v>ggf. Pflichtfeld!</v>
      </c>
      <c r="H158" s="213"/>
    </row>
    <row r="159" spans="1:8" s="275" customFormat="1" ht="24.95" customHeight="1" x14ac:dyDescent="0.25">
      <c r="A159" s="23" t="str">
        <f>IF('Recyclingschritt N_0'!A171&lt;&gt;"",'Recyclingschritt N_0'!A171,"")</f>
        <v>Lithium (Li)</v>
      </c>
      <c r="B159" s="203" t="str">
        <f>'Recyclingschritt N_0'!B200</f>
        <v/>
      </c>
      <c r="C159" s="203" t="str">
        <f>IFERROR('Recyclingschritt N_0'!C200+('Recyclingschritt N_1'!C48+'Recyclingschritt N_2'!C48+'Recyclingschritt N_3'!C48+'Recyclingschritt N_4'!C48+'Recyclingschritt N_4'!C48+'Recyclingschritt N_6'!C48+'Recyclingschritt N_7'!C48+'Recyclingschritt N_8'!C48)*$E$31,"")</f>
        <v/>
      </c>
      <c r="D159" s="203" t="str">
        <f>IFERROR('Recyclingschritt N_0'!D200+('Recyclingschritt N_1'!D48+'Recyclingschritt N_2'!D48+'Recyclingschritt N_3'!D48+'Recyclingschritt N_4'!D48+'Recyclingschritt N_4'!D48+'Recyclingschritt N_6'!D48+'Recyclingschritt N_7'!D48+'Recyclingschritt N_8'!D48)*$E$31,"")</f>
        <v/>
      </c>
      <c r="E159" s="204" t="str">
        <f t="shared" si="13"/>
        <v/>
      </c>
      <c r="F159" s="257"/>
      <c r="G159" s="373" t="str">
        <f t="shared" si="14"/>
        <v>ggf. Pflichtfeld!</v>
      </c>
      <c r="H159" s="213"/>
    </row>
    <row r="160" spans="1:8" s="275" customFormat="1" x14ac:dyDescent="0.25">
      <c r="A160" s="23" t="str">
        <f>IF('Recyclingschritt N_0'!A172&lt;&gt;"",'Recyclingschritt N_0'!A172,"")</f>
        <v>Nickel (Ni)</v>
      </c>
      <c r="B160" s="203" t="str">
        <f>'Recyclingschritt N_0'!B201</f>
        <v/>
      </c>
      <c r="C160" s="203" t="str">
        <f>IFERROR('Recyclingschritt N_0'!C201+('Recyclingschritt N_1'!C49+'Recyclingschritt N_2'!C49+'Recyclingschritt N_3'!C49+'Recyclingschritt N_4'!C49+'Recyclingschritt N_4'!C49+'Recyclingschritt N_6'!C49+'Recyclingschritt N_7'!C49+'Recyclingschritt N_8'!C49)*$E$31,"")</f>
        <v/>
      </c>
      <c r="D160" s="203" t="str">
        <f>IFERROR('Recyclingschritt N_0'!D201+('Recyclingschritt N_1'!D49+'Recyclingschritt N_2'!D49+'Recyclingschritt N_3'!D49+'Recyclingschritt N_4'!D49+'Recyclingschritt N_4'!D49+'Recyclingschritt N_6'!D49+'Recyclingschritt N_7'!D49+'Recyclingschritt N_8'!D49)*$E$31,"")</f>
        <v/>
      </c>
      <c r="E160" s="204" t="str">
        <f t="shared" si="13"/>
        <v/>
      </c>
      <c r="F160" s="257"/>
      <c r="G160" s="475"/>
      <c r="H160" s="213"/>
    </row>
    <row r="161" spans="1:8" s="275" customFormat="1" x14ac:dyDescent="0.25">
      <c r="A161" s="23" t="str">
        <f>IF('Recyclingschritt N_0'!A173&lt;&gt;"",'Recyclingschritt N_0'!A173,"")</f>
        <v>Mangan (Mn)</v>
      </c>
      <c r="B161" s="203" t="str">
        <f>'Recyclingschritt N_0'!B202</f>
        <v/>
      </c>
      <c r="C161" s="203" t="str">
        <f>IFERROR('Recyclingschritt N_0'!C202+('Recyclingschritt N_1'!C50+'Recyclingschritt N_2'!C50+'Recyclingschritt N_3'!C50+'Recyclingschritt N_4'!C50+'Recyclingschritt N_4'!C50+'Recyclingschritt N_6'!C50+'Recyclingschritt N_7'!C50+'Recyclingschritt N_8'!C50)*$E$31,"")</f>
        <v/>
      </c>
      <c r="D161" s="203" t="str">
        <f>IFERROR('Recyclingschritt N_0'!D202+('Recyclingschritt N_1'!D50+'Recyclingschritt N_2'!D50+'Recyclingschritt N_3'!D50+'Recyclingschritt N_4'!D50+'Recyclingschritt N_4'!D50+'Recyclingschritt N_6'!D50+'Recyclingschritt N_7'!D50+'Recyclingschritt N_8'!D50)*$E$31,"")</f>
        <v/>
      </c>
      <c r="E161" s="204" t="str">
        <f t="shared" si="13"/>
        <v/>
      </c>
      <c r="F161" s="257"/>
      <c r="G161" s="503"/>
      <c r="H161" s="213"/>
    </row>
    <row r="162" spans="1:8" s="275" customFormat="1" x14ac:dyDescent="0.25">
      <c r="A162" s="23" t="str">
        <f>IF('Recyclingschritt N_0'!A174&lt;&gt;"",'Recyclingschritt N_0'!A174,"")</f>
        <v>Aluminium (Al)</v>
      </c>
      <c r="B162" s="203" t="str">
        <f>'Recyclingschritt N_0'!B203</f>
        <v/>
      </c>
      <c r="C162" s="203" t="str">
        <f>IFERROR('Recyclingschritt N_0'!C203+('Recyclingschritt N_1'!C51+'Recyclingschritt N_2'!C51+'Recyclingschritt N_3'!C51+'Recyclingschritt N_4'!C51+'Recyclingschritt N_4'!C51+'Recyclingschritt N_6'!C51+'Recyclingschritt N_7'!C51+'Recyclingschritt N_8'!C51)*$E$31,"")</f>
        <v/>
      </c>
      <c r="D162" s="203" t="str">
        <f>IFERROR('Recyclingschritt N_0'!D203+('Recyclingschritt N_1'!D51+'Recyclingschritt N_2'!D51+'Recyclingschritt N_3'!D51+'Recyclingschritt N_4'!D51+'Recyclingschritt N_4'!D51+'Recyclingschritt N_6'!D51+'Recyclingschritt N_7'!D51+'Recyclingschritt N_8'!D51)*$E$31,"")</f>
        <v/>
      </c>
      <c r="E162" s="204" t="str">
        <f t="shared" si="13"/>
        <v/>
      </c>
      <c r="F162" s="257"/>
      <c r="G162" s="503"/>
      <c r="H162" s="213"/>
    </row>
    <row r="163" spans="1:8" s="275" customFormat="1" x14ac:dyDescent="0.25">
      <c r="A163" s="23" t="str">
        <f>IF('Recyclingschritt N_0'!A175&lt;&gt;"",'Recyclingschritt N_0'!A175,"")</f>
        <v>Stahl</v>
      </c>
      <c r="B163" s="203" t="str">
        <f>'Recyclingschritt N_0'!B204</f>
        <v/>
      </c>
      <c r="C163" s="203" t="str">
        <f>IFERROR('Recyclingschritt N_0'!C204+('Recyclingschritt N_1'!C52+'Recyclingschritt N_2'!C52+'Recyclingschritt N_3'!C52+'Recyclingschritt N_4'!C52+'Recyclingschritt N_4'!C52+'Recyclingschritt N_6'!C52+'Recyclingschritt N_7'!C52+'Recyclingschritt N_8'!C52)*$E$31,"")</f>
        <v/>
      </c>
      <c r="D163" s="203" t="str">
        <f>IFERROR('Recyclingschritt N_0'!D204+('Recyclingschritt N_1'!D52+'Recyclingschritt N_2'!D52+'Recyclingschritt N_3'!D52+'Recyclingschritt N_4'!D52+'Recyclingschritt N_4'!D52+'Recyclingschritt N_6'!D52+'Recyclingschritt N_7'!D52+'Recyclingschritt N_8'!D52)*$E$31,"")</f>
        <v/>
      </c>
      <c r="E163" s="204" t="str">
        <f t="shared" si="13"/>
        <v/>
      </c>
      <c r="F163" s="257"/>
      <c r="G163" s="503"/>
      <c r="H163" s="213"/>
    </row>
    <row r="164" spans="1:8" s="275" customFormat="1" x14ac:dyDescent="0.25">
      <c r="A164" s="23" t="str">
        <f>IF('Recyclingschritt N_0'!A176&lt;&gt;"",'Recyclingschritt N_0'!A176,"")</f>
        <v>Elektrolyt (KOH)</v>
      </c>
      <c r="B164" s="203" t="str">
        <f>'Recyclingschritt N_0'!B205</f>
        <v/>
      </c>
      <c r="C164" s="203" t="str">
        <f>IFERROR('Recyclingschritt N_0'!C205+('Recyclingschritt N_1'!C53+'Recyclingschritt N_2'!C53+'Recyclingschritt N_3'!C53+'Recyclingschritt N_4'!C53+'Recyclingschritt N_4'!C53+'Recyclingschritt N_6'!C53+'Recyclingschritt N_7'!C53+'Recyclingschritt N_8'!C53)*$E$31,"")</f>
        <v/>
      </c>
      <c r="D164" s="203" t="str">
        <f>IFERROR('Recyclingschritt N_0'!D205+('Recyclingschritt N_1'!D53+'Recyclingschritt N_2'!D53+'Recyclingschritt N_3'!D53+'Recyclingschritt N_4'!D53+'Recyclingschritt N_4'!D53+'Recyclingschritt N_6'!D53+'Recyclingschritt N_7'!D53+'Recyclingschritt N_8'!D53)*$E$31,"")</f>
        <v/>
      </c>
      <c r="E164" s="204" t="str">
        <f t="shared" si="13"/>
        <v/>
      </c>
      <c r="F164" s="257"/>
      <c r="G164" s="503"/>
      <c r="H164" s="213"/>
    </row>
    <row r="165" spans="1:8" s="275" customFormat="1" x14ac:dyDescent="0.25">
      <c r="A165" s="23" t="str">
        <f>IF('Recyclingschritt N_0'!A177&lt;&gt;"",'Recyclingschritt N_0'!A177,"")</f>
        <v>Elektrolyt (NaOH)</v>
      </c>
      <c r="B165" s="203" t="str">
        <f>'Recyclingschritt N_0'!B206</f>
        <v/>
      </c>
      <c r="C165" s="203" t="str">
        <f>IFERROR('Recyclingschritt N_0'!C206+('Recyclingschritt N_1'!C54+'Recyclingschritt N_2'!C54+'Recyclingschritt N_3'!C54+'Recyclingschritt N_4'!C54+'Recyclingschritt N_4'!C54+'Recyclingschritt N_6'!C54+'Recyclingschritt N_7'!C54+'Recyclingschritt N_8'!C54)*$E$31,"")</f>
        <v/>
      </c>
      <c r="D165" s="203" t="str">
        <f>IFERROR('Recyclingschritt N_0'!D206+('Recyclingschritt N_1'!D54+'Recyclingschritt N_2'!D54+'Recyclingschritt N_3'!D54+'Recyclingschritt N_4'!D54+'Recyclingschritt N_4'!D54+'Recyclingschritt N_6'!D54+'Recyclingschritt N_7'!D54+'Recyclingschritt N_8'!D54)*$E$31,"")</f>
        <v/>
      </c>
      <c r="E165" s="204" t="str">
        <f t="shared" si="13"/>
        <v/>
      </c>
      <c r="F165" s="257"/>
      <c r="G165" s="503"/>
      <c r="H165" s="213"/>
    </row>
    <row r="166" spans="1:8" s="275" customFormat="1" ht="39.75" customHeight="1" x14ac:dyDescent="0.25">
      <c r="A166" s="23" t="str">
        <f>IF('Recyclingschritt N_0'!A178&lt;&gt;"",'Recyclingschritt N_0'!A178,"")</f>
        <v>Kunststoffe (9)</v>
      </c>
      <c r="B166" s="203" t="str">
        <f>'Recyclingschritt N_0'!B207</f>
        <v/>
      </c>
      <c r="C166" s="203" t="str">
        <f>IFERROR('Recyclingschritt N_0'!C207+('Recyclingschritt N_1'!C55+'Recyclingschritt N_2'!C55+'Recyclingschritt N_3'!C55+'Recyclingschritt N_4'!C55+'Recyclingschritt N_4'!C55+'Recyclingschritt N_6'!C55+'Recyclingschritt N_7'!C55+'Recyclingschritt N_8'!C55)*$E$31,"")</f>
        <v/>
      </c>
      <c r="D166" s="203" t="str">
        <f>IFERROR('Recyclingschritt N_0'!D207+('Recyclingschritt N_1'!D55+'Recyclingschritt N_2'!D55+'Recyclingschritt N_3'!D55+'Recyclingschritt N_4'!D55+'Recyclingschritt N_4'!D55+'Recyclingschritt N_6'!D55+'Recyclingschritt N_7'!D55+'Recyclingschritt N_8'!D55)*$E$31,"")</f>
        <v/>
      </c>
      <c r="E166" s="204" t="str">
        <f t="shared" si="13"/>
        <v/>
      </c>
      <c r="F166" s="257"/>
      <c r="G166" s="503"/>
      <c r="H166" s="213"/>
    </row>
    <row r="167" spans="1:8" s="275" customFormat="1" x14ac:dyDescent="0.25">
      <c r="A167" s="23" t="str">
        <f>IF('Recyclingschritt N_0'!A179&lt;&gt;"",'Recyclingschritt N_0'!A179,"")</f>
        <v>Sauerstoff (O2) (7)</v>
      </c>
      <c r="B167" s="203" t="str">
        <f>'Recyclingschritt N_0'!B208</f>
        <v/>
      </c>
      <c r="C167" s="203" t="str">
        <f>IFERROR('Recyclingschritt N_0'!C208+('Recyclingschritt N_1'!C56+'Recyclingschritt N_2'!C56+'Recyclingschritt N_3'!C56+'Recyclingschritt N_4'!C56+'Recyclingschritt N_4'!C56+'Recyclingschritt N_6'!C56+'Recyclingschritt N_7'!C56+'Recyclingschritt N_8'!C56)*$E$31,"")</f>
        <v/>
      </c>
      <c r="D167" s="203" t="str">
        <f>IFERROR('Recyclingschritt N_0'!D208+('Recyclingschritt N_1'!D56+'Recyclingschritt N_2'!D56+'Recyclingschritt N_3'!D56+'Recyclingschritt N_4'!D56+'Recyclingschritt N_4'!D56+'Recyclingschritt N_6'!D56+'Recyclingschritt N_7'!D56+'Recyclingschritt N_8'!D56)*$E$31,"")</f>
        <v/>
      </c>
      <c r="E167" s="204" t="str">
        <f t="shared" si="13"/>
        <v/>
      </c>
      <c r="F167" s="257"/>
      <c r="G167" s="503"/>
      <c r="H167" s="213"/>
    </row>
    <row r="168" spans="1:8" s="275" customFormat="1" ht="45" x14ac:dyDescent="0.25">
      <c r="A168" s="23" t="str">
        <f>IF('Recyclingschritt N_0'!A180&lt;&gt;"",'Recyclingschritt N_0'!A180,"")</f>
        <v>Kohlenstoff aus Kohlenstoffquellen auf  Zellebene (C) (7)</v>
      </c>
      <c r="B168" s="203" t="str">
        <f>'Recyclingschritt N_0'!B209</f>
        <v/>
      </c>
      <c r="C168" s="203" t="str">
        <f>IFERROR('Recyclingschritt N_0'!C209+('Recyclingschritt N_1'!C57+'Recyclingschritt N_2'!C57+'Recyclingschritt N_3'!C57+'Recyclingschritt N_4'!C57+'Recyclingschritt N_4'!C57+'Recyclingschritt N_6'!C57+'Recyclingschritt N_7'!C57+'Recyclingschritt N_8'!C57)*$E$31,"")</f>
        <v/>
      </c>
      <c r="D168" s="203" t="str">
        <f>IFERROR('Recyclingschritt N_0'!D209+('Recyclingschritt N_1'!D57+'Recyclingschritt N_2'!D57+'Recyclingschritt N_3'!D57+'Recyclingschritt N_4'!D57+'Recyclingschritt N_4'!D57+'Recyclingschritt N_6'!D57+'Recyclingschritt N_7'!D57+'Recyclingschritt N_8'!D57)*$E$31,"")</f>
        <v/>
      </c>
      <c r="E168" s="204" t="str">
        <f t="shared" si="13"/>
        <v/>
      </c>
      <c r="F168" s="257"/>
      <c r="G168" s="503"/>
      <c r="H168" s="213"/>
    </row>
    <row r="169" spans="1:8" s="275" customFormat="1" ht="30" x14ac:dyDescent="0.25">
      <c r="A169" s="23" t="str">
        <f>IF('Recyclingschritt N_0'!A181&lt;&gt;"",'Recyclingschritt N_0'!A181,"")</f>
        <v>Eisen aus Eisenquellen auf Zellebene (Fe)  (7)</v>
      </c>
      <c r="B169" s="203" t="str">
        <f>'Recyclingschritt N_0'!B210</f>
        <v/>
      </c>
      <c r="C169" s="203" t="str">
        <f>IFERROR('Recyclingschritt N_0'!C210+('Recyclingschritt N_1'!C58+'Recyclingschritt N_2'!C58+'Recyclingschritt N_3'!C58+'Recyclingschritt N_4'!C58+'Recyclingschritt N_4'!C58+'Recyclingschritt N_6'!C58+'Recyclingschritt N_7'!C58+'Recyclingschritt N_8'!C58)*$E$31,"")</f>
        <v/>
      </c>
      <c r="D169" s="203" t="str">
        <f>IFERROR('Recyclingschritt N_0'!D210+('Recyclingschritt N_1'!D58+'Recyclingschritt N_2'!D58+'Recyclingschritt N_3'!D58+'Recyclingschritt N_4'!D58+'Recyclingschritt N_4'!D58+'Recyclingschritt N_6'!D58+'Recyclingschritt N_7'!D58+'Recyclingschritt N_8'!D58)*$E$31,"")</f>
        <v/>
      </c>
      <c r="E169" s="204" t="str">
        <f t="shared" si="13"/>
        <v/>
      </c>
      <c r="F169" s="257"/>
      <c r="G169" s="503"/>
      <c r="H169" s="213"/>
    </row>
    <row r="170" spans="1:8" s="275" customFormat="1" x14ac:dyDescent="0.25">
      <c r="A170" s="23" t="str">
        <f>IF('Recyclingschritt N_0'!A182&lt;&gt;"",'Recyclingschritt N_0'!A182,"")</f>
        <v>Phosphor (P) (7)</v>
      </c>
      <c r="B170" s="203" t="str">
        <f>'Recyclingschritt N_0'!B211</f>
        <v/>
      </c>
      <c r="C170" s="203" t="str">
        <f>IFERROR('Recyclingschritt N_0'!C211+('Recyclingschritt N_1'!C59+'Recyclingschritt N_2'!C59+'Recyclingschritt N_3'!C59+'Recyclingschritt N_4'!C59+'Recyclingschritt N_4'!C59+'Recyclingschritt N_6'!C59+'Recyclingschritt N_7'!C59+'Recyclingschritt N_8'!C59)*$E$31,"")</f>
        <v/>
      </c>
      <c r="D170" s="203" t="str">
        <f>IFERROR('Recyclingschritt N_0'!D211+('Recyclingschritt N_1'!D59+'Recyclingschritt N_2'!D59+'Recyclingschritt N_3'!D59+'Recyclingschritt N_4'!D59+'Recyclingschritt N_4'!D59+'Recyclingschritt N_6'!D59+'Recyclingschritt N_7'!D59+'Recyclingschritt N_8'!D59)*$E$31,"")</f>
        <v/>
      </c>
      <c r="E170" s="204" t="str">
        <f t="shared" si="13"/>
        <v/>
      </c>
      <c r="F170" s="257"/>
      <c r="G170" s="503"/>
      <c r="H170" s="213"/>
    </row>
    <row r="171" spans="1:8" s="275" customFormat="1" x14ac:dyDescent="0.25">
      <c r="A171" s="23" t="str">
        <f>IF('Recyclingschritt N_0'!A183&lt;&gt;"",'Recyclingschritt N_0'!A183,"")</f>
        <v>Chlor (Cl) (7)</v>
      </c>
      <c r="B171" s="203" t="str">
        <f>'Recyclingschritt N_0'!B212</f>
        <v/>
      </c>
      <c r="C171" s="203" t="str">
        <f>IFERROR('Recyclingschritt N_0'!C212+('Recyclingschritt N_1'!C60+'Recyclingschritt N_2'!C60+'Recyclingschritt N_3'!C60+'Recyclingschritt N_4'!C60+'Recyclingschritt N_4'!C60+'Recyclingschritt N_6'!C60+'Recyclingschritt N_7'!C60+'Recyclingschritt N_8'!C60)*$E$31,"")</f>
        <v/>
      </c>
      <c r="D171" s="203" t="str">
        <f>IFERROR('Recyclingschritt N_0'!D212+('Recyclingschritt N_1'!D60+'Recyclingschritt N_2'!D60+'Recyclingschritt N_3'!D60+'Recyclingschritt N_4'!D60+'Recyclingschritt N_4'!D60+'Recyclingschritt N_6'!D60+'Recyclingschritt N_7'!D60+'Recyclingschritt N_8'!D60)*$E$31,"")</f>
        <v/>
      </c>
      <c r="E171" s="204" t="str">
        <f t="shared" si="13"/>
        <v/>
      </c>
      <c r="F171" s="257"/>
      <c r="G171" s="503"/>
      <c r="H171" s="213"/>
    </row>
    <row r="172" spans="1:8" s="275" customFormat="1" x14ac:dyDescent="0.25">
      <c r="A172" s="23" t="str">
        <f>IF('Recyclingschritt N_0'!A184&lt;&gt;"",'Recyclingschritt N_0'!A184,"")</f>
        <v>Schwefel (S) (7)</v>
      </c>
      <c r="B172" s="203" t="str">
        <f>'Recyclingschritt N_0'!B213</f>
        <v/>
      </c>
      <c r="C172" s="203" t="str">
        <f>IFERROR('Recyclingschritt N_0'!C213+('Recyclingschritt N_1'!C61+'Recyclingschritt N_2'!C61+'Recyclingschritt N_3'!C61+'Recyclingschritt N_4'!C61+'Recyclingschritt N_4'!C61+'Recyclingschritt N_6'!C61+'Recyclingschritt N_7'!C61+'Recyclingschritt N_8'!C61)*$E$31,"")</f>
        <v/>
      </c>
      <c r="D172" s="203" t="str">
        <f>IFERROR('Recyclingschritt N_0'!D213+('Recyclingschritt N_1'!D61+'Recyclingschritt N_2'!D61+'Recyclingschritt N_3'!D61+'Recyclingschritt N_4'!D61+'Recyclingschritt N_4'!D61+'Recyclingschritt N_6'!D61+'Recyclingschritt N_7'!D61+'Recyclingschritt N_8'!D61)*$E$31,"")</f>
        <v/>
      </c>
      <c r="E172" s="204" t="str">
        <f t="shared" si="13"/>
        <v/>
      </c>
      <c r="F172" s="257"/>
      <c r="G172" s="503"/>
      <c r="H172" s="216"/>
    </row>
    <row r="173" spans="1:8" x14ac:dyDescent="0.25">
      <c r="A173" s="23" t="str">
        <f>IF('Recyclingschritt N_0'!A185&lt;&gt;"",'Recyclingschritt N_0'!A185,"")</f>
        <v>Quecksilber (Hg) (13)</v>
      </c>
      <c r="B173" s="203" t="str">
        <f>'Recyclingschritt N_0'!B214</f>
        <v/>
      </c>
      <c r="C173" s="203" t="str">
        <f>IFERROR('Recyclingschritt N_0'!C214+('Recyclingschritt N_1'!C62+'Recyclingschritt N_2'!C62+'Recyclingschritt N_3'!C62+'Recyclingschritt N_4'!C62+'Recyclingschritt N_4'!C62+'Recyclingschritt N_6'!C62+'Recyclingschritt N_7'!C62+'Recyclingschritt N_8'!C62)*$E$31,"")</f>
        <v/>
      </c>
      <c r="D173" s="203" t="str">
        <f>IFERROR('Recyclingschritt N_0'!D214+('Recyclingschritt N_1'!D62+'Recyclingschritt N_2'!D62+'Recyclingschritt N_3'!D62+'Recyclingschritt N_4'!D62+'Recyclingschritt N_4'!D62+'Recyclingschritt N_6'!D62+'Recyclingschritt N_7'!D62+'Recyclingschritt N_8'!D62)*$E$31,"")</f>
        <v/>
      </c>
      <c r="E173" s="204" t="str">
        <f t="shared" si="13"/>
        <v/>
      </c>
      <c r="F173" s="257"/>
      <c r="G173" s="503"/>
      <c r="H173" s="352" t="str">
        <f>IFERROR('Recyclingschritt N_0'!I214+('Recyclingschritt N_1'!I62+'Recyclingschritt N_2'!I62+'Recyclingschritt N_3'!I62+'Recyclingschritt N_4'!I62+'Recyclingschritt N_5'!I62+'Recyclingschritt N_6'!I62+'Recyclingschritt N_7'!I62+'Recyclingschritt N_8'!I62)*E31,"")</f>
        <v/>
      </c>
    </row>
    <row r="174" spans="1:8" x14ac:dyDescent="0.25">
      <c r="A174" s="23" t="str">
        <f>IF('Recyclingschritt N_0'!A186&lt;&gt;"",'Recyclingschritt N_0'!A186,"")</f>
        <v>Cadmium (Cd) (13)</v>
      </c>
      <c r="B174" s="203" t="str">
        <f>'Recyclingschritt N_0'!B215</f>
        <v/>
      </c>
      <c r="C174" s="203" t="str">
        <f>IFERROR('Recyclingschritt N_0'!C215+('Recyclingschritt N_1'!C63+'Recyclingschritt N_2'!C63+'Recyclingschritt N_3'!C63+'Recyclingschritt N_4'!C63+'Recyclingschritt N_4'!C63+'Recyclingschritt N_6'!C63+'Recyclingschritt N_7'!C63+'Recyclingschritt N_8'!C63)*$E$31,"")</f>
        <v/>
      </c>
      <c r="D174" s="203" t="str">
        <f>IFERROR('Recyclingschritt N_0'!D215+('Recyclingschritt N_1'!D63+'Recyclingschritt N_2'!D63+'Recyclingschritt N_3'!D63+'Recyclingschritt N_4'!D63+'Recyclingschritt N_4'!D63+'Recyclingschritt N_6'!D63+'Recyclingschritt N_7'!D63+'Recyclingschritt N_8'!D63)*$E$31,"")</f>
        <v/>
      </c>
      <c r="E174" s="204" t="str">
        <f t="shared" si="13"/>
        <v/>
      </c>
      <c r="F174" s="309"/>
      <c r="G174" s="503"/>
      <c r="H174" s="352" t="str">
        <f>IFERROR('Recyclingschritt N_0'!I215+('Recyclingschritt N_1'!I63+'Recyclingschritt N_2'!I63+'Recyclingschritt N_3'!I63+'Recyclingschritt N_4'!I63+'Recyclingschritt N_5'!I63+'Recyclingschritt N_6'!I63+'Recyclingschritt N_7'!I63+'Recyclingschritt N_8'!I63)*E31,"")</f>
        <v/>
      </c>
    </row>
    <row r="175" spans="1:8" x14ac:dyDescent="0.25">
      <c r="A175" s="23" t="str">
        <f>IF('Recyclingschritt N_0'!A187&lt;&gt;"",'Recyclingschritt N_0'!A187,"")</f>
        <v/>
      </c>
      <c r="B175" s="203" t="str">
        <f>'Recyclingschritt N_0'!B216</f>
        <v/>
      </c>
      <c r="C175" s="203" t="str">
        <f>IFERROR('Recyclingschritt N_0'!C216+('Recyclingschritt N_1'!C64+'Recyclingschritt N_2'!C64+'Recyclingschritt N_3'!C64+'Recyclingschritt N_4'!C64+'Recyclingschritt N_4'!C64+'Recyclingschritt N_6'!C64+'Recyclingschritt N_7'!C64+'Recyclingschritt N_8'!C64)*$E$31,"")</f>
        <v/>
      </c>
      <c r="D175" s="203" t="str">
        <f>IFERROR('Recyclingschritt N_0'!D216+('Recyclingschritt N_1'!D64+'Recyclingschritt N_2'!D64+'Recyclingschritt N_3'!D64+'Recyclingschritt N_4'!D64+'Recyclingschritt N_4'!D64+'Recyclingschritt N_6'!D64+'Recyclingschritt N_7'!D64+'Recyclingschritt N_8'!D64)*$E$31,"")</f>
        <v/>
      </c>
      <c r="E175" s="204" t="str">
        <f t="shared" si="13"/>
        <v/>
      </c>
      <c r="F175" s="309"/>
      <c r="G175" s="503"/>
      <c r="H175" s="216"/>
    </row>
    <row r="176" spans="1:8" x14ac:dyDescent="0.25">
      <c r="A176" s="23" t="str">
        <f>IF('Recyclingschritt N_0'!A188&lt;&gt;"",'Recyclingschritt N_0'!A188,"")</f>
        <v/>
      </c>
      <c r="B176" s="203" t="str">
        <f>'Recyclingschritt N_0'!B217</f>
        <v/>
      </c>
      <c r="C176" s="203" t="str">
        <f>IFERROR('Recyclingschritt N_0'!C217+('Recyclingschritt N_1'!C65+'Recyclingschritt N_2'!C65+'Recyclingschritt N_3'!C65+'Recyclingschritt N_4'!C65+'Recyclingschritt N_4'!C65+'Recyclingschritt N_6'!C65+'Recyclingschritt N_7'!C65+'Recyclingschritt N_8'!C65)*$E$31,"")</f>
        <v/>
      </c>
      <c r="D176" s="203" t="str">
        <f>IFERROR('Recyclingschritt N_0'!D217+('Recyclingschritt N_1'!D65+'Recyclingschritt N_2'!D65+'Recyclingschritt N_3'!D65+'Recyclingschritt N_4'!D65+'Recyclingschritt N_4'!D65+'Recyclingschritt N_6'!D65+'Recyclingschritt N_7'!D65+'Recyclingschritt N_8'!D65)*$E$31,"")</f>
        <v/>
      </c>
      <c r="E176" s="204" t="str">
        <f t="shared" si="13"/>
        <v/>
      </c>
      <c r="F176" s="335"/>
      <c r="G176" s="503"/>
      <c r="H176" s="216"/>
    </row>
    <row r="177" spans="1:8" ht="15" customHeight="1" x14ac:dyDescent="0.25">
      <c r="A177" s="23" t="str">
        <f>IF('Recyclingschritt N_0'!A189&lt;&gt;"",'Recyclingschritt N_0'!A189,"")</f>
        <v/>
      </c>
      <c r="B177" s="203" t="str">
        <f>'Recyclingschritt N_0'!B218</f>
        <v/>
      </c>
      <c r="C177" s="203" t="str">
        <f>IFERROR('Recyclingschritt N_0'!C218+('Recyclingschritt N_1'!C66+'Recyclingschritt N_2'!C66+'Recyclingschritt N_3'!C66+'Recyclingschritt N_4'!C66+'Recyclingschritt N_4'!C66+'Recyclingschritt N_6'!C66+'Recyclingschritt N_7'!C66+'Recyclingschritt N_8'!C66)*$E$31,"")</f>
        <v/>
      </c>
      <c r="D177" s="203" t="str">
        <f>IFERROR('Recyclingschritt N_0'!D218+('Recyclingschritt N_1'!D66+'Recyclingschritt N_2'!D66+'Recyclingschritt N_3'!D66+'Recyclingschritt N_4'!D66+'Recyclingschritt N_4'!D66+'Recyclingschritt N_6'!D66+'Recyclingschritt N_7'!D66+'Recyclingschritt N_8'!D66)*$E$31,"")</f>
        <v/>
      </c>
      <c r="E177" s="204" t="str">
        <f t="shared" si="13"/>
        <v/>
      </c>
      <c r="F177" s="257"/>
      <c r="G177" s="504"/>
      <c r="H177" s="216"/>
    </row>
    <row r="178" spans="1:8" x14ac:dyDescent="0.25">
      <c r="A178" s="276" t="s">
        <v>29</v>
      </c>
      <c r="B178" s="284">
        <f>SUM(B156:B177)</f>
        <v>0</v>
      </c>
      <c r="C178" s="277">
        <f>SUM(C156:C177)</f>
        <v>0</v>
      </c>
      <c r="D178" s="277">
        <f>SUM(D156:D177)</f>
        <v>0</v>
      </c>
      <c r="E178" s="278">
        <f t="shared" ref="E178" si="15">C178+D178</f>
        <v>0</v>
      </c>
      <c r="F178" s="279" t="str">
        <f>IFERROR(E178/B178,"")</f>
        <v/>
      </c>
      <c r="G178" s="209"/>
      <c r="H178" s="206"/>
    </row>
    <row r="179" spans="1:8" x14ac:dyDescent="0.25">
      <c r="A179" s="468"/>
      <c r="B179" s="469"/>
      <c r="C179" s="469"/>
      <c r="D179" s="469"/>
      <c r="E179" s="469"/>
      <c r="F179" s="469"/>
      <c r="G179" s="469"/>
      <c r="H179" s="470"/>
    </row>
    <row r="180" spans="1:8" ht="50.1" customHeight="1" x14ac:dyDescent="0.25">
      <c r="A180" s="462" t="s">
        <v>191</v>
      </c>
      <c r="B180" s="463"/>
      <c r="C180" s="463"/>
      <c r="D180" s="463"/>
      <c r="E180" s="463"/>
      <c r="F180" s="463"/>
      <c r="G180" s="463"/>
      <c r="H180" s="463"/>
    </row>
    <row r="181" spans="1:8" ht="24.95" customHeight="1" x14ac:dyDescent="0.25">
      <c r="A181" s="295" t="s">
        <v>172</v>
      </c>
      <c r="B181" s="471" t="str">
        <f>D32</f>
        <v/>
      </c>
      <c r="C181" s="472"/>
      <c r="D181" s="296"/>
      <c r="E181" s="296"/>
      <c r="F181" s="296"/>
      <c r="G181" s="296"/>
      <c r="H181" s="296"/>
    </row>
    <row r="182" spans="1:8" x14ac:dyDescent="0.25">
      <c r="A182" s="464" t="s">
        <v>97</v>
      </c>
      <c r="B182" s="465"/>
      <c r="C182" s="466"/>
      <c r="D182" s="467" t="str">
        <f>IF('Recyclingschritt N_0'!E31&lt;&gt;"",'Recyclingschritt N_0'!E31,"")</f>
        <v/>
      </c>
      <c r="E182" s="467"/>
      <c r="F182" s="467"/>
      <c r="G182" s="467"/>
      <c r="H182" s="467"/>
    </row>
    <row r="183" spans="1:8" ht="132.75" x14ac:dyDescent="0.25">
      <c r="A183" s="121" t="s">
        <v>7</v>
      </c>
      <c r="B183" s="14" t="s">
        <v>34</v>
      </c>
      <c r="C183" s="14" t="s">
        <v>31</v>
      </c>
      <c r="D183" s="14" t="s">
        <v>32</v>
      </c>
      <c r="E183" s="15" t="s">
        <v>33</v>
      </c>
      <c r="F183" s="259" t="s">
        <v>122</v>
      </c>
      <c r="G183" s="321" t="s">
        <v>123</v>
      </c>
      <c r="H183" s="381" t="s">
        <v>187</v>
      </c>
    </row>
    <row r="184" spans="1:8" x14ac:dyDescent="0.25">
      <c r="A184" s="260"/>
      <c r="B184" s="258" t="s">
        <v>8</v>
      </c>
      <c r="C184" s="258" t="s">
        <v>8</v>
      </c>
      <c r="D184" s="258" t="s">
        <v>8</v>
      </c>
      <c r="E184" s="258" t="s">
        <v>8</v>
      </c>
      <c r="F184" s="258" t="s">
        <v>28</v>
      </c>
      <c r="G184" s="311" t="s">
        <v>28</v>
      </c>
      <c r="H184" s="311" t="s">
        <v>8</v>
      </c>
    </row>
    <row r="185" spans="1:8" ht="24.95" customHeight="1" x14ac:dyDescent="0.25">
      <c r="A185" s="23" t="str">
        <f>IF('Recyclingschritt N_0'!A226&lt;&gt;"",'Recyclingschritt N_0'!A226,"")</f>
        <v>Kobalt (Co)</v>
      </c>
      <c r="B185" s="203" t="str">
        <f>'Recyclingschritt N_0'!B226</f>
        <v/>
      </c>
      <c r="C185" s="203" t="str">
        <f>IFERROR('Recyclingschritt N_0'!C226+('Recyclingschritt N_1'!C45+'Recyclingschritt N_2'!C45+'Recyclingschritt N_3'!C45+'Recyclingschritt N_4'!C45+'Recyclingschritt N_4'!C45+'Recyclingschritt N_6'!C45+'Recyclingschritt N_7'!C45+'Recyclingschritt N_8'!C45)*$E$32,"")</f>
        <v/>
      </c>
      <c r="D185" s="203" t="str">
        <f>IFERROR('Recyclingschritt N_0'!D226+('Recyclingschritt N_1'!D45+'Recyclingschritt N_2'!D45+'Recyclingschritt N_3'!D45+'Recyclingschritt N_4'!D45+'Recyclingschritt N_4'!D45+'Recyclingschritt N_6'!D45+'Recyclingschritt N_7'!D45+'Recyclingschritt N_8'!D45)*$E$32,"")</f>
        <v/>
      </c>
      <c r="E185" s="204" t="str">
        <f>IFERROR(C185+D185,"")</f>
        <v/>
      </c>
      <c r="F185" s="256"/>
      <c r="G185" s="373" t="str">
        <f>IFERROR(E185/B185, "ggf. Pflichtfeld!")</f>
        <v>ggf. Pflichtfeld!</v>
      </c>
      <c r="H185" s="213"/>
    </row>
    <row r="186" spans="1:8" ht="24.95" customHeight="1" x14ac:dyDescent="0.25">
      <c r="A186" s="23" t="str">
        <f>IF('Recyclingschritt N_0'!A227&lt;&gt;"",'Recyclingschritt N_0'!A227,"")</f>
        <v>Kupfer (Cu)</v>
      </c>
      <c r="B186" s="203" t="str">
        <f>'Recyclingschritt N_0'!B227</f>
        <v/>
      </c>
      <c r="C186" s="203" t="str">
        <f>IFERROR('Recyclingschritt N_0'!C227+('Recyclingschritt N_1'!C46+'Recyclingschritt N_2'!C46+'Recyclingschritt N_3'!C46+'Recyclingschritt N_4'!C46+'Recyclingschritt N_4'!C46+'Recyclingschritt N_6'!C46+'Recyclingschritt N_7'!C46+'Recyclingschritt N_8'!C46)*$E$32,"")</f>
        <v/>
      </c>
      <c r="D186" s="203" t="str">
        <f>IFERROR('Recyclingschritt N_0'!D227+('Recyclingschritt N_1'!D46+'Recyclingschritt N_2'!D46+'Recyclingschritt N_3'!D46+'Recyclingschritt N_4'!D46+'Recyclingschritt N_4'!D46+'Recyclingschritt N_6'!D46+'Recyclingschritt N_7'!D46+'Recyclingschritt N_8'!D46)*$E$32,"")</f>
        <v/>
      </c>
      <c r="E186" s="204" t="str">
        <f t="shared" ref="E186:E207" si="16">IFERROR(C186+D186,"")</f>
        <v/>
      </c>
      <c r="F186" s="257"/>
      <c r="G186" s="373" t="str">
        <f t="shared" ref="G186:G188" si="17">IFERROR(E186/B186, "ggf. Pflichtfeld!")</f>
        <v>ggf. Pflichtfeld!</v>
      </c>
      <c r="H186" s="302"/>
    </row>
    <row r="187" spans="1:8" ht="24.95" customHeight="1" x14ac:dyDescent="0.25">
      <c r="A187" s="23" t="str">
        <f>IF('Recyclingschritt N_0'!A228&lt;&gt;"",'Recyclingschritt N_0'!A228,"")</f>
        <v>Blei (Pb)</v>
      </c>
      <c r="B187" s="203" t="str">
        <f>'Recyclingschritt N_0'!B228</f>
        <v/>
      </c>
      <c r="C187" s="203" t="str">
        <f>IFERROR('Recyclingschritt N_0'!C228+('Recyclingschritt N_1'!C47+'Recyclingschritt N_2'!C47+'Recyclingschritt N_3'!C47+'Recyclingschritt N_4'!C47+'Recyclingschritt N_4'!C47+'Recyclingschritt N_6'!C47+'Recyclingschritt N_7'!C47+'Recyclingschritt N_8'!C47)*$E$32,"")</f>
        <v/>
      </c>
      <c r="D187" s="203" t="str">
        <f>IFERROR('Recyclingschritt N_0'!D228+('Recyclingschritt N_1'!D47+'Recyclingschritt N_2'!D47+'Recyclingschritt N_3'!D47+'Recyclingschritt N_4'!D47+'Recyclingschritt N_4'!D47+'Recyclingschritt N_6'!D47+'Recyclingschritt N_7'!D47+'Recyclingschritt N_8'!D47)*$E$32,"")</f>
        <v/>
      </c>
      <c r="E187" s="204" t="str">
        <f t="shared" si="16"/>
        <v/>
      </c>
      <c r="F187" s="257"/>
      <c r="G187" s="373" t="str">
        <f t="shared" si="17"/>
        <v>ggf. Pflichtfeld!</v>
      </c>
      <c r="H187" s="213"/>
    </row>
    <row r="188" spans="1:8" ht="24.95" customHeight="1" x14ac:dyDescent="0.25">
      <c r="A188" s="23" t="str">
        <f>IF('Recyclingschritt N_0'!A229&lt;&gt;"",'Recyclingschritt N_0'!A229,"")</f>
        <v>Lithium (Li)</v>
      </c>
      <c r="B188" s="203" t="str">
        <f>'Recyclingschritt N_0'!B229</f>
        <v/>
      </c>
      <c r="C188" s="203" t="str">
        <f>IFERROR('Recyclingschritt N_0'!C229+('Recyclingschritt N_1'!C48+'Recyclingschritt N_2'!C48+'Recyclingschritt N_3'!C48+'Recyclingschritt N_4'!C48+'Recyclingschritt N_4'!C48+'Recyclingschritt N_6'!C48+'Recyclingschritt N_7'!C48+'Recyclingschritt N_8'!C48)*$E$32,"")</f>
        <v/>
      </c>
      <c r="D188" s="203" t="str">
        <f>IFERROR('Recyclingschritt N_0'!D229+('Recyclingschritt N_1'!D48+'Recyclingschritt N_2'!D48+'Recyclingschritt N_3'!D48+'Recyclingschritt N_4'!D48+'Recyclingschritt N_4'!D48+'Recyclingschritt N_6'!D48+'Recyclingschritt N_7'!D48+'Recyclingschritt N_8'!D48)*$E$32,"")</f>
        <v/>
      </c>
      <c r="E188" s="204" t="str">
        <f t="shared" si="16"/>
        <v/>
      </c>
      <c r="F188" s="257"/>
      <c r="G188" s="373" t="str">
        <f t="shared" si="17"/>
        <v>ggf. Pflichtfeld!</v>
      </c>
      <c r="H188" s="213"/>
    </row>
    <row r="189" spans="1:8" x14ac:dyDescent="0.25">
      <c r="A189" s="23" t="str">
        <f>IF('Recyclingschritt N_0'!A230&lt;&gt;"",'Recyclingschritt N_0'!A230,"")</f>
        <v>Nickel (Ni)</v>
      </c>
      <c r="B189" s="203" t="str">
        <f>'Recyclingschritt N_0'!B230</f>
        <v/>
      </c>
      <c r="C189" s="203" t="str">
        <f>IFERROR('Recyclingschritt N_0'!C230+('Recyclingschritt N_1'!C49+'Recyclingschritt N_2'!C49+'Recyclingschritt N_3'!C49+'Recyclingschritt N_4'!C49+'Recyclingschritt N_4'!C49+'Recyclingschritt N_6'!C49+'Recyclingschritt N_7'!C49+'Recyclingschritt N_8'!C49)*$E$32,"")</f>
        <v/>
      </c>
      <c r="D189" s="203" t="str">
        <f>IFERROR('Recyclingschritt N_0'!D230+('Recyclingschritt N_1'!D49+'Recyclingschritt N_2'!D49+'Recyclingschritt N_3'!D49+'Recyclingschritt N_4'!D49+'Recyclingschritt N_4'!D49+'Recyclingschritt N_6'!D49+'Recyclingschritt N_7'!D49+'Recyclingschritt N_8'!D49)*$E$32,"")</f>
        <v/>
      </c>
      <c r="E189" s="204" t="str">
        <f t="shared" si="16"/>
        <v/>
      </c>
      <c r="F189" s="257"/>
      <c r="G189" s="475"/>
      <c r="H189" s="213"/>
    </row>
    <row r="190" spans="1:8" x14ac:dyDescent="0.25">
      <c r="A190" s="23" t="str">
        <f>IF('Recyclingschritt N_0'!A231&lt;&gt;"",'Recyclingschritt N_0'!A231,"")</f>
        <v>Mangan (Mn)</v>
      </c>
      <c r="B190" s="203" t="str">
        <f>'Recyclingschritt N_0'!B231</f>
        <v/>
      </c>
      <c r="C190" s="203" t="str">
        <f>IFERROR('Recyclingschritt N_0'!C231+('Recyclingschritt N_1'!C50+'Recyclingschritt N_2'!C50+'Recyclingschritt N_3'!C50+'Recyclingschritt N_4'!C50+'Recyclingschritt N_4'!C50+'Recyclingschritt N_6'!C50+'Recyclingschritt N_7'!C50+'Recyclingschritt N_8'!C50)*$E$32,"")</f>
        <v/>
      </c>
      <c r="D190" s="203" t="str">
        <f>IFERROR('Recyclingschritt N_0'!D231+('Recyclingschritt N_1'!D50+'Recyclingschritt N_2'!D50+'Recyclingschritt N_3'!D50+'Recyclingschritt N_4'!D50+'Recyclingschritt N_4'!D50+'Recyclingschritt N_6'!D50+'Recyclingschritt N_7'!D50+'Recyclingschritt N_8'!D50)*$E$32,"")</f>
        <v/>
      </c>
      <c r="E190" s="204" t="str">
        <f t="shared" si="16"/>
        <v/>
      </c>
      <c r="F190" s="257"/>
      <c r="G190" s="503"/>
      <c r="H190" s="213"/>
    </row>
    <row r="191" spans="1:8" x14ac:dyDescent="0.25">
      <c r="A191" s="23" t="str">
        <f>IF('Recyclingschritt N_0'!A232&lt;&gt;"",'Recyclingschritt N_0'!A232,"")</f>
        <v>Aluminium (Al)</v>
      </c>
      <c r="B191" s="203" t="str">
        <f>'Recyclingschritt N_0'!B232</f>
        <v/>
      </c>
      <c r="C191" s="203" t="str">
        <f>IFERROR('Recyclingschritt N_0'!C232+('Recyclingschritt N_1'!C51+'Recyclingschritt N_2'!C51+'Recyclingschritt N_3'!C51+'Recyclingschritt N_4'!C51+'Recyclingschritt N_4'!C51+'Recyclingschritt N_6'!C51+'Recyclingschritt N_7'!C51+'Recyclingschritt N_8'!C51)*$E$32,"")</f>
        <v/>
      </c>
      <c r="D191" s="203" t="str">
        <f>IFERROR('Recyclingschritt N_0'!D232+('Recyclingschritt N_1'!D51+'Recyclingschritt N_2'!D51+'Recyclingschritt N_3'!D51+'Recyclingschritt N_4'!D51+'Recyclingschritt N_4'!D51+'Recyclingschritt N_6'!D51+'Recyclingschritt N_7'!D51+'Recyclingschritt N_8'!D51)*$E$32,"")</f>
        <v/>
      </c>
      <c r="E191" s="204" t="str">
        <f t="shared" si="16"/>
        <v/>
      </c>
      <c r="F191" s="257"/>
      <c r="G191" s="503"/>
      <c r="H191" s="213"/>
    </row>
    <row r="192" spans="1:8" x14ac:dyDescent="0.25">
      <c r="A192" s="23" t="str">
        <f>IF('Recyclingschritt N_0'!A233&lt;&gt;"",'Recyclingschritt N_0'!A233,"")</f>
        <v>Stahl</v>
      </c>
      <c r="B192" s="203" t="str">
        <f>'Recyclingschritt N_0'!B233</f>
        <v/>
      </c>
      <c r="C192" s="203" t="str">
        <f>IFERROR('Recyclingschritt N_0'!C233+('Recyclingschritt N_1'!C52+'Recyclingschritt N_2'!C52+'Recyclingschritt N_3'!C52+'Recyclingschritt N_4'!C52+'Recyclingschritt N_4'!C52+'Recyclingschritt N_6'!C52+'Recyclingschritt N_7'!C52+'Recyclingschritt N_8'!C52)*$E$32,"")</f>
        <v/>
      </c>
      <c r="D192" s="203" t="str">
        <f>IFERROR('Recyclingschritt N_0'!D233+('Recyclingschritt N_1'!D52+'Recyclingschritt N_2'!D52+'Recyclingschritt N_3'!D52+'Recyclingschritt N_4'!D52+'Recyclingschritt N_4'!D52+'Recyclingschritt N_6'!D52+'Recyclingschritt N_7'!D52+'Recyclingschritt N_8'!D52)*$E$32,"")</f>
        <v/>
      </c>
      <c r="E192" s="204" t="str">
        <f t="shared" si="16"/>
        <v/>
      </c>
      <c r="F192" s="257"/>
      <c r="G192" s="503"/>
      <c r="H192" s="213"/>
    </row>
    <row r="193" spans="1:8" x14ac:dyDescent="0.25">
      <c r="A193" s="23" t="str">
        <f>IF('Recyclingschritt N_0'!A234&lt;&gt;"",'Recyclingschritt N_0'!A234,"")</f>
        <v>Elektrolyt (KOH)</v>
      </c>
      <c r="B193" s="203" t="str">
        <f>'Recyclingschritt N_0'!B234</f>
        <v/>
      </c>
      <c r="C193" s="203" t="str">
        <f>IFERROR('Recyclingschritt N_0'!C234+('Recyclingschritt N_1'!C53+'Recyclingschritt N_2'!C53+'Recyclingschritt N_3'!C53+'Recyclingschritt N_4'!C53+'Recyclingschritt N_4'!C53+'Recyclingschritt N_6'!C53+'Recyclingschritt N_7'!C53+'Recyclingschritt N_8'!C53)*$E$32,"")</f>
        <v/>
      </c>
      <c r="D193" s="203" t="str">
        <f>IFERROR('Recyclingschritt N_0'!D234+('Recyclingschritt N_1'!D53+'Recyclingschritt N_2'!D53+'Recyclingschritt N_3'!D53+'Recyclingschritt N_4'!D53+'Recyclingschritt N_4'!D53+'Recyclingschritt N_6'!D53+'Recyclingschritt N_7'!D53+'Recyclingschritt N_8'!D53)*$E$32,"")</f>
        <v/>
      </c>
      <c r="E193" s="204" t="str">
        <f t="shared" si="16"/>
        <v/>
      </c>
      <c r="F193" s="257"/>
      <c r="G193" s="503"/>
      <c r="H193" s="213"/>
    </row>
    <row r="194" spans="1:8" x14ac:dyDescent="0.25">
      <c r="A194" s="23" t="str">
        <f>IF('Recyclingschritt N_0'!A235&lt;&gt;"",'Recyclingschritt N_0'!A235,"")</f>
        <v>Elektrolyt (NaOH)</v>
      </c>
      <c r="B194" s="203" t="str">
        <f>'Recyclingschritt N_0'!B235</f>
        <v/>
      </c>
      <c r="C194" s="203" t="str">
        <f>IFERROR('Recyclingschritt N_0'!C235+('Recyclingschritt N_1'!C54+'Recyclingschritt N_2'!C54+'Recyclingschritt N_3'!C54+'Recyclingschritt N_4'!C54+'Recyclingschritt N_4'!C54+'Recyclingschritt N_6'!C54+'Recyclingschritt N_7'!C54+'Recyclingschritt N_8'!C54)*$E$32,"")</f>
        <v/>
      </c>
      <c r="D194" s="203" t="str">
        <f>IFERROR('Recyclingschritt N_0'!D235+('Recyclingschritt N_1'!D54+'Recyclingschritt N_2'!D54+'Recyclingschritt N_3'!D54+'Recyclingschritt N_4'!D54+'Recyclingschritt N_4'!D54+'Recyclingschritt N_6'!D54+'Recyclingschritt N_7'!D54+'Recyclingschritt N_8'!D54)*$E$32,"")</f>
        <v/>
      </c>
      <c r="E194" s="204" t="str">
        <f t="shared" si="16"/>
        <v/>
      </c>
      <c r="F194" s="257"/>
      <c r="G194" s="503"/>
      <c r="H194" s="213"/>
    </row>
    <row r="195" spans="1:8" x14ac:dyDescent="0.25">
      <c r="A195" s="23" t="str">
        <f>IF('Recyclingschritt N_0'!A236&lt;&gt;"",'Recyclingschritt N_0'!A236,"")</f>
        <v>Kunststoffe (9)</v>
      </c>
      <c r="B195" s="203" t="str">
        <f>'Recyclingschritt N_0'!B236</f>
        <v/>
      </c>
      <c r="C195" s="203" t="str">
        <f>IFERROR('Recyclingschritt N_0'!C236+('Recyclingschritt N_1'!C55+'Recyclingschritt N_2'!C55+'Recyclingschritt N_3'!C55+'Recyclingschritt N_4'!C55+'Recyclingschritt N_4'!C55+'Recyclingschritt N_6'!C55+'Recyclingschritt N_7'!C55+'Recyclingschritt N_8'!C55)*$E$32,"")</f>
        <v/>
      </c>
      <c r="D195" s="203" t="str">
        <f>IFERROR('Recyclingschritt N_0'!D236+('Recyclingschritt N_1'!D55+'Recyclingschritt N_2'!D55+'Recyclingschritt N_3'!D55+'Recyclingschritt N_4'!D55+'Recyclingschritt N_4'!D55+'Recyclingschritt N_6'!D55+'Recyclingschritt N_7'!D55+'Recyclingschritt N_8'!D55)*$E$32,"")</f>
        <v/>
      </c>
      <c r="E195" s="204" t="str">
        <f t="shared" si="16"/>
        <v/>
      </c>
      <c r="F195" s="257"/>
      <c r="G195" s="503"/>
      <c r="H195" s="213"/>
    </row>
    <row r="196" spans="1:8" x14ac:dyDescent="0.25">
      <c r="A196" s="23" t="str">
        <f>IF('Recyclingschritt N_0'!A237&lt;&gt;"",'Recyclingschritt N_0'!A237,"")</f>
        <v>Sauerstoff (O2) (7)</v>
      </c>
      <c r="B196" s="203" t="str">
        <f>'Recyclingschritt N_0'!B237</f>
        <v/>
      </c>
      <c r="C196" s="203" t="str">
        <f>IFERROR('Recyclingschritt N_0'!C237+('Recyclingschritt N_1'!C56+'Recyclingschritt N_2'!C56+'Recyclingschritt N_3'!C56+'Recyclingschritt N_4'!C56+'Recyclingschritt N_4'!C56+'Recyclingschritt N_6'!C56+'Recyclingschritt N_7'!C56+'Recyclingschritt N_8'!C56)*$E$32,"")</f>
        <v/>
      </c>
      <c r="D196" s="203" t="str">
        <f>IFERROR('Recyclingschritt N_0'!D237+('Recyclingschritt N_1'!D56+'Recyclingschritt N_2'!D56+'Recyclingschritt N_3'!D56+'Recyclingschritt N_4'!D56+'Recyclingschritt N_4'!D56+'Recyclingschritt N_6'!D56+'Recyclingschritt N_7'!D56+'Recyclingschritt N_8'!D56)*$E$32,"")</f>
        <v/>
      </c>
      <c r="E196" s="204" t="str">
        <f t="shared" si="16"/>
        <v/>
      </c>
      <c r="F196" s="257"/>
      <c r="G196" s="503"/>
      <c r="H196" s="213"/>
    </row>
    <row r="197" spans="1:8" ht="45" x14ac:dyDescent="0.25">
      <c r="A197" s="23" t="str">
        <f>IF('Recyclingschritt N_0'!A238&lt;&gt;"",'Recyclingschritt N_0'!A238,"")</f>
        <v>Kohlenstoff aus Kohlenstoffquellen auf  Zellebene (C) (7)</v>
      </c>
      <c r="B197" s="203" t="str">
        <f>'Recyclingschritt N_0'!B238</f>
        <v/>
      </c>
      <c r="C197" s="203" t="str">
        <f>IFERROR('Recyclingschritt N_0'!C238+('Recyclingschritt N_1'!C57+'Recyclingschritt N_2'!C57+'Recyclingschritt N_3'!C57+'Recyclingschritt N_4'!C57+'Recyclingschritt N_4'!C57+'Recyclingschritt N_6'!C57+'Recyclingschritt N_7'!C57+'Recyclingschritt N_8'!C57)*$E$32,"")</f>
        <v/>
      </c>
      <c r="D197" s="203" t="str">
        <f>IFERROR('Recyclingschritt N_0'!D238+('Recyclingschritt N_1'!D57+'Recyclingschritt N_2'!D57+'Recyclingschritt N_3'!D57+'Recyclingschritt N_4'!D57+'Recyclingschritt N_4'!D57+'Recyclingschritt N_6'!D57+'Recyclingschritt N_7'!D57+'Recyclingschritt N_8'!D57)*$E$32,"")</f>
        <v/>
      </c>
      <c r="E197" s="204" t="str">
        <f t="shared" si="16"/>
        <v/>
      </c>
      <c r="F197" s="257"/>
      <c r="G197" s="503"/>
      <c r="H197" s="213"/>
    </row>
    <row r="198" spans="1:8" ht="30" x14ac:dyDescent="0.25">
      <c r="A198" s="23" t="str">
        <f>IF('Recyclingschritt N_0'!A239&lt;&gt;"",'Recyclingschritt N_0'!A239,"")</f>
        <v>Eisen aus Eisenquellen auf Zellebene (Fe)  (7)</v>
      </c>
      <c r="B198" s="203" t="str">
        <f>'Recyclingschritt N_0'!B239</f>
        <v/>
      </c>
      <c r="C198" s="203" t="str">
        <f>IFERROR('Recyclingschritt N_0'!C239+('Recyclingschritt N_1'!C58+'Recyclingschritt N_2'!C58+'Recyclingschritt N_3'!C58+'Recyclingschritt N_4'!C58+'Recyclingschritt N_4'!C58+'Recyclingschritt N_6'!C58+'Recyclingschritt N_7'!C58+'Recyclingschritt N_8'!C58)*$E$32,"")</f>
        <v/>
      </c>
      <c r="D198" s="203" t="str">
        <f>IFERROR('Recyclingschritt N_0'!D239+('Recyclingschritt N_1'!D58+'Recyclingschritt N_2'!D58+'Recyclingschritt N_3'!D58+'Recyclingschritt N_4'!D58+'Recyclingschritt N_4'!D58+'Recyclingschritt N_6'!D58+'Recyclingschritt N_7'!D58+'Recyclingschritt N_8'!D58)*$E$32,"")</f>
        <v/>
      </c>
      <c r="E198" s="204" t="str">
        <f t="shared" si="16"/>
        <v/>
      </c>
      <c r="F198" s="257"/>
      <c r="G198" s="503"/>
      <c r="H198" s="213"/>
    </row>
    <row r="199" spans="1:8" x14ac:dyDescent="0.25">
      <c r="A199" s="23" t="str">
        <f>IF('Recyclingschritt N_0'!A240&lt;&gt;"",'Recyclingschritt N_0'!A240,"")</f>
        <v>Phosphor (P) (7)</v>
      </c>
      <c r="B199" s="203" t="str">
        <f>'Recyclingschritt N_0'!B240</f>
        <v/>
      </c>
      <c r="C199" s="203" t="str">
        <f>IFERROR('Recyclingschritt N_0'!C240+('Recyclingschritt N_1'!C59+'Recyclingschritt N_2'!C59+'Recyclingschritt N_3'!C59+'Recyclingschritt N_4'!C59+'Recyclingschritt N_4'!C59+'Recyclingschritt N_6'!C59+'Recyclingschritt N_7'!C59+'Recyclingschritt N_8'!C59)*$E$32,"")</f>
        <v/>
      </c>
      <c r="D199" s="203" t="str">
        <f>IFERROR('Recyclingschritt N_0'!D240+('Recyclingschritt N_1'!D59+'Recyclingschritt N_2'!D59+'Recyclingschritt N_3'!D59+'Recyclingschritt N_4'!D59+'Recyclingschritt N_4'!D59+'Recyclingschritt N_6'!D59+'Recyclingschritt N_7'!D59+'Recyclingschritt N_8'!D59)*$E$32,"")</f>
        <v/>
      </c>
      <c r="E199" s="204" t="str">
        <f t="shared" si="16"/>
        <v/>
      </c>
      <c r="F199" s="257"/>
      <c r="G199" s="503"/>
      <c r="H199" s="213"/>
    </row>
    <row r="200" spans="1:8" x14ac:dyDescent="0.25">
      <c r="A200" s="23" t="str">
        <f>IF('Recyclingschritt N_0'!A241&lt;&gt;"",'Recyclingschritt N_0'!A241,"")</f>
        <v>Chlor (Cl) (7)</v>
      </c>
      <c r="B200" s="203" t="str">
        <f>'Recyclingschritt N_0'!B241</f>
        <v/>
      </c>
      <c r="C200" s="203" t="str">
        <f>IFERROR('Recyclingschritt N_0'!C241+('Recyclingschritt N_1'!C60+'Recyclingschritt N_2'!C60+'Recyclingschritt N_3'!C60+'Recyclingschritt N_4'!C60+'Recyclingschritt N_4'!C60+'Recyclingschritt N_6'!C60+'Recyclingschritt N_7'!C60+'Recyclingschritt N_8'!C60)*$E$32,"")</f>
        <v/>
      </c>
      <c r="D200" s="203" t="str">
        <f>IFERROR('Recyclingschritt N_0'!D241+('Recyclingschritt N_1'!D60+'Recyclingschritt N_2'!D60+'Recyclingschritt N_3'!D60+'Recyclingschritt N_4'!D60+'Recyclingschritt N_4'!D60+'Recyclingschritt N_6'!D60+'Recyclingschritt N_7'!D60+'Recyclingschritt N_8'!D60)*$E$32,"")</f>
        <v/>
      </c>
      <c r="E200" s="204" t="str">
        <f t="shared" si="16"/>
        <v/>
      </c>
      <c r="F200" s="257"/>
      <c r="G200" s="503"/>
      <c r="H200" s="213"/>
    </row>
    <row r="201" spans="1:8" x14ac:dyDescent="0.25">
      <c r="A201" s="23" t="str">
        <f>IF('Recyclingschritt N_0'!A242&lt;&gt;"",'Recyclingschritt N_0'!A242,"")</f>
        <v>Schwefel (S) (7)</v>
      </c>
      <c r="B201" s="203" t="str">
        <f>'Recyclingschritt N_0'!B242</f>
        <v/>
      </c>
      <c r="C201" s="203" t="str">
        <f>IFERROR('Recyclingschritt N_0'!C242+('Recyclingschritt N_1'!C61+'Recyclingschritt N_2'!C61+'Recyclingschritt N_3'!C61+'Recyclingschritt N_4'!C61+'Recyclingschritt N_4'!C61+'Recyclingschritt N_6'!C61+'Recyclingschritt N_7'!C61+'Recyclingschritt N_8'!C61)*$E$32,"")</f>
        <v/>
      </c>
      <c r="D201" s="203" t="str">
        <f>IFERROR('Recyclingschritt N_0'!D242+('Recyclingschritt N_1'!D61+'Recyclingschritt N_2'!D61+'Recyclingschritt N_3'!D61+'Recyclingschritt N_4'!D61+'Recyclingschritt N_4'!D61+'Recyclingschritt N_6'!D61+'Recyclingschritt N_7'!D61+'Recyclingschritt N_8'!D61)*$E$32,"")</f>
        <v/>
      </c>
      <c r="E201" s="204" t="str">
        <f t="shared" si="16"/>
        <v/>
      </c>
      <c r="F201" s="257"/>
      <c r="G201" s="503"/>
      <c r="H201" s="216"/>
    </row>
    <row r="202" spans="1:8" x14ac:dyDescent="0.25">
      <c r="A202" s="23" t="str">
        <f>IF('Recyclingschritt N_0'!A243&lt;&gt;"",'Recyclingschritt N_0'!A243,"")</f>
        <v>Quecksilber (Hg) (13)</v>
      </c>
      <c r="B202" s="203" t="str">
        <f>'Recyclingschritt N_0'!B243</f>
        <v/>
      </c>
      <c r="C202" s="203" t="str">
        <f>IFERROR('Recyclingschritt N_0'!C243+('Recyclingschritt N_1'!C62+'Recyclingschritt N_2'!C62+'Recyclingschritt N_3'!C62+'Recyclingschritt N_4'!C62+'Recyclingschritt N_4'!C62+'Recyclingschritt N_6'!C62+'Recyclingschritt N_7'!C62+'Recyclingschritt N_8'!C62)*$E$32,"")</f>
        <v/>
      </c>
      <c r="D202" s="203" t="str">
        <f>IFERROR('Recyclingschritt N_0'!D243+('Recyclingschritt N_1'!D62+'Recyclingschritt N_2'!D62+'Recyclingschritt N_3'!D62+'Recyclingschritt N_4'!D62+'Recyclingschritt N_4'!D62+'Recyclingschritt N_6'!D62+'Recyclingschritt N_7'!D62+'Recyclingschritt N_8'!D62)*$E$32,"")</f>
        <v/>
      </c>
      <c r="E202" s="204" t="str">
        <f t="shared" si="16"/>
        <v/>
      </c>
      <c r="F202" s="309"/>
      <c r="G202" s="503"/>
      <c r="H202" s="352" t="str">
        <f>IFERROR('Recyclingschritt N_0'!I243+('Recyclingschritt N_1'!I62+'Recyclingschritt N_2'!I62+'Recyclingschritt N_3'!I62+'Recyclingschritt N_4'!I62+'Recyclingschritt N_5'!I62+'Recyclingschritt N_6'!I62+'Recyclingschritt N_7'!I62+'Recyclingschritt N_8'!I62)*E32,"")</f>
        <v/>
      </c>
    </row>
    <row r="203" spans="1:8" x14ac:dyDescent="0.25">
      <c r="A203" s="23" t="str">
        <f>IF('Recyclingschritt N_0'!A244&lt;&gt;"",'Recyclingschritt N_0'!A244,"")</f>
        <v>Cadmium (Cd) (13)</v>
      </c>
      <c r="B203" s="203" t="str">
        <f>'Recyclingschritt N_0'!B244</f>
        <v/>
      </c>
      <c r="C203" s="203" t="str">
        <f>IFERROR('Recyclingschritt N_0'!C244+('Recyclingschritt N_1'!C63+'Recyclingschritt N_2'!C63+'Recyclingschritt N_3'!C63+'Recyclingschritt N_4'!C63+'Recyclingschritt N_4'!C63+'Recyclingschritt N_6'!C63+'Recyclingschritt N_7'!C63+'Recyclingschritt N_8'!C63)*$E$32,"")</f>
        <v/>
      </c>
      <c r="D203" s="203" t="str">
        <f>IFERROR('Recyclingschritt N_0'!D244+('Recyclingschritt N_1'!D63+'Recyclingschritt N_2'!D63+'Recyclingschritt N_3'!D63+'Recyclingschritt N_4'!D63+'Recyclingschritt N_4'!D63+'Recyclingschritt N_6'!D63+'Recyclingschritt N_7'!D63+'Recyclingschritt N_8'!D63)*$E$32,"")</f>
        <v/>
      </c>
      <c r="E203" s="204" t="str">
        <f t="shared" si="16"/>
        <v/>
      </c>
      <c r="F203" s="309"/>
      <c r="G203" s="503"/>
      <c r="H203" s="352" t="str">
        <f>IFERROR('Recyclingschritt N_0'!I244+('Recyclingschritt N_1'!I63+'Recyclingschritt N_2'!I63+'Recyclingschritt N_3'!I63+'Recyclingschritt N_4'!I63+'Recyclingschritt N_5'!I63+'Recyclingschritt N_6'!I63+'Recyclingschritt N_7'!I63+'Recyclingschritt N_8'!I63)*E32,"")</f>
        <v/>
      </c>
    </row>
    <row r="204" spans="1:8" x14ac:dyDescent="0.25">
      <c r="A204" s="23" t="str">
        <f>IF('Recyclingschritt N_0'!A245&lt;&gt;"",'Recyclingschritt N_0'!A245,"")</f>
        <v/>
      </c>
      <c r="B204" s="203" t="str">
        <f>'Recyclingschritt N_0'!B245</f>
        <v/>
      </c>
      <c r="C204" s="203" t="str">
        <f>IFERROR('Recyclingschritt N_0'!C245+('Recyclingschritt N_1'!C64+'Recyclingschritt N_2'!C64+'Recyclingschritt N_3'!C64+'Recyclingschritt N_4'!C64+'Recyclingschritt N_4'!C64+'Recyclingschritt N_6'!C64+'Recyclingschritt N_7'!C64+'Recyclingschritt N_8'!C64)*$E$32,"")</f>
        <v/>
      </c>
      <c r="D204" s="203" t="str">
        <f>IFERROR('Recyclingschritt N_0'!D245+('Recyclingschritt N_1'!D64+'Recyclingschritt N_2'!D64+'Recyclingschritt N_3'!D64+'Recyclingschritt N_4'!D64+'Recyclingschritt N_4'!D64+'Recyclingschritt N_6'!D64+'Recyclingschritt N_7'!D64+'Recyclingschritt N_8'!D64)*$E$32,"")</f>
        <v/>
      </c>
      <c r="E204" s="204" t="str">
        <f t="shared" si="16"/>
        <v/>
      </c>
      <c r="F204" s="257"/>
      <c r="G204" s="503"/>
      <c r="H204" s="216"/>
    </row>
    <row r="205" spans="1:8" hidden="1" x14ac:dyDescent="0.25">
      <c r="A205" s="23" t="str">
        <f>IF('Recyclingschritt N_0'!A246&lt;&gt;"",'Recyclingschritt N_0'!A246,"")</f>
        <v/>
      </c>
      <c r="B205" s="203" t="str">
        <f>'Recyclingschritt N_0'!B246</f>
        <v/>
      </c>
      <c r="C205" s="203" t="str">
        <f>IFERROR('Recyclingschritt N_0'!C246+('Recyclingschritt N_1'!C65+'Recyclingschritt N_2'!C65+'Recyclingschritt N_3'!C65+'Recyclingschritt N_4'!C65+'Recyclingschritt N_4'!C65+'Recyclingschritt N_6'!C65+'Recyclingschritt N_7'!C65+'Recyclingschritt N_8'!C65)*$E$32,"")</f>
        <v/>
      </c>
      <c r="D205" s="203" t="str">
        <f>IFERROR('Recyclingschritt N_0'!D246+('Recyclingschritt N_1'!D65+'Recyclingschritt N_2'!D65+'Recyclingschritt N_3'!D65+'Recyclingschritt N_4'!D65+'Recyclingschritt N_4'!D65+'Recyclingschritt N_6'!D65+'Recyclingschritt N_7'!D65+'Recyclingschritt N_8'!D65)*$E$32,"")</f>
        <v/>
      </c>
      <c r="E205" s="204" t="str">
        <f t="shared" si="16"/>
        <v/>
      </c>
      <c r="F205" s="309"/>
      <c r="G205" s="503"/>
      <c r="H205" s="216"/>
    </row>
    <row r="206" spans="1:8" x14ac:dyDescent="0.25">
      <c r="A206" s="23" t="str">
        <f>IF('Recyclingschritt N_0'!A246&lt;&gt;"",'Recyclingschritt N_0'!A246,"")</f>
        <v/>
      </c>
      <c r="B206" s="203" t="str">
        <f>'Recyclingschritt N_0'!B247</f>
        <v/>
      </c>
      <c r="C206" s="203" t="str">
        <f>IFERROR('Recyclingschritt N_0'!C247+('Recyclingschritt N_1'!C66+'Recyclingschritt N_2'!C66+'Recyclingschritt N_3'!C66+'Recyclingschritt N_4'!C66+'Recyclingschritt N_4'!C66+'Recyclingschritt N_6'!C66+'Recyclingschritt N_7'!C66+'Recyclingschritt N_8'!C66)*$E$32,"")</f>
        <v/>
      </c>
      <c r="D206" s="203" t="str">
        <f>IFERROR('Recyclingschritt N_0'!D247+('Recyclingschritt N_1'!D66+'Recyclingschritt N_2'!D66+'Recyclingschritt N_3'!D66+'Recyclingschritt N_4'!D66+'Recyclingschritt N_4'!D66+'Recyclingschritt N_6'!D66+'Recyclingschritt N_7'!D66+'Recyclingschritt N_8'!D66)*$E$32,"")</f>
        <v/>
      </c>
      <c r="E206" s="204" t="str">
        <f t="shared" si="16"/>
        <v/>
      </c>
      <c r="F206" s="335"/>
      <c r="G206" s="503"/>
      <c r="H206" s="216"/>
    </row>
    <row r="207" spans="1:8" x14ac:dyDescent="0.25">
      <c r="A207" s="23" t="str">
        <f>IF('Recyclingschritt N_0'!A247&lt;&gt;"",'Recyclingschritt N_0'!A247,"")</f>
        <v/>
      </c>
      <c r="B207" s="203">
        <f>'Recyclingschritt N_0'!B248</f>
        <v>0</v>
      </c>
      <c r="C207" s="203" t="str">
        <f>IFERROR('Recyclingschritt N_0'!C248+('Recyclingschritt N_1'!C67+'Recyclingschritt N_2'!C67+'Recyclingschritt N_3'!C67+'Recyclingschritt N_4'!C67+'Recyclingschritt N_4'!C67+'Recyclingschritt N_6'!C67+'Recyclingschritt N_7'!C67+'Recyclingschritt N_8'!C67)*$E$32,"")</f>
        <v/>
      </c>
      <c r="D207" s="203" t="str">
        <f>IFERROR('Recyclingschritt N_0'!D248+('Recyclingschritt N_1'!D67+'Recyclingschritt N_2'!D67+'Recyclingschritt N_3'!D67+'Recyclingschritt N_4'!D67+'Recyclingschritt N_4'!D67+'Recyclingschritt N_6'!D67+'Recyclingschritt N_7'!D67+'Recyclingschritt N_8'!D67)*$E$32,"")</f>
        <v/>
      </c>
      <c r="E207" s="204" t="str">
        <f t="shared" si="16"/>
        <v/>
      </c>
      <c r="F207" s="257"/>
      <c r="G207" s="504"/>
      <c r="H207" s="216"/>
    </row>
    <row r="208" spans="1:8" x14ac:dyDescent="0.25">
      <c r="A208" s="255" t="s">
        <v>29</v>
      </c>
      <c r="B208" s="283">
        <f>SUM(B185:B207)</f>
        <v>0</v>
      </c>
      <c r="C208" s="200">
        <f>SUM(C185:C207)</f>
        <v>0</v>
      </c>
      <c r="D208" s="200">
        <f>SUM(D185:D207)</f>
        <v>0</v>
      </c>
      <c r="E208" s="202">
        <f t="shared" ref="E208" si="18">C208+D208</f>
        <v>0</v>
      </c>
      <c r="F208" s="209" t="str">
        <f>IFERROR(E208/B208,"")</f>
        <v/>
      </c>
      <c r="G208" s="351"/>
      <c r="H208" s="310"/>
    </row>
    <row r="209" spans="1:8" x14ac:dyDescent="0.25">
      <c r="A209" s="507"/>
      <c r="B209" s="508"/>
      <c r="C209" s="508"/>
      <c r="D209" s="508"/>
      <c r="E209" s="508"/>
      <c r="F209" s="508"/>
      <c r="G209" s="508"/>
      <c r="H209" s="509"/>
    </row>
    <row r="210" spans="1:8" x14ac:dyDescent="0.25">
      <c r="A210" s="363"/>
      <c r="B210" s="364"/>
      <c r="C210" s="364"/>
      <c r="D210" s="364"/>
      <c r="E210" s="364"/>
      <c r="F210" s="365"/>
      <c r="G210" s="365"/>
      <c r="H210" s="366"/>
    </row>
    <row r="211" spans="1:8" x14ac:dyDescent="0.25">
      <c r="A211" s="363"/>
      <c r="B211" s="364"/>
      <c r="C211" s="364"/>
      <c r="D211" s="364"/>
      <c r="E211" s="364"/>
      <c r="F211" s="365"/>
      <c r="G211" s="365"/>
      <c r="H211" s="366"/>
    </row>
    <row r="212" spans="1:8" ht="30" customHeight="1" x14ac:dyDescent="0.25">
      <c r="A212" s="3"/>
      <c r="B212" s="501" t="s">
        <v>100</v>
      </c>
      <c r="C212" s="501"/>
      <c r="D212" s="359"/>
      <c r="E212" s="501" t="s">
        <v>36</v>
      </c>
      <c r="F212" s="501"/>
      <c r="G212" s="501"/>
      <c r="H212" s="502"/>
    </row>
    <row r="213" spans="1:8" x14ac:dyDescent="0.25">
      <c r="A213" s="87"/>
      <c r="B213" s="353"/>
      <c r="C213" s="353"/>
      <c r="D213" s="353"/>
      <c r="E213" s="353"/>
      <c r="F213" s="359"/>
      <c r="G213" s="359"/>
      <c r="H213" s="5"/>
    </row>
    <row r="214" spans="1:8" ht="30" customHeight="1" x14ac:dyDescent="0.25">
      <c r="A214" s="87"/>
      <c r="B214" s="501" t="s">
        <v>35</v>
      </c>
      <c r="C214" s="501"/>
      <c r="D214" s="360"/>
      <c r="E214" s="501" t="s">
        <v>37</v>
      </c>
      <c r="F214" s="501"/>
      <c r="G214" s="501"/>
      <c r="H214" s="502"/>
    </row>
    <row r="215" spans="1:8" ht="30" customHeight="1" x14ac:dyDescent="0.25">
      <c r="A215" s="328"/>
      <c r="B215" s="20"/>
      <c r="C215" s="20"/>
      <c r="D215" s="20"/>
      <c r="E215" s="20"/>
      <c r="F215" s="130"/>
      <c r="G215" s="130"/>
      <c r="H215" s="131"/>
    </row>
    <row r="216" spans="1:8" x14ac:dyDescent="0.25">
      <c r="A216" s="354"/>
      <c r="B216" s="355"/>
      <c r="C216" s="355"/>
      <c r="D216" s="355"/>
      <c r="E216" s="355"/>
      <c r="F216" s="356"/>
      <c r="G216" s="356"/>
      <c r="H216" s="357"/>
    </row>
    <row r="217" spans="1:8" x14ac:dyDescent="0.25">
      <c r="A217" s="358" t="s">
        <v>183</v>
      </c>
      <c r="B217" s="275"/>
      <c r="C217" s="275"/>
      <c r="D217" s="275"/>
      <c r="E217" s="275"/>
      <c r="F217" s="275"/>
      <c r="G217" s="275"/>
      <c r="H217" s="275"/>
    </row>
    <row r="218" spans="1:8" x14ac:dyDescent="0.25">
      <c r="A218" s="275"/>
      <c r="B218" s="275"/>
      <c r="C218" s="275"/>
      <c r="D218" s="275"/>
      <c r="E218" s="275"/>
      <c r="F218" s="275"/>
      <c r="G218" s="275"/>
      <c r="H218" s="275"/>
    </row>
    <row r="219" spans="1:8" x14ac:dyDescent="0.25">
      <c r="A219" s="460" t="s">
        <v>92</v>
      </c>
      <c r="B219" s="460"/>
      <c r="C219" s="460"/>
      <c r="D219" s="460"/>
      <c r="E219" s="460"/>
      <c r="F219" s="460"/>
      <c r="G219" s="460"/>
      <c r="H219" s="460"/>
    </row>
    <row r="220" spans="1:8" ht="18" customHeight="1" x14ac:dyDescent="0.25">
      <c r="A220" s="460"/>
      <c r="B220" s="460"/>
      <c r="C220" s="460"/>
      <c r="D220" s="460"/>
      <c r="E220" s="460"/>
      <c r="F220" s="460"/>
      <c r="G220" s="460"/>
      <c r="H220" s="460"/>
    </row>
    <row r="221" spans="1:8" x14ac:dyDescent="0.25">
      <c r="A221" s="275"/>
      <c r="B221" s="275"/>
      <c r="C221" s="275"/>
      <c r="D221" s="275"/>
      <c r="E221" s="275"/>
      <c r="F221" s="275"/>
      <c r="G221" s="275"/>
      <c r="H221" s="275"/>
    </row>
    <row r="222" spans="1:8" x14ac:dyDescent="0.25">
      <c r="A222" s="460" t="s">
        <v>93</v>
      </c>
      <c r="B222" s="460"/>
      <c r="C222" s="460"/>
      <c r="D222" s="460"/>
      <c r="E222" s="460"/>
      <c r="F222" s="460"/>
      <c r="G222" s="460"/>
      <c r="H222" s="460"/>
    </row>
    <row r="223" spans="1:8" ht="31.5" customHeight="1" x14ac:dyDescent="0.25">
      <c r="A223" s="460"/>
      <c r="B223" s="460"/>
      <c r="C223" s="460"/>
      <c r="D223" s="460"/>
      <c r="E223" s="460"/>
      <c r="F223" s="460"/>
      <c r="G223" s="460"/>
      <c r="H223" s="460"/>
    </row>
    <row r="224" spans="1:8" x14ac:dyDescent="0.25">
      <c r="A224" s="275"/>
      <c r="B224" s="275"/>
      <c r="C224" s="275"/>
      <c r="D224" s="275"/>
      <c r="E224" s="275"/>
      <c r="F224" s="275"/>
      <c r="G224" s="275"/>
      <c r="H224" s="275"/>
    </row>
    <row r="225" spans="1:8" x14ac:dyDescent="0.25">
      <c r="A225" s="460" t="s">
        <v>94</v>
      </c>
      <c r="B225" s="460"/>
      <c r="C225" s="460"/>
      <c r="D225" s="460"/>
      <c r="E225" s="460"/>
      <c r="F225" s="460"/>
      <c r="G225" s="460"/>
      <c r="H225" s="460"/>
    </row>
    <row r="226" spans="1:8" x14ac:dyDescent="0.25">
      <c r="A226" s="460"/>
      <c r="B226" s="460"/>
      <c r="C226" s="460"/>
      <c r="D226" s="460"/>
      <c r="E226" s="460"/>
      <c r="F226" s="460"/>
      <c r="G226" s="460"/>
      <c r="H226" s="460"/>
    </row>
    <row r="227" spans="1:8" x14ac:dyDescent="0.25">
      <c r="A227" s="275"/>
      <c r="B227" s="275"/>
      <c r="C227" s="275"/>
      <c r="D227" s="275"/>
      <c r="E227" s="275"/>
      <c r="F227" s="275"/>
      <c r="G227" s="275"/>
      <c r="H227" s="275"/>
    </row>
    <row r="228" spans="1:8" x14ac:dyDescent="0.25">
      <c r="A228" s="460" t="s">
        <v>95</v>
      </c>
      <c r="B228" s="460"/>
      <c r="C228" s="460"/>
      <c r="D228" s="460"/>
      <c r="E228" s="460"/>
      <c r="F228" s="460"/>
      <c r="G228" s="460"/>
      <c r="H228" s="460"/>
    </row>
    <row r="229" spans="1:8" x14ac:dyDescent="0.25">
      <c r="A229" s="460"/>
      <c r="B229" s="460"/>
      <c r="C229" s="460"/>
      <c r="D229" s="460"/>
      <c r="E229" s="460"/>
      <c r="F229" s="460"/>
      <c r="G229" s="460"/>
      <c r="H229" s="460"/>
    </row>
    <row r="230" spans="1:8" x14ac:dyDescent="0.25">
      <c r="A230" s="275"/>
      <c r="B230" s="275"/>
      <c r="C230" s="275"/>
      <c r="D230" s="275"/>
      <c r="E230" s="275"/>
      <c r="F230" s="275"/>
      <c r="G230" s="275"/>
      <c r="H230" s="275"/>
    </row>
    <row r="231" spans="1:8" ht="36" customHeight="1" x14ac:dyDescent="0.25">
      <c r="A231" s="460" t="s">
        <v>96</v>
      </c>
      <c r="B231" s="461"/>
      <c r="C231" s="461"/>
      <c r="D231" s="461"/>
      <c r="E231" s="461"/>
      <c r="F231" s="461"/>
      <c r="G231" s="461"/>
      <c r="H231" s="461"/>
    </row>
    <row r="232" spans="1:8" x14ac:dyDescent="0.25">
      <c r="A232" s="275"/>
      <c r="B232" s="275"/>
      <c r="C232" s="275"/>
      <c r="D232" s="275"/>
      <c r="E232" s="275"/>
      <c r="F232" s="275"/>
      <c r="G232" s="275"/>
      <c r="H232" s="275"/>
    </row>
    <row r="233" spans="1:8" ht="37.5" customHeight="1" x14ac:dyDescent="0.25">
      <c r="A233" s="460" t="s">
        <v>98</v>
      </c>
      <c r="B233" s="461"/>
      <c r="C233" s="461"/>
      <c r="D233" s="461"/>
      <c r="E233" s="461"/>
      <c r="F233" s="461"/>
      <c r="G233" s="461"/>
      <c r="H233" s="461"/>
    </row>
    <row r="234" spans="1:8" x14ac:dyDescent="0.25">
      <c r="A234" s="275"/>
      <c r="B234" s="275"/>
      <c r="C234" s="275"/>
      <c r="D234" s="275"/>
      <c r="E234" s="275"/>
      <c r="F234" s="275"/>
      <c r="G234" s="275"/>
      <c r="H234" s="275"/>
    </row>
    <row r="235" spans="1:8" ht="41.25" customHeight="1" x14ac:dyDescent="0.25">
      <c r="A235" s="473" t="s">
        <v>124</v>
      </c>
      <c r="B235" s="474"/>
      <c r="C235" s="474"/>
      <c r="D235" s="474"/>
      <c r="E235" s="474"/>
      <c r="F235" s="474"/>
      <c r="G235" s="474"/>
      <c r="H235" s="474"/>
    </row>
    <row r="236" spans="1:8" x14ac:dyDescent="0.25">
      <c r="A236" s="275"/>
      <c r="B236" s="275"/>
      <c r="C236" s="275"/>
      <c r="D236" s="275"/>
      <c r="E236" s="275"/>
      <c r="F236" s="275"/>
      <c r="G236" s="275"/>
      <c r="H236" s="275"/>
    </row>
    <row r="237" spans="1:8" ht="103.5" customHeight="1" x14ac:dyDescent="0.25">
      <c r="A237" s="460" t="s">
        <v>186</v>
      </c>
      <c r="B237" s="461"/>
      <c r="C237" s="461"/>
      <c r="D237" s="461"/>
      <c r="E237" s="461"/>
      <c r="F237" s="461"/>
      <c r="G237" s="461"/>
      <c r="H237" s="461"/>
    </row>
    <row r="238" spans="1:8" ht="15" customHeight="1" x14ac:dyDescent="0.25">
      <c r="A238" s="275"/>
      <c r="B238" s="275"/>
      <c r="C238" s="275"/>
      <c r="D238" s="275"/>
      <c r="E238" s="275"/>
      <c r="F238" s="275"/>
      <c r="G238" s="275"/>
      <c r="H238" s="275"/>
    </row>
    <row r="239" spans="1:8" ht="32.25" customHeight="1" x14ac:dyDescent="0.25">
      <c r="A239" s="460" t="s">
        <v>125</v>
      </c>
      <c r="B239" s="461"/>
      <c r="C239" s="461"/>
      <c r="D239" s="461"/>
      <c r="E239" s="461"/>
      <c r="F239" s="461"/>
      <c r="G239" s="461"/>
      <c r="H239" s="461"/>
    </row>
    <row r="240" spans="1:8" ht="15" customHeight="1" x14ac:dyDescent="0.25">
      <c r="A240" s="367"/>
      <c r="B240" s="354"/>
      <c r="C240" s="354"/>
      <c r="D240" s="354"/>
      <c r="E240" s="354"/>
      <c r="F240" s="354"/>
      <c r="G240" s="354"/>
      <c r="H240" s="354"/>
    </row>
    <row r="241" spans="1:8" ht="32.25" customHeight="1" x14ac:dyDescent="0.25">
      <c r="A241" s="505" t="s">
        <v>126</v>
      </c>
      <c r="B241" s="506"/>
      <c r="C241" s="506"/>
      <c r="D241" s="506"/>
      <c r="E241" s="506"/>
      <c r="F241" s="506"/>
      <c r="G241" s="506"/>
      <c r="H241" s="506"/>
    </row>
    <row r="242" spans="1:8" ht="15" customHeight="1" x14ac:dyDescent="0.25">
      <c r="A242" s="367"/>
      <c r="B242" s="354"/>
      <c r="C242" s="354"/>
      <c r="D242" s="354"/>
      <c r="E242" s="354"/>
      <c r="F242" s="354"/>
      <c r="G242" s="354"/>
      <c r="H242" s="354"/>
    </row>
    <row r="243" spans="1:8" ht="32.25" customHeight="1" x14ac:dyDescent="0.25">
      <c r="A243" s="460" t="s">
        <v>127</v>
      </c>
      <c r="B243" s="461"/>
      <c r="C243" s="461"/>
      <c r="D243" s="461"/>
      <c r="E243" s="461"/>
      <c r="F243" s="461"/>
      <c r="G243" s="461"/>
      <c r="H243" s="461"/>
    </row>
    <row r="244" spans="1:8" ht="15" customHeight="1" x14ac:dyDescent="0.25">
      <c r="A244" s="367"/>
      <c r="B244" s="354"/>
      <c r="C244" s="354"/>
      <c r="D244" s="354"/>
      <c r="E244" s="354"/>
      <c r="F244" s="354"/>
      <c r="G244" s="354"/>
      <c r="H244" s="354"/>
    </row>
    <row r="245" spans="1:8" ht="32.450000000000003" customHeight="1" x14ac:dyDescent="0.25">
      <c r="A245" s="460" t="s">
        <v>128</v>
      </c>
      <c r="B245" s="461"/>
      <c r="C245" s="461"/>
      <c r="D245" s="461"/>
      <c r="E245" s="461"/>
      <c r="F245" s="461"/>
      <c r="G245" s="461"/>
      <c r="H245" s="461"/>
    </row>
    <row r="246" spans="1:8" ht="15" customHeight="1" x14ac:dyDescent="0.25">
      <c r="A246" s="401"/>
      <c r="B246" s="402"/>
      <c r="C246" s="402"/>
      <c r="D246" s="402"/>
      <c r="E246" s="402"/>
      <c r="F246" s="402"/>
      <c r="G246" s="402"/>
      <c r="H246" s="402"/>
    </row>
    <row r="247" spans="1:8" ht="120" customHeight="1" x14ac:dyDescent="0.25">
      <c r="A247" s="505" t="s">
        <v>188</v>
      </c>
      <c r="B247" s="506"/>
      <c r="C247" s="506"/>
      <c r="D247" s="506"/>
      <c r="E247" s="506"/>
      <c r="F247" s="506"/>
      <c r="G247" s="506"/>
      <c r="H247" s="506"/>
    </row>
    <row r="248" spans="1:8" ht="15" customHeight="1" x14ac:dyDescent="0.25">
      <c r="A248" s="275"/>
      <c r="B248" s="275"/>
      <c r="C248" s="275"/>
      <c r="D248" s="275"/>
      <c r="E248" s="275"/>
      <c r="F248" s="275"/>
      <c r="G248" s="275"/>
      <c r="H248" s="275"/>
    </row>
  </sheetData>
  <sheetProtection algorithmName="SHA-512" hashValue="0xgzfmaY1e4cQeLpOX8sejPc6Qo2E+bypoOQG4bBr5P27aRC5GzG3tjbFo6/0qyV/1IYSKQXCagD06VFt3P86A==" saltValue="DEksZQZXgigWlfnJbBU+nA==" spinCount="100000" sheet="1" objects="1" scenarios="1"/>
  <mergeCells count="85">
    <mergeCell ref="A245:H245"/>
    <mergeCell ref="A247:H247"/>
    <mergeCell ref="A241:H241"/>
    <mergeCell ref="A243:H243"/>
    <mergeCell ref="G102:G119"/>
    <mergeCell ref="G131:G148"/>
    <mergeCell ref="G160:G177"/>
    <mergeCell ref="G189:G207"/>
    <mergeCell ref="A179:H179"/>
    <mergeCell ref="A209:H209"/>
    <mergeCell ref="A153:C153"/>
    <mergeCell ref="D153:H153"/>
    <mergeCell ref="A180:H180"/>
    <mergeCell ref="A182:C182"/>
    <mergeCell ref="D182:H182"/>
    <mergeCell ref="B181:C181"/>
    <mergeCell ref="F30:H30"/>
    <mergeCell ref="F31:H31"/>
    <mergeCell ref="F32:H32"/>
    <mergeCell ref="A122:H122"/>
    <mergeCell ref="F33:H33"/>
    <mergeCell ref="A30:B30"/>
    <mergeCell ref="A31:B31"/>
    <mergeCell ref="G44:G61"/>
    <mergeCell ref="G73:G90"/>
    <mergeCell ref="A231:H231"/>
    <mergeCell ref="A33:B33"/>
    <mergeCell ref="A37:C37"/>
    <mergeCell ref="B212:C212"/>
    <mergeCell ref="B214:C214"/>
    <mergeCell ref="E212:H212"/>
    <mergeCell ref="E214:H214"/>
    <mergeCell ref="D37:H37"/>
    <mergeCell ref="A219:H220"/>
    <mergeCell ref="B65:C65"/>
    <mergeCell ref="B36:C36"/>
    <mergeCell ref="A124:C124"/>
    <mergeCell ref="A150:H150"/>
    <mergeCell ref="A151:H151"/>
    <mergeCell ref="B152:C152"/>
    <mergeCell ref="D124:H124"/>
    <mergeCell ref="A35:H35"/>
    <mergeCell ref="F40:F61"/>
    <mergeCell ref="F69:F90"/>
    <mergeCell ref="A22:B22"/>
    <mergeCell ref="C22:H22"/>
    <mergeCell ref="A24:H24"/>
    <mergeCell ref="F25:H26"/>
    <mergeCell ref="F27:H27"/>
    <mergeCell ref="F28:H28"/>
    <mergeCell ref="F29:H29"/>
    <mergeCell ref="A29:B29"/>
    <mergeCell ref="A25:B26"/>
    <mergeCell ref="C25:C26"/>
    <mergeCell ref="A28:B28"/>
    <mergeCell ref="A27:B27"/>
    <mergeCell ref="A32:B32"/>
    <mergeCell ref="A239:H239"/>
    <mergeCell ref="A64:H64"/>
    <mergeCell ref="A66:C66"/>
    <mergeCell ref="D66:H66"/>
    <mergeCell ref="A237:H237"/>
    <mergeCell ref="A222:H223"/>
    <mergeCell ref="A225:H226"/>
    <mergeCell ref="A228:H229"/>
    <mergeCell ref="A93:H93"/>
    <mergeCell ref="A95:C95"/>
    <mergeCell ref="D95:H95"/>
    <mergeCell ref="A233:H233"/>
    <mergeCell ref="A121:H121"/>
    <mergeCell ref="B123:C123"/>
    <mergeCell ref="B94:C94"/>
    <mergeCell ref="A235:H235"/>
    <mergeCell ref="F2:H2"/>
    <mergeCell ref="A6:H6"/>
    <mergeCell ref="F1:H1"/>
    <mergeCell ref="C20:H20"/>
    <mergeCell ref="C19:H19"/>
    <mergeCell ref="C15:H15"/>
    <mergeCell ref="C13:H13"/>
    <mergeCell ref="C14:H14"/>
    <mergeCell ref="C16:H16"/>
    <mergeCell ref="C17:H17"/>
    <mergeCell ref="C18:H18"/>
    <mergeCell ref="B5:H5"/>
  </mergeCells>
  <phoneticPr fontId="26" type="noConversion"/>
  <printOptions horizontalCentered="1"/>
  <pageMargins left="0.55118110236220474" right="0.55118110236220474" top="0.59055118110236227" bottom="0.51181102362204722" header="0.31496062992125984" footer="0.31496062992125984"/>
  <pageSetup paperSize="9" scale="80"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N279"/>
  <sheetViews>
    <sheetView view="pageLayout" zoomScaleNormal="100" workbookViewId="0">
      <selection activeCell="C8" sqref="C8"/>
    </sheetView>
  </sheetViews>
  <sheetFormatPr baseColWidth="10" defaultColWidth="8.5703125" defaultRowHeight="15" x14ac:dyDescent="0.25"/>
  <cols>
    <col min="1" max="1" width="26.42578125" customWidth="1"/>
    <col min="2" max="5" width="10.7109375" customWidth="1"/>
    <col min="6" max="6" width="15.28515625" customWidth="1"/>
    <col min="7" max="8" width="14.28515625" customWidth="1"/>
    <col min="9" max="9" width="15" customWidth="1"/>
  </cols>
  <sheetData>
    <row r="1" spans="1:9" ht="30" customHeight="1" x14ac:dyDescent="0.25">
      <c r="A1" s="233"/>
      <c r="B1" s="245"/>
      <c r="C1" s="532" t="s">
        <v>25</v>
      </c>
      <c r="D1" s="533"/>
      <c r="E1" s="533"/>
      <c r="F1" s="533"/>
      <c r="G1" s="246"/>
      <c r="H1" s="246"/>
      <c r="I1" s="247" t="str">
        <f>IF(TitelseiteSonstigeAltbatterien!$F$7&lt;&gt;"",TitelseiteSonstigeAltbatterien!$F$7,"")</f>
        <v/>
      </c>
    </row>
    <row r="2" spans="1:9" ht="30" customHeight="1" x14ac:dyDescent="0.25">
      <c r="A2" s="244" t="s">
        <v>182</v>
      </c>
      <c r="B2" s="557" t="s">
        <v>101</v>
      </c>
      <c r="C2" s="558"/>
      <c r="D2" s="558"/>
      <c r="E2" s="558"/>
      <c r="F2" s="558"/>
      <c r="G2" s="558"/>
      <c r="H2" s="558"/>
      <c r="I2" s="559"/>
    </row>
    <row r="3" spans="1:9" ht="60" customHeight="1" x14ac:dyDescent="0.25">
      <c r="A3" s="560" t="s">
        <v>109</v>
      </c>
      <c r="B3" s="561"/>
      <c r="C3" s="561"/>
      <c r="D3" s="561"/>
      <c r="E3" s="561"/>
      <c r="F3" s="561"/>
      <c r="G3" s="561"/>
      <c r="H3" s="561"/>
      <c r="I3" s="562"/>
    </row>
    <row r="4" spans="1:9" ht="15" customHeight="1" x14ac:dyDescent="0.25">
      <c r="A4" s="132"/>
      <c r="B4" s="133"/>
      <c r="C4" s="133"/>
      <c r="D4" s="133"/>
      <c r="E4" s="133"/>
      <c r="F4" s="134"/>
      <c r="G4" s="134"/>
      <c r="H4" s="134"/>
      <c r="I4" s="135"/>
    </row>
    <row r="5" spans="1:9" ht="15" customHeight="1" x14ac:dyDescent="0.25">
      <c r="A5" s="112" t="s">
        <v>41</v>
      </c>
      <c r="B5" s="136" t="str">
        <f>CONCATENATE("N_0, hier:  ",TitelseiteSonstigeAltbatterien!F12)</f>
        <v xml:space="preserve">N_0, hier:  </v>
      </c>
      <c r="C5" s="4"/>
      <c r="D5" s="4"/>
      <c r="E5" s="4"/>
      <c r="F5" s="4"/>
      <c r="G5" s="4"/>
      <c r="H5" s="4"/>
      <c r="I5" s="137"/>
    </row>
    <row r="6" spans="1:9" ht="15" customHeight="1" x14ac:dyDescent="0.25">
      <c r="A6" s="112"/>
      <c r="B6" s="138"/>
      <c r="C6" s="4"/>
      <c r="D6" s="4"/>
      <c r="E6" s="4"/>
      <c r="F6" s="4"/>
      <c r="G6" s="4"/>
      <c r="H6" s="4"/>
      <c r="I6" s="139"/>
    </row>
    <row r="7" spans="1:9" ht="15" customHeight="1" x14ac:dyDescent="0.25">
      <c r="A7" s="3"/>
      <c r="B7" s="4"/>
      <c r="C7" s="4"/>
      <c r="D7" s="4"/>
      <c r="E7" s="4"/>
      <c r="F7" s="4"/>
      <c r="G7" s="4"/>
      <c r="H7" s="4"/>
      <c r="I7" s="139"/>
    </row>
    <row r="8" spans="1:9" ht="15" customHeight="1" x14ac:dyDescent="0.25">
      <c r="A8" s="112" t="s">
        <v>0</v>
      </c>
      <c r="B8" s="4"/>
      <c r="C8" s="24">
        <f>IF(TitelseiteSonstigeAltbatterien!$F$8&lt;&gt;"",TitelseiteSonstigeAltbatterien!$F$8,"")</f>
        <v>2026</v>
      </c>
      <c r="D8" s="4"/>
      <c r="E8" s="4"/>
      <c r="F8" s="4"/>
      <c r="G8" s="4"/>
      <c r="H8" s="4"/>
      <c r="I8" s="139"/>
    </row>
    <row r="9" spans="1:9" ht="15" customHeight="1" x14ac:dyDescent="0.25">
      <c r="A9" s="112"/>
      <c r="B9" s="4"/>
      <c r="C9" s="4"/>
      <c r="D9" s="4"/>
      <c r="E9" s="4"/>
      <c r="F9" s="4"/>
      <c r="G9" s="4"/>
      <c r="H9" s="4"/>
      <c r="I9" s="139"/>
    </row>
    <row r="10" spans="1:9" ht="15" customHeight="1" x14ac:dyDescent="0.25">
      <c r="A10" s="113" t="s">
        <v>30</v>
      </c>
      <c r="B10" s="4"/>
      <c r="C10" s="4"/>
      <c r="D10" s="4"/>
      <c r="E10" s="4"/>
      <c r="F10" s="4"/>
      <c r="G10" s="4"/>
      <c r="H10" s="4"/>
      <c r="I10" s="140"/>
    </row>
    <row r="11" spans="1:9" ht="15" customHeight="1" x14ac:dyDescent="0.25">
      <c r="A11" s="114" t="s">
        <v>1</v>
      </c>
      <c r="B11" s="4"/>
      <c r="C11" s="21"/>
      <c r="D11" s="17"/>
      <c r="E11" s="17"/>
      <c r="F11" s="17"/>
      <c r="G11" s="17"/>
      <c r="H11" s="17"/>
      <c r="I11" s="143"/>
    </row>
    <row r="12" spans="1:9" ht="15" customHeight="1" x14ac:dyDescent="0.25">
      <c r="A12" s="114" t="s">
        <v>83</v>
      </c>
      <c r="B12" s="4"/>
      <c r="C12" s="21"/>
      <c r="D12" s="17"/>
      <c r="E12" s="17"/>
      <c r="F12" s="17"/>
      <c r="G12" s="17"/>
      <c r="H12" s="17"/>
      <c r="I12" s="143"/>
    </row>
    <row r="13" spans="1:9" ht="15" customHeight="1" x14ac:dyDescent="0.25">
      <c r="A13" s="114" t="s">
        <v>4</v>
      </c>
      <c r="B13" s="4"/>
      <c r="C13" s="398"/>
      <c r="D13" s="399"/>
      <c r="E13" s="399"/>
      <c r="F13" s="399"/>
      <c r="G13" s="399"/>
      <c r="H13" s="399"/>
      <c r="I13" s="400"/>
    </row>
    <row r="14" spans="1:9" ht="15" customHeight="1" x14ac:dyDescent="0.25">
      <c r="A14" s="114" t="s">
        <v>13</v>
      </c>
      <c r="B14" s="4"/>
      <c r="C14" s="397"/>
      <c r="D14" s="17"/>
      <c r="E14" s="17"/>
      <c r="F14" s="17"/>
      <c r="G14" s="17"/>
      <c r="H14" s="17"/>
      <c r="I14" s="143"/>
    </row>
    <row r="15" spans="1:9" ht="15" customHeight="1" x14ac:dyDescent="0.25">
      <c r="A15" s="114" t="s">
        <v>2</v>
      </c>
      <c r="B15" s="4"/>
      <c r="C15" s="21"/>
      <c r="D15" s="17"/>
      <c r="E15" s="17"/>
      <c r="F15" s="17"/>
      <c r="G15" s="17"/>
      <c r="H15" s="17"/>
      <c r="I15" s="143"/>
    </row>
    <row r="16" spans="1:9" ht="15" customHeight="1" x14ac:dyDescent="0.25">
      <c r="A16" s="114" t="s">
        <v>3</v>
      </c>
      <c r="B16" s="4"/>
      <c r="C16" s="21"/>
      <c r="D16" s="17"/>
      <c r="E16" s="17"/>
      <c r="F16" s="17"/>
      <c r="G16" s="17"/>
      <c r="H16" s="17"/>
      <c r="I16" s="143"/>
    </row>
    <row r="17" spans="1:14" ht="15" customHeight="1" x14ac:dyDescent="0.25">
      <c r="A17" s="114" t="s">
        <v>6</v>
      </c>
      <c r="B17" s="4"/>
      <c r="C17" s="398"/>
      <c r="D17" s="399"/>
      <c r="E17" s="399"/>
      <c r="F17" s="399"/>
      <c r="G17" s="399"/>
      <c r="H17" s="399"/>
      <c r="I17" s="400"/>
    </row>
    <row r="18" spans="1:14" ht="15" customHeight="1" x14ac:dyDescent="0.25">
      <c r="A18" s="114" t="s">
        <v>5</v>
      </c>
      <c r="B18" s="4"/>
      <c r="C18" s="21"/>
      <c r="D18" s="17"/>
      <c r="E18" s="17"/>
      <c r="F18" s="17"/>
      <c r="G18" s="17"/>
      <c r="H18" s="17"/>
      <c r="I18" s="143"/>
    </row>
    <row r="19" spans="1:14" ht="15" customHeight="1" x14ac:dyDescent="0.25">
      <c r="A19" s="114"/>
      <c r="B19" s="4"/>
      <c r="C19" s="88"/>
      <c r="D19" s="88"/>
      <c r="E19" s="88"/>
      <c r="F19" s="88"/>
      <c r="G19" s="88"/>
      <c r="H19" s="288"/>
      <c r="I19" s="141"/>
    </row>
    <row r="20" spans="1:14" ht="15" customHeight="1" x14ac:dyDescent="0.25">
      <c r="A20" s="582" t="s">
        <v>40</v>
      </c>
      <c r="B20" s="583"/>
      <c r="C20" s="563" t="s">
        <v>143</v>
      </c>
      <c r="D20" s="564"/>
      <c r="E20" s="564"/>
      <c r="F20" s="564"/>
      <c r="G20" s="564"/>
      <c r="H20" s="564"/>
      <c r="I20" s="565"/>
    </row>
    <row r="21" spans="1:14" x14ac:dyDescent="0.25">
      <c r="A21" s="481"/>
      <c r="B21" s="584"/>
      <c r="C21" s="566"/>
      <c r="D21" s="567"/>
      <c r="E21" s="567"/>
      <c r="F21" s="567"/>
      <c r="G21" s="567"/>
      <c r="H21" s="567"/>
      <c r="I21" s="568"/>
    </row>
    <row r="22" spans="1:14" x14ac:dyDescent="0.25">
      <c r="A22" s="28"/>
      <c r="B22" s="29"/>
      <c r="C22" s="29"/>
      <c r="D22" s="29"/>
      <c r="E22" s="29"/>
      <c r="F22" s="29"/>
      <c r="G22" s="29"/>
      <c r="H22" s="293"/>
      <c r="I22" s="30"/>
    </row>
    <row r="23" spans="1:14" ht="35.1" customHeight="1" x14ac:dyDescent="0.25">
      <c r="A23" s="536" t="s">
        <v>48</v>
      </c>
      <c r="B23" s="537"/>
      <c r="C23" s="537"/>
      <c r="D23" s="537"/>
      <c r="E23" s="537"/>
      <c r="F23" s="537"/>
      <c r="G23" s="537"/>
      <c r="H23" s="290"/>
      <c r="I23" s="26" t="str">
        <f>CONCATENATE("hier:  ",$I$1)</f>
        <v xml:space="preserve">hier:  </v>
      </c>
    </row>
    <row r="24" spans="1:14" ht="38.1" customHeight="1" x14ac:dyDescent="0.25">
      <c r="A24" s="542" t="s">
        <v>200</v>
      </c>
      <c r="B24" s="569"/>
      <c r="C24" s="534" t="s">
        <v>80</v>
      </c>
      <c r="D24" s="54" t="s">
        <v>43</v>
      </c>
      <c r="E24" s="542" t="s">
        <v>42</v>
      </c>
      <c r="F24" s="543"/>
      <c r="G24" s="170" t="s">
        <v>77</v>
      </c>
      <c r="H24" s="542"/>
      <c r="I24" s="470"/>
    </row>
    <row r="25" spans="1:14" ht="38.1" customHeight="1" x14ac:dyDescent="0.25">
      <c r="A25" s="570"/>
      <c r="B25" s="571"/>
      <c r="C25" s="535"/>
      <c r="D25" s="54" t="s">
        <v>8</v>
      </c>
      <c r="E25" s="544"/>
      <c r="F25" s="545"/>
      <c r="G25" s="117" t="s">
        <v>76</v>
      </c>
      <c r="H25" s="585"/>
      <c r="I25" s="586"/>
    </row>
    <row r="26" spans="1:14" x14ac:dyDescent="0.25">
      <c r="A26" s="18"/>
      <c r="B26" s="19"/>
      <c r="C26" s="22"/>
      <c r="D26" s="231"/>
      <c r="E26" s="56"/>
      <c r="F26" s="144"/>
      <c r="G26" s="273" t="str">
        <f>IF(D26&lt;&gt;"",D26/$D$32,"")</f>
        <v/>
      </c>
      <c r="H26" s="585"/>
      <c r="I26" s="586"/>
      <c r="N26" s="299"/>
    </row>
    <row r="27" spans="1:14" x14ac:dyDescent="0.25">
      <c r="A27" s="18"/>
      <c r="B27" s="19"/>
      <c r="C27" s="22"/>
      <c r="D27" s="231"/>
      <c r="E27" s="56"/>
      <c r="F27" s="144"/>
      <c r="G27" s="273" t="str">
        <f>IF(D27&lt;&gt;"",D27/$D$32,"")</f>
        <v/>
      </c>
      <c r="H27" s="585"/>
      <c r="I27" s="586"/>
      <c r="N27" s="299"/>
    </row>
    <row r="28" spans="1:14" x14ac:dyDescent="0.25">
      <c r="A28" s="18"/>
      <c r="B28" s="19"/>
      <c r="C28" s="22"/>
      <c r="D28" s="231"/>
      <c r="E28" s="56"/>
      <c r="F28" s="144"/>
      <c r="G28" s="273" t="str">
        <f>IF(D28&lt;&gt;"",D28/$D$32,"")</f>
        <v/>
      </c>
      <c r="H28" s="585"/>
      <c r="I28" s="586"/>
      <c r="N28" s="299"/>
    </row>
    <row r="29" spans="1:14" x14ac:dyDescent="0.25">
      <c r="A29" s="18"/>
      <c r="B29" s="19"/>
      <c r="C29" s="22"/>
      <c r="D29" s="231"/>
      <c r="E29" s="56"/>
      <c r="F29" s="253"/>
      <c r="G29" s="273" t="str">
        <f t="shared" ref="G29:G31" si="0">IF(D29&lt;&gt;"",D29/$D$32,"")</f>
        <v/>
      </c>
      <c r="H29" s="585"/>
      <c r="I29" s="586"/>
      <c r="N29" s="299"/>
    </row>
    <row r="30" spans="1:14" x14ac:dyDescent="0.25">
      <c r="A30" s="18"/>
      <c r="B30" s="19"/>
      <c r="C30" s="22"/>
      <c r="D30" s="231"/>
      <c r="E30" s="56"/>
      <c r="F30" s="253"/>
      <c r="G30" s="273" t="str">
        <f t="shared" si="0"/>
        <v/>
      </c>
      <c r="H30" s="585"/>
      <c r="I30" s="586"/>
      <c r="N30" s="299"/>
    </row>
    <row r="31" spans="1:14" x14ac:dyDescent="0.25">
      <c r="A31" s="18"/>
      <c r="B31" s="19"/>
      <c r="C31" s="22"/>
      <c r="D31" s="231"/>
      <c r="E31" s="56"/>
      <c r="F31" s="253"/>
      <c r="G31" s="273" t="str">
        <f t="shared" si="0"/>
        <v/>
      </c>
      <c r="H31" s="585"/>
      <c r="I31" s="586"/>
      <c r="N31" s="299"/>
    </row>
    <row r="32" spans="1:14" x14ac:dyDescent="0.25">
      <c r="A32" s="167" t="s">
        <v>78</v>
      </c>
      <c r="B32" s="168"/>
      <c r="C32" s="266"/>
      <c r="D32" s="232">
        <f>SUM(D26:D31)</f>
        <v>0</v>
      </c>
      <c r="E32" s="572">
        <f>SUM(G26:G31)</f>
        <v>0</v>
      </c>
      <c r="F32" s="573"/>
      <c r="G32" s="574"/>
      <c r="H32" s="587"/>
      <c r="I32" s="588"/>
    </row>
    <row r="33" spans="1:9" ht="14.25" customHeight="1" x14ac:dyDescent="0.25">
      <c r="A33" s="31"/>
      <c r="B33" s="32"/>
      <c r="C33" s="32"/>
      <c r="D33" s="33"/>
      <c r="E33" s="33"/>
      <c r="F33" s="29"/>
      <c r="G33" s="29"/>
      <c r="H33" s="293"/>
      <c r="I33" s="30"/>
    </row>
    <row r="34" spans="1:9" ht="35.1" customHeight="1" x14ac:dyDescent="0.25">
      <c r="A34" s="536" t="s">
        <v>75</v>
      </c>
      <c r="B34" s="537"/>
      <c r="C34" s="537"/>
      <c r="D34" s="537"/>
      <c r="E34" s="537"/>
      <c r="F34" s="537"/>
      <c r="G34" s="537"/>
      <c r="H34" s="290"/>
      <c r="I34" s="26" t="str">
        <f>CONCATENATE("hier:  ",$I$1)</f>
        <v xml:space="preserve">hier:  </v>
      </c>
    </row>
    <row r="35" spans="1:9" x14ac:dyDescent="0.25">
      <c r="A35" s="576" t="s">
        <v>10</v>
      </c>
      <c r="B35" s="577"/>
      <c r="C35" s="534" t="s">
        <v>80</v>
      </c>
      <c r="D35" s="534" t="s">
        <v>82</v>
      </c>
      <c r="E35" s="538" t="s">
        <v>11</v>
      </c>
      <c r="F35" s="539"/>
      <c r="G35" s="540"/>
      <c r="H35" s="540"/>
      <c r="I35" s="541"/>
    </row>
    <row r="36" spans="1:9" ht="45" customHeight="1" x14ac:dyDescent="0.25">
      <c r="A36" s="578"/>
      <c r="B36" s="577"/>
      <c r="C36" s="581"/>
      <c r="D36" s="575"/>
      <c r="E36" s="498" t="s">
        <v>49</v>
      </c>
      <c r="F36" s="546"/>
      <c r="G36" s="590" t="s">
        <v>51</v>
      </c>
      <c r="H36" s="591"/>
      <c r="I36" s="54" t="s">
        <v>49</v>
      </c>
    </row>
    <row r="37" spans="1:9" ht="30.75" customHeight="1" x14ac:dyDescent="0.25">
      <c r="A37" s="579"/>
      <c r="B37" s="580"/>
      <c r="C37" s="575"/>
      <c r="D37" s="9" t="s">
        <v>8</v>
      </c>
      <c r="E37" s="498" t="s">
        <v>19</v>
      </c>
      <c r="F37" s="546"/>
      <c r="G37" s="542" t="s">
        <v>52</v>
      </c>
      <c r="H37" s="592"/>
      <c r="I37" s="8" t="s">
        <v>50</v>
      </c>
    </row>
    <row r="38" spans="1:9" ht="30" customHeight="1" x14ac:dyDescent="0.25">
      <c r="A38" s="522"/>
      <c r="B38" s="523"/>
      <c r="C38" s="22"/>
      <c r="D38" s="214"/>
      <c r="E38" s="524"/>
      <c r="F38" s="525"/>
      <c r="G38" s="593"/>
      <c r="H38" s="591"/>
      <c r="I38" s="169" t="s">
        <v>44</v>
      </c>
    </row>
    <row r="39" spans="1:9" ht="30" customHeight="1" x14ac:dyDescent="0.25">
      <c r="A39" s="522"/>
      <c r="B39" s="523"/>
      <c r="C39" s="22"/>
      <c r="D39" s="214"/>
      <c r="E39" s="524"/>
      <c r="F39" s="525"/>
      <c r="G39" s="593"/>
      <c r="H39" s="591"/>
      <c r="I39" s="169" t="s">
        <v>45</v>
      </c>
    </row>
    <row r="40" spans="1:9" ht="30" customHeight="1" x14ac:dyDescent="0.25">
      <c r="A40" s="522"/>
      <c r="B40" s="523"/>
      <c r="C40" s="22"/>
      <c r="D40" s="214"/>
      <c r="E40" s="524"/>
      <c r="F40" s="525"/>
      <c r="G40" s="593"/>
      <c r="H40" s="591"/>
      <c r="I40" s="169" t="s">
        <v>46</v>
      </c>
    </row>
    <row r="41" spans="1:9" ht="30" customHeight="1" x14ac:dyDescent="0.25">
      <c r="A41" s="522"/>
      <c r="B41" s="523"/>
      <c r="C41" s="22"/>
      <c r="D41" s="214"/>
      <c r="E41" s="524"/>
      <c r="F41" s="525"/>
      <c r="G41" s="593"/>
      <c r="H41" s="591"/>
      <c r="I41" s="169" t="s">
        <v>47</v>
      </c>
    </row>
    <row r="42" spans="1:9" ht="30" customHeight="1" x14ac:dyDescent="0.25">
      <c r="A42" s="522"/>
      <c r="B42" s="523"/>
      <c r="C42" s="22"/>
      <c r="D42" s="214"/>
      <c r="E42" s="524"/>
      <c r="F42" s="525"/>
      <c r="G42" s="593"/>
      <c r="H42" s="591"/>
      <c r="I42" s="169" t="s">
        <v>65</v>
      </c>
    </row>
    <row r="43" spans="1:9" ht="30" customHeight="1" x14ac:dyDescent="0.25">
      <c r="A43" s="522"/>
      <c r="B43" s="523"/>
      <c r="C43" s="340"/>
      <c r="D43" s="214"/>
      <c r="E43" s="524"/>
      <c r="F43" s="525"/>
      <c r="G43" s="593"/>
      <c r="H43" s="591"/>
      <c r="I43" s="169" t="s">
        <v>88</v>
      </c>
    </row>
    <row r="44" spans="1:9" ht="30" customHeight="1" x14ac:dyDescent="0.25">
      <c r="A44" s="522"/>
      <c r="B44" s="523"/>
      <c r="C44" s="340"/>
      <c r="D44" s="214"/>
      <c r="E44" s="524"/>
      <c r="F44" s="525"/>
      <c r="G44" s="593"/>
      <c r="H44" s="591"/>
      <c r="I44" s="169" t="s">
        <v>119</v>
      </c>
    </row>
    <row r="45" spans="1:9" ht="30" customHeight="1" x14ac:dyDescent="0.25">
      <c r="A45" s="522"/>
      <c r="B45" s="523"/>
      <c r="C45" s="340"/>
      <c r="D45" s="214"/>
      <c r="E45" s="524"/>
      <c r="F45" s="525"/>
      <c r="G45" s="593"/>
      <c r="H45" s="591"/>
      <c r="I45" s="169" t="s">
        <v>120</v>
      </c>
    </row>
    <row r="46" spans="1:9" ht="18.75" customHeight="1" x14ac:dyDescent="0.25">
      <c r="A46" s="547" t="s">
        <v>23</v>
      </c>
      <c r="B46" s="548"/>
      <c r="C46" s="549"/>
      <c r="D46" s="263">
        <f>SUM(D38:D45)</f>
        <v>0</v>
      </c>
      <c r="E46" s="550"/>
      <c r="F46" s="551"/>
      <c r="G46" s="552"/>
      <c r="H46" s="552"/>
      <c r="I46" s="553"/>
    </row>
    <row r="47" spans="1:9" ht="15" customHeight="1" x14ac:dyDescent="0.25">
      <c r="A47" s="554"/>
      <c r="B47" s="555"/>
      <c r="C47" s="555"/>
      <c r="D47" s="555"/>
      <c r="E47" s="555"/>
      <c r="F47" s="555"/>
      <c r="G47" s="555"/>
      <c r="H47" s="555"/>
      <c r="I47" s="556"/>
    </row>
    <row r="48" spans="1:9" ht="45" customHeight="1" x14ac:dyDescent="0.25">
      <c r="A48" s="516" t="s">
        <v>201</v>
      </c>
      <c r="B48" s="517"/>
      <c r="C48" s="517"/>
      <c r="D48" s="517"/>
      <c r="E48" s="517"/>
      <c r="F48" s="517"/>
      <c r="G48" s="517"/>
      <c r="H48" s="292"/>
      <c r="I48" s="175" t="str">
        <f>CONCATENATE("hier:  ",$I$1)</f>
        <v xml:space="preserve">hier:  </v>
      </c>
    </row>
    <row r="49" spans="1:9" ht="51.75" customHeight="1" x14ac:dyDescent="0.25">
      <c r="A49" s="294" t="s">
        <v>160</v>
      </c>
      <c r="B49" s="471">
        <f>D32</f>
        <v>0</v>
      </c>
      <c r="C49" s="472"/>
      <c r="D49" s="526" t="s">
        <v>199</v>
      </c>
      <c r="E49" s="527"/>
      <c r="F49" s="527"/>
      <c r="G49" s="527"/>
      <c r="H49" s="527"/>
      <c r="I49" s="528"/>
    </row>
    <row r="50" spans="1:9" ht="135" customHeight="1" x14ac:dyDescent="0.25">
      <c r="A50" s="183" t="s">
        <v>81</v>
      </c>
      <c r="B50" s="14" t="s">
        <v>68</v>
      </c>
      <c r="C50" s="14" t="s">
        <v>55</v>
      </c>
      <c r="D50" s="14" t="s">
        <v>57</v>
      </c>
      <c r="E50" s="15" t="s">
        <v>56</v>
      </c>
      <c r="F50" s="510" t="s">
        <v>53</v>
      </c>
      <c r="G50" s="194" t="s">
        <v>54</v>
      </c>
      <c r="H50" s="512" t="s">
        <v>12</v>
      </c>
      <c r="I50" s="381" t="s">
        <v>187</v>
      </c>
    </row>
    <row r="51" spans="1:9" ht="15" customHeight="1" x14ac:dyDescent="0.25">
      <c r="A51" s="195"/>
      <c r="B51" s="192" t="s">
        <v>8</v>
      </c>
      <c r="C51" s="192" t="s">
        <v>8</v>
      </c>
      <c r="D51" s="192" t="s">
        <v>8</v>
      </c>
      <c r="E51" s="192" t="s">
        <v>8</v>
      </c>
      <c r="F51" s="511"/>
      <c r="G51" s="8" t="s">
        <v>9</v>
      </c>
      <c r="H51" s="513"/>
      <c r="I51" s="289" t="s">
        <v>8</v>
      </c>
    </row>
    <row r="52" spans="1:9" x14ac:dyDescent="0.25">
      <c r="A52" s="162" t="s">
        <v>111</v>
      </c>
      <c r="B52" s="211"/>
      <c r="C52" s="212"/>
      <c r="D52" s="213"/>
      <c r="E52" s="221">
        <f t="shared" ref="E52:E73" si="1">C52</f>
        <v>0</v>
      </c>
      <c r="F52" s="22"/>
      <c r="G52" s="218"/>
      <c r="H52" s="301"/>
      <c r="I52" s="213"/>
    </row>
    <row r="53" spans="1:9" x14ac:dyDescent="0.25">
      <c r="A53" s="162" t="s">
        <v>112</v>
      </c>
      <c r="B53" s="211"/>
      <c r="C53" s="212"/>
      <c r="D53" s="213"/>
      <c r="E53" s="221">
        <f t="shared" si="1"/>
        <v>0</v>
      </c>
      <c r="F53" s="197"/>
      <c r="G53" s="218"/>
      <c r="H53" s="22"/>
      <c r="I53" s="302"/>
    </row>
    <row r="54" spans="1:9" x14ac:dyDescent="0.25">
      <c r="A54" s="162" t="s">
        <v>162</v>
      </c>
      <c r="B54" s="211"/>
      <c r="C54" s="212"/>
      <c r="D54" s="213"/>
      <c r="E54" s="221">
        <f t="shared" si="1"/>
        <v>0</v>
      </c>
      <c r="F54" s="197"/>
      <c r="G54" s="218"/>
      <c r="H54" s="22"/>
      <c r="I54" s="213"/>
    </row>
    <row r="55" spans="1:9" x14ac:dyDescent="0.25">
      <c r="A55" s="162" t="s">
        <v>113</v>
      </c>
      <c r="B55" s="211"/>
      <c r="C55" s="212"/>
      <c r="D55" s="213"/>
      <c r="E55" s="221">
        <f t="shared" si="1"/>
        <v>0</v>
      </c>
      <c r="F55" s="197"/>
      <c r="G55" s="218"/>
      <c r="H55" s="22"/>
      <c r="I55" s="213"/>
    </row>
    <row r="56" spans="1:9" x14ac:dyDescent="0.25">
      <c r="A56" s="162" t="s">
        <v>114</v>
      </c>
      <c r="B56" s="211"/>
      <c r="C56" s="212"/>
      <c r="D56" s="213"/>
      <c r="E56" s="221">
        <f t="shared" si="1"/>
        <v>0</v>
      </c>
      <c r="F56" s="197"/>
      <c r="G56" s="218"/>
      <c r="H56" s="22"/>
      <c r="I56" s="213"/>
    </row>
    <row r="57" spans="1:9" x14ac:dyDescent="0.25">
      <c r="A57" s="162" t="s">
        <v>115</v>
      </c>
      <c r="B57" s="211"/>
      <c r="C57" s="212"/>
      <c r="D57" s="213"/>
      <c r="E57" s="221">
        <f t="shared" si="1"/>
        <v>0</v>
      </c>
      <c r="F57" s="197"/>
      <c r="G57" s="218"/>
      <c r="H57" s="22"/>
      <c r="I57" s="213"/>
    </row>
    <row r="58" spans="1:9" x14ac:dyDescent="0.25">
      <c r="A58" s="162" t="s">
        <v>116</v>
      </c>
      <c r="B58" s="211"/>
      <c r="C58" s="212"/>
      <c r="D58" s="213"/>
      <c r="E58" s="221">
        <f t="shared" si="1"/>
        <v>0</v>
      </c>
      <c r="F58" s="197"/>
      <c r="G58" s="218"/>
      <c r="H58" s="22"/>
      <c r="I58" s="213"/>
    </row>
    <row r="59" spans="1:9" x14ac:dyDescent="0.25">
      <c r="A59" s="162" t="s">
        <v>27</v>
      </c>
      <c r="B59" s="211"/>
      <c r="C59" s="212"/>
      <c r="D59" s="213"/>
      <c r="E59" s="221">
        <f t="shared" si="1"/>
        <v>0</v>
      </c>
      <c r="F59" s="22"/>
      <c r="G59" s="218"/>
      <c r="H59" s="22"/>
      <c r="I59" s="213"/>
    </row>
    <row r="60" spans="1:9" x14ac:dyDescent="0.25">
      <c r="A60" s="162" t="s">
        <v>163</v>
      </c>
      <c r="B60" s="211"/>
      <c r="C60" s="212"/>
      <c r="D60" s="213"/>
      <c r="E60" s="221">
        <f t="shared" si="1"/>
        <v>0</v>
      </c>
      <c r="F60" s="22"/>
      <c r="G60" s="218"/>
      <c r="H60" s="22"/>
      <c r="I60" s="213"/>
    </row>
    <row r="61" spans="1:9" x14ac:dyDescent="0.25">
      <c r="A61" s="162" t="s">
        <v>164</v>
      </c>
      <c r="B61" s="211"/>
      <c r="C61" s="212"/>
      <c r="D61" s="213"/>
      <c r="E61" s="221">
        <f t="shared" si="1"/>
        <v>0</v>
      </c>
      <c r="F61" s="22"/>
      <c r="G61" s="218"/>
      <c r="H61" s="22"/>
      <c r="I61" s="213"/>
    </row>
    <row r="62" spans="1:9" ht="17.25" x14ac:dyDescent="0.25">
      <c r="A62" s="162" t="s">
        <v>129</v>
      </c>
      <c r="B62" s="211"/>
      <c r="C62" s="212"/>
      <c r="D62" s="213"/>
      <c r="E62" s="221">
        <f t="shared" si="1"/>
        <v>0</v>
      </c>
      <c r="F62" s="22"/>
      <c r="G62" s="218"/>
      <c r="H62" s="22"/>
      <c r="I62" s="213"/>
    </row>
    <row r="63" spans="1:9" ht="19.5" x14ac:dyDescent="0.35">
      <c r="A63" s="162" t="s">
        <v>175</v>
      </c>
      <c r="B63" s="211"/>
      <c r="C63" s="212"/>
      <c r="D63" s="213"/>
      <c r="E63" s="221">
        <f t="shared" si="1"/>
        <v>0</v>
      </c>
      <c r="F63" s="22"/>
      <c r="G63" s="218"/>
      <c r="H63" s="22"/>
      <c r="I63" s="213"/>
    </row>
    <row r="64" spans="1:9" ht="47.25" x14ac:dyDescent="0.25">
      <c r="A64" s="162" t="s">
        <v>176</v>
      </c>
      <c r="B64" s="211"/>
      <c r="C64" s="214"/>
      <c r="D64" s="213"/>
      <c r="E64" s="221">
        <f t="shared" si="1"/>
        <v>0</v>
      </c>
      <c r="F64" s="22"/>
      <c r="G64" s="219"/>
      <c r="H64" s="22"/>
      <c r="I64" s="213"/>
    </row>
    <row r="65" spans="1:10" ht="32.25" x14ac:dyDescent="0.25">
      <c r="A65" s="162" t="s">
        <v>177</v>
      </c>
      <c r="B65" s="211"/>
      <c r="C65" s="214"/>
      <c r="D65" s="213"/>
      <c r="E65" s="221">
        <f t="shared" si="1"/>
        <v>0</v>
      </c>
      <c r="F65" s="22"/>
      <c r="G65" s="220"/>
      <c r="H65" s="22"/>
      <c r="I65" s="213"/>
    </row>
    <row r="66" spans="1:10" ht="17.25" x14ac:dyDescent="0.25">
      <c r="A66" s="162" t="s">
        <v>178</v>
      </c>
      <c r="B66" s="211"/>
      <c r="C66" s="214"/>
      <c r="D66" s="213"/>
      <c r="E66" s="221">
        <f t="shared" si="1"/>
        <v>0</v>
      </c>
      <c r="F66" s="22"/>
      <c r="G66" s="219"/>
      <c r="H66" s="22"/>
      <c r="I66" s="213"/>
    </row>
    <row r="67" spans="1:10" ht="17.25" x14ac:dyDescent="0.25">
      <c r="A67" s="162" t="s">
        <v>179</v>
      </c>
      <c r="B67" s="211"/>
      <c r="C67" s="214"/>
      <c r="D67" s="213"/>
      <c r="E67" s="221">
        <f t="shared" si="1"/>
        <v>0</v>
      </c>
      <c r="F67" s="22"/>
      <c r="G67" s="219"/>
      <c r="H67" s="22"/>
      <c r="I67" s="213"/>
    </row>
    <row r="68" spans="1:10" ht="17.25" x14ac:dyDescent="0.25">
      <c r="A68" s="162" t="s">
        <v>180</v>
      </c>
      <c r="B68" s="215"/>
      <c r="C68" s="210"/>
      <c r="D68" s="216"/>
      <c r="E68" s="221">
        <f t="shared" si="1"/>
        <v>0</v>
      </c>
      <c r="F68" s="22"/>
      <c r="G68" s="219"/>
      <c r="H68" s="22"/>
      <c r="I68" s="391"/>
    </row>
    <row r="69" spans="1:10" ht="17.25" x14ac:dyDescent="0.25">
      <c r="A69" s="162" t="s">
        <v>181</v>
      </c>
      <c r="B69" s="215"/>
      <c r="C69" s="210"/>
      <c r="D69" s="216"/>
      <c r="E69" s="221">
        <f t="shared" si="1"/>
        <v>0</v>
      </c>
      <c r="F69" s="316"/>
      <c r="G69" s="219"/>
      <c r="H69" s="388"/>
      <c r="I69" s="393"/>
    </row>
    <row r="70" spans="1:10" ht="17.25" x14ac:dyDescent="0.25">
      <c r="A70" s="162" t="s">
        <v>165</v>
      </c>
      <c r="B70" s="215"/>
      <c r="C70" s="210"/>
      <c r="D70" s="216"/>
      <c r="E70" s="221">
        <f t="shared" si="1"/>
        <v>0</v>
      </c>
      <c r="F70" s="22"/>
      <c r="G70" s="219"/>
      <c r="H70" s="388"/>
      <c r="I70" s="393"/>
    </row>
    <row r="71" spans="1:10" x14ac:dyDescent="0.25">
      <c r="A71" s="6"/>
      <c r="B71" s="215"/>
      <c r="C71" s="210"/>
      <c r="D71" s="216"/>
      <c r="E71" s="221">
        <f t="shared" si="1"/>
        <v>0</v>
      </c>
      <c r="F71" s="22"/>
      <c r="G71" s="219"/>
      <c r="H71" s="22"/>
      <c r="I71" s="392"/>
    </row>
    <row r="72" spans="1:10" x14ac:dyDescent="0.25">
      <c r="A72" s="6"/>
      <c r="B72" s="215"/>
      <c r="C72" s="210"/>
      <c r="D72" s="216"/>
      <c r="E72" s="221">
        <f t="shared" si="1"/>
        <v>0</v>
      </c>
      <c r="F72" s="340"/>
      <c r="G72" s="219"/>
      <c r="H72" s="340"/>
      <c r="I72" s="216"/>
    </row>
    <row r="73" spans="1:10" x14ac:dyDescent="0.25">
      <c r="A73" s="6"/>
      <c r="B73" s="215"/>
      <c r="C73" s="210"/>
      <c r="D73" s="216"/>
      <c r="E73" s="221">
        <f t="shared" si="1"/>
        <v>0</v>
      </c>
      <c r="F73" s="316"/>
      <c r="G73" s="219"/>
      <c r="H73" s="316"/>
      <c r="I73" s="216"/>
    </row>
    <row r="74" spans="1:10" ht="17.25" x14ac:dyDescent="0.25">
      <c r="A74" s="198" t="s">
        <v>169</v>
      </c>
      <c r="B74" s="222">
        <f>SUM(B52:B73)</f>
        <v>0</v>
      </c>
      <c r="C74" s="222">
        <f>SUM(C52:C73)</f>
        <v>0</v>
      </c>
      <c r="D74" s="217"/>
      <c r="E74" s="222">
        <f>SUM(E52:E73)</f>
        <v>0</v>
      </c>
      <c r="F74" s="142"/>
      <c r="G74" s="125"/>
      <c r="H74" s="125"/>
      <c r="I74" s="35"/>
      <c r="J74" s="329"/>
    </row>
    <row r="75" spans="1:10" ht="15" customHeight="1" x14ac:dyDescent="0.25">
      <c r="A75" s="514"/>
      <c r="B75" s="515"/>
      <c r="C75" s="515"/>
      <c r="D75" s="515"/>
      <c r="E75" s="515"/>
      <c r="F75" s="515"/>
      <c r="G75" s="515"/>
      <c r="H75" s="515"/>
      <c r="I75" s="515"/>
    </row>
    <row r="76" spans="1:10" ht="50.1" customHeight="1" x14ac:dyDescent="0.25">
      <c r="A76" s="516" t="s">
        <v>202</v>
      </c>
      <c r="B76" s="517"/>
      <c r="C76" s="517"/>
      <c r="D76" s="517"/>
      <c r="E76" s="517"/>
      <c r="F76" s="517"/>
      <c r="G76" s="517"/>
      <c r="H76" s="292"/>
      <c r="I76" s="175" t="str">
        <f>CONCATENATE("hier:  ",$I$1)</f>
        <v xml:space="preserve">hier:  </v>
      </c>
    </row>
    <row r="77" spans="1:10" ht="45" customHeight="1" x14ac:dyDescent="0.25">
      <c r="A77" s="295" t="s">
        <v>161</v>
      </c>
      <c r="B77" s="471">
        <f>D26</f>
        <v>0</v>
      </c>
      <c r="C77" s="472"/>
      <c r="D77" s="296"/>
      <c r="E77" s="296"/>
      <c r="F77" s="296"/>
      <c r="G77" s="296"/>
      <c r="H77" s="296"/>
      <c r="I77" s="297"/>
    </row>
    <row r="78" spans="1:10" ht="20.100000000000001" customHeight="1" x14ac:dyDescent="0.25">
      <c r="A78" s="464" t="s">
        <v>97</v>
      </c>
      <c r="B78" s="465"/>
      <c r="C78" s="466"/>
      <c r="D78" s="518" t="str">
        <f>IF(E26&lt;&gt;"",E26,"")</f>
        <v/>
      </c>
      <c r="E78" s="519"/>
      <c r="F78" s="519"/>
      <c r="G78" s="519"/>
      <c r="H78" s="519"/>
      <c r="I78" s="520"/>
    </row>
    <row r="79" spans="1:10" ht="135" customHeight="1" x14ac:dyDescent="0.25">
      <c r="A79" s="183" t="s">
        <v>81</v>
      </c>
      <c r="B79" s="14" t="s">
        <v>68</v>
      </c>
      <c r="C79" s="14" t="s">
        <v>55</v>
      </c>
      <c r="D79" s="14" t="s">
        <v>57</v>
      </c>
      <c r="E79" s="15" t="s">
        <v>56</v>
      </c>
      <c r="F79" s="510" t="s">
        <v>53</v>
      </c>
      <c r="G79" s="178" t="s">
        <v>54</v>
      </c>
      <c r="H79" s="512" t="s">
        <v>12</v>
      </c>
      <c r="I79" s="381" t="s">
        <v>187</v>
      </c>
    </row>
    <row r="80" spans="1:10" ht="30.75" customHeight="1" x14ac:dyDescent="0.25">
      <c r="A80" s="122"/>
      <c r="B80" s="54" t="s">
        <v>8</v>
      </c>
      <c r="C80" s="177" t="s">
        <v>8</v>
      </c>
      <c r="D80" s="177" t="s">
        <v>8</v>
      </c>
      <c r="E80" s="177" t="s">
        <v>8</v>
      </c>
      <c r="F80" s="511"/>
      <c r="G80" s="8" t="s">
        <v>9</v>
      </c>
      <c r="H80" s="513"/>
      <c r="I80" s="289" t="s">
        <v>8</v>
      </c>
    </row>
    <row r="81" spans="1:9" ht="30" customHeight="1" x14ac:dyDescent="0.25">
      <c r="A81" s="162" t="s">
        <v>111</v>
      </c>
      <c r="B81" s="203" t="str">
        <f t="shared" ref="B81:C101" si="2">IFERROR(B52*$G$26,"")</f>
        <v/>
      </c>
      <c r="C81" s="203" t="str">
        <f t="shared" si="2"/>
        <v/>
      </c>
      <c r="D81" s="216"/>
      <c r="E81" s="221" t="str">
        <f t="shared" ref="E81:E102" si="3">C81</f>
        <v/>
      </c>
      <c r="F81" s="298" t="str">
        <f>IF($D$26&lt;&gt;"",F52,"")</f>
        <v/>
      </c>
      <c r="G81" s="224" t="str">
        <f>IF($D$26&lt;&gt;"",G52,"")</f>
        <v/>
      </c>
      <c r="H81" s="298" t="str">
        <f>IF($D$26&lt;&gt;"",H52,"")</f>
        <v/>
      </c>
      <c r="I81" s="303" t="str">
        <f>IF($D$26&lt;&gt;"",I52,"")</f>
        <v/>
      </c>
    </row>
    <row r="82" spans="1:9" ht="30" customHeight="1" x14ac:dyDescent="0.25">
      <c r="A82" s="162" t="s">
        <v>112</v>
      </c>
      <c r="B82" s="203" t="str">
        <f t="shared" si="2"/>
        <v/>
      </c>
      <c r="C82" s="203" t="str">
        <f t="shared" si="2"/>
        <v/>
      </c>
      <c r="D82" s="216"/>
      <c r="E82" s="221" t="str">
        <f t="shared" si="3"/>
        <v/>
      </c>
      <c r="F82" s="298" t="str">
        <f t="shared" ref="F82:H101" si="4">IF($D$26&lt;&gt;"",F53,"")</f>
        <v/>
      </c>
      <c r="G82" s="224" t="str">
        <f t="shared" si="4"/>
        <v/>
      </c>
      <c r="H82" s="298" t="str">
        <f t="shared" si="4"/>
        <v/>
      </c>
      <c r="I82" s="303" t="str">
        <f t="shared" ref="I82:I91" si="5">IF($D$26&lt;&gt;"",I53,"")</f>
        <v/>
      </c>
    </row>
    <row r="83" spans="1:9" ht="30" customHeight="1" x14ac:dyDescent="0.25">
      <c r="A83" s="162" t="s">
        <v>162</v>
      </c>
      <c r="B83" s="203" t="str">
        <f t="shared" si="2"/>
        <v/>
      </c>
      <c r="C83" s="203" t="str">
        <f t="shared" si="2"/>
        <v/>
      </c>
      <c r="D83" s="216"/>
      <c r="E83" s="221" t="str">
        <f t="shared" si="3"/>
        <v/>
      </c>
      <c r="F83" s="298" t="str">
        <f t="shared" si="4"/>
        <v/>
      </c>
      <c r="G83" s="224" t="str">
        <f t="shared" si="4"/>
        <v/>
      </c>
      <c r="H83" s="298" t="str">
        <f t="shared" si="4"/>
        <v/>
      </c>
      <c r="I83" s="303" t="str">
        <f t="shared" si="5"/>
        <v/>
      </c>
    </row>
    <row r="84" spans="1:9" ht="30" customHeight="1" x14ac:dyDescent="0.25">
      <c r="A84" s="162" t="s">
        <v>113</v>
      </c>
      <c r="B84" s="203" t="str">
        <f t="shared" si="2"/>
        <v/>
      </c>
      <c r="C84" s="203" t="str">
        <f t="shared" si="2"/>
        <v/>
      </c>
      <c r="D84" s="216"/>
      <c r="E84" s="221" t="str">
        <f t="shared" si="3"/>
        <v/>
      </c>
      <c r="F84" s="298" t="str">
        <f t="shared" si="4"/>
        <v/>
      </c>
      <c r="G84" s="224" t="str">
        <f t="shared" si="4"/>
        <v/>
      </c>
      <c r="H84" s="298" t="str">
        <f t="shared" si="4"/>
        <v/>
      </c>
      <c r="I84" s="303" t="str">
        <f t="shared" si="5"/>
        <v/>
      </c>
    </row>
    <row r="85" spans="1:9" ht="30" customHeight="1" x14ac:dyDescent="0.25">
      <c r="A85" s="162" t="s">
        <v>114</v>
      </c>
      <c r="B85" s="203" t="str">
        <f t="shared" si="2"/>
        <v/>
      </c>
      <c r="C85" s="203" t="str">
        <f t="shared" si="2"/>
        <v/>
      </c>
      <c r="D85" s="216"/>
      <c r="E85" s="221" t="str">
        <f t="shared" si="3"/>
        <v/>
      </c>
      <c r="F85" s="298" t="str">
        <f t="shared" si="4"/>
        <v/>
      </c>
      <c r="G85" s="224" t="str">
        <f t="shared" si="4"/>
        <v/>
      </c>
      <c r="H85" s="298" t="str">
        <f t="shared" si="4"/>
        <v/>
      </c>
      <c r="I85" s="303" t="str">
        <f t="shared" si="5"/>
        <v/>
      </c>
    </row>
    <row r="86" spans="1:9" ht="30" customHeight="1" x14ac:dyDescent="0.25">
      <c r="A86" s="162" t="s">
        <v>115</v>
      </c>
      <c r="B86" s="203" t="str">
        <f t="shared" si="2"/>
        <v/>
      </c>
      <c r="C86" s="203" t="str">
        <f t="shared" si="2"/>
        <v/>
      </c>
      <c r="D86" s="216"/>
      <c r="E86" s="221" t="str">
        <f t="shared" si="3"/>
        <v/>
      </c>
      <c r="F86" s="298" t="str">
        <f t="shared" si="4"/>
        <v/>
      </c>
      <c r="G86" s="224" t="str">
        <f t="shared" si="4"/>
        <v/>
      </c>
      <c r="H86" s="298" t="str">
        <f t="shared" si="4"/>
        <v/>
      </c>
      <c r="I86" s="303" t="str">
        <f t="shared" si="5"/>
        <v/>
      </c>
    </row>
    <row r="87" spans="1:9" ht="30" customHeight="1" x14ac:dyDescent="0.25">
      <c r="A87" s="162" t="s">
        <v>116</v>
      </c>
      <c r="B87" s="203" t="str">
        <f t="shared" si="2"/>
        <v/>
      </c>
      <c r="C87" s="203" t="str">
        <f t="shared" si="2"/>
        <v/>
      </c>
      <c r="D87" s="216"/>
      <c r="E87" s="221" t="str">
        <f t="shared" si="3"/>
        <v/>
      </c>
      <c r="F87" s="298" t="str">
        <f t="shared" si="4"/>
        <v/>
      </c>
      <c r="G87" s="224" t="str">
        <f t="shared" si="4"/>
        <v/>
      </c>
      <c r="H87" s="298" t="str">
        <f t="shared" si="4"/>
        <v/>
      </c>
      <c r="I87" s="303" t="str">
        <f t="shared" si="5"/>
        <v/>
      </c>
    </row>
    <row r="88" spans="1:9" ht="30" customHeight="1" x14ac:dyDescent="0.25">
      <c r="A88" s="162" t="s">
        <v>27</v>
      </c>
      <c r="B88" s="203" t="str">
        <f t="shared" si="2"/>
        <v/>
      </c>
      <c r="C88" s="203" t="str">
        <f t="shared" si="2"/>
        <v/>
      </c>
      <c r="D88" s="216"/>
      <c r="E88" s="221" t="str">
        <f t="shared" si="3"/>
        <v/>
      </c>
      <c r="F88" s="298" t="str">
        <f t="shared" si="4"/>
        <v/>
      </c>
      <c r="G88" s="224" t="str">
        <f t="shared" si="4"/>
        <v/>
      </c>
      <c r="H88" s="298" t="str">
        <f t="shared" si="4"/>
        <v/>
      </c>
      <c r="I88" s="303" t="str">
        <f t="shared" si="5"/>
        <v/>
      </c>
    </row>
    <row r="89" spans="1:9" ht="30" customHeight="1" x14ac:dyDescent="0.25">
      <c r="A89" s="162" t="s">
        <v>163</v>
      </c>
      <c r="B89" s="203" t="str">
        <f t="shared" si="2"/>
        <v/>
      </c>
      <c r="C89" s="203" t="str">
        <f t="shared" si="2"/>
        <v/>
      </c>
      <c r="D89" s="216"/>
      <c r="E89" s="221" t="str">
        <f t="shared" si="3"/>
        <v/>
      </c>
      <c r="F89" s="298" t="str">
        <f t="shared" si="4"/>
        <v/>
      </c>
      <c r="G89" s="224" t="str">
        <f t="shared" si="4"/>
        <v/>
      </c>
      <c r="H89" s="298" t="str">
        <f t="shared" si="4"/>
        <v/>
      </c>
      <c r="I89" s="303" t="str">
        <f t="shared" si="5"/>
        <v/>
      </c>
    </row>
    <row r="90" spans="1:9" ht="30" customHeight="1" x14ac:dyDescent="0.25">
      <c r="A90" s="162" t="s">
        <v>164</v>
      </c>
      <c r="B90" s="203" t="str">
        <f t="shared" si="2"/>
        <v/>
      </c>
      <c r="C90" s="203" t="str">
        <f t="shared" si="2"/>
        <v/>
      </c>
      <c r="D90" s="216"/>
      <c r="E90" s="221" t="str">
        <f t="shared" si="3"/>
        <v/>
      </c>
      <c r="F90" s="298" t="str">
        <f t="shared" si="4"/>
        <v/>
      </c>
      <c r="G90" s="224" t="str">
        <f t="shared" si="4"/>
        <v/>
      </c>
      <c r="H90" s="298" t="str">
        <f t="shared" si="4"/>
        <v/>
      </c>
      <c r="I90" s="303" t="str">
        <f t="shared" si="5"/>
        <v/>
      </c>
    </row>
    <row r="91" spans="1:9" ht="30" customHeight="1" x14ac:dyDescent="0.25">
      <c r="A91" s="162" t="s">
        <v>129</v>
      </c>
      <c r="B91" s="203" t="str">
        <f t="shared" si="2"/>
        <v/>
      </c>
      <c r="C91" s="203" t="str">
        <f t="shared" si="2"/>
        <v/>
      </c>
      <c r="D91" s="216"/>
      <c r="E91" s="221" t="str">
        <f t="shared" si="3"/>
        <v/>
      </c>
      <c r="F91" s="298" t="str">
        <f t="shared" si="4"/>
        <v/>
      </c>
      <c r="G91" s="224" t="str">
        <f t="shared" si="4"/>
        <v/>
      </c>
      <c r="H91" s="298" t="str">
        <f t="shared" si="4"/>
        <v/>
      </c>
      <c r="I91" s="303" t="str">
        <f t="shared" si="5"/>
        <v/>
      </c>
    </row>
    <row r="92" spans="1:9" ht="30" customHeight="1" x14ac:dyDescent="0.35">
      <c r="A92" s="162" t="s">
        <v>175</v>
      </c>
      <c r="B92" s="203" t="str">
        <f t="shared" si="2"/>
        <v/>
      </c>
      <c r="C92" s="203" t="str">
        <f t="shared" si="2"/>
        <v/>
      </c>
      <c r="D92" s="216"/>
      <c r="E92" s="221" t="str">
        <f t="shared" si="3"/>
        <v/>
      </c>
      <c r="F92" s="298" t="str">
        <f t="shared" si="4"/>
        <v/>
      </c>
      <c r="G92" s="224" t="str">
        <f t="shared" si="4"/>
        <v/>
      </c>
      <c r="H92" s="298" t="str">
        <f t="shared" si="4"/>
        <v/>
      </c>
      <c r="I92" s="303"/>
    </row>
    <row r="93" spans="1:9" ht="30" customHeight="1" x14ac:dyDescent="0.25">
      <c r="A93" s="162" t="s">
        <v>176</v>
      </c>
      <c r="B93" s="203" t="str">
        <f t="shared" si="2"/>
        <v/>
      </c>
      <c r="C93" s="203" t="str">
        <f t="shared" si="2"/>
        <v/>
      </c>
      <c r="D93" s="216"/>
      <c r="E93" s="221" t="str">
        <f t="shared" si="3"/>
        <v/>
      </c>
      <c r="F93" s="298" t="str">
        <f t="shared" si="4"/>
        <v/>
      </c>
      <c r="G93" s="224" t="str">
        <f t="shared" si="4"/>
        <v/>
      </c>
      <c r="H93" s="298" t="str">
        <f t="shared" si="4"/>
        <v/>
      </c>
      <c r="I93" s="303" t="str">
        <f>IF($D$26&lt;&gt;"",I64,"")</f>
        <v/>
      </c>
    </row>
    <row r="94" spans="1:9" ht="30" customHeight="1" x14ac:dyDescent="0.25">
      <c r="A94" s="162" t="s">
        <v>177</v>
      </c>
      <c r="B94" s="203" t="str">
        <f t="shared" si="2"/>
        <v/>
      </c>
      <c r="C94" s="203" t="str">
        <f t="shared" si="2"/>
        <v/>
      </c>
      <c r="D94" s="216"/>
      <c r="E94" s="221" t="str">
        <f t="shared" si="3"/>
        <v/>
      </c>
      <c r="F94" s="298" t="str">
        <f t="shared" si="4"/>
        <v/>
      </c>
      <c r="G94" s="224" t="str">
        <f t="shared" si="4"/>
        <v/>
      </c>
      <c r="H94" s="298" t="str">
        <f t="shared" si="4"/>
        <v/>
      </c>
      <c r="I94" s="303" t="str">
        <f>IF($D$26&lt;&gt;"",I65,"")</f>
        <v/>
      </c>
    </row>
    <row r="95" spans="1:9" ht="30" customHeight="1" x14ac:dyDescent="0.25">
      <c r="A95" s="162" t="s">
        <v>178</v>
      </c>
      <c r="B95" s="203" t="str">
        <f t="shared" si="2"/>
        <v/>
      </c>
      <c r="C95" s="203" t="str">
        <f t="shared" si="2"/>
        <v/>
      </c>
      <c r="D95" s="216"/>
      <c r="E95" s="221" t="str">
        <f t="shared" si="3"/>
        <v/>
      </c>
      <c r="F95" s="298" t="str">
        <f t="shared" si="4"/>
        <v/>
      </c>
      <c r="G95" s="224" t="str">
        <f t="shared" si="4"/>
        <v/>
      </c>
      <c r="H95" s="298" t="str">
        <f t="shared" si="4"/>
        <v/>
      </c>
      <c r="I95" s="303" t="str">
        <f>IF($D$26&lt;&gt;"",I66,"")</f>
        <v/>
      </c>
    </row>
    <row r="96" spans="1:9" ht="30" customHeight="1" x14ac:dyDescent="0.25">
      <c r="A96" s="162" t="s">
        <v>179</v>
      </c>
      <c r="B96" s="203" t="str">
        <f t="shared" si="2"/>
        <v/>
      </c>
      <c r="C96" s="203" t="str">
        <f t="shared" si="2"/>
        <v/>
      </c>
      <c r="D96" s="216"/>
      <c r="E96" s="221" t="str">
        <f t="shared" si="3"/>
        <v/>
      </c>
      <c r="F96" s="298" t="str">
        <f t="shared" si="4"/>
        <v/>
      </c>
      <c r="G96" s="224" t="str">
        <f t="shared" si="4"/>
        <v/>
      </c>
      <c r="H96" s="298" t="str">
        <f t="shared" si="4"/>
        <v/>
      </c>
      <c r="I96" s="303" t="str">
        <f>IF($D$26&lt;&gt;"",I67,"")</f>
        <v/>
      </c>
    </row>
    <row r="97" spans="1:9" ht="30" customHeight="1" x14ac:dyDescent="0.25">
      <c r="A97" s="162" t="s">
        <v>180</v>
      </c>
      <c r="B97" s="203" t="str">
        <f t="shared" si="2"/>
        <v/>
      </c>
      <c r="C97" s="203" t="str">
        <f t="shared" si="2"/>
        <v/>
      </c>
      <c r="D97" s="216"/>
      <c r="E97" s="221" t="str">
        <f t="shared" si="3"/>
        <v/>
      </c>
      <c r="F97" s="298" t="str">
        <f t="shared" si="4"/>
        <v/>
      </c>
      <c r="G97" s="224" t="str">
        <f t="shared" si="4"/>
        <v/>
      </c>
      <c r="H97" s="298" t="str">
        <f t="shared" si="4"/>
        <v/>
      </c>
      <c r="I97" s="303" t="str">
        <f>IF($D$26&lt;&gt;"",I68,"")</f>
        <v/>
      </c>
    </row>
    <row r="98" spans="1:9" ht="30" customHeight="1" x14ac:dyDescent="0.25">
      <c r="A98" s="162" t="s">
        <v>181</v>
      </c>
      <c r="B98" s="203" t="str">
        <f t="shared" si="2"/>
        <v/>
      </c>
      <c r="C98" s="203" t="str">
        <f t="shared" si="2"/>
        <v/>
      </c>
      <c r="D98" s="216"/>
      <c r="E98" s="221" t="str">
        <f t="shared" si="3"/>
        <v/>
      </c>
      <c r="F98" s="298" t="str">
        <f t="shared" si="4"/>
        <v/>
      </c>
      <c r="G98" s="224" t="str">
        <f t="shared" si="4"/>
        <v/>
      </c>
      <c r="H98" s="298" t="str">
        <f t="shared" si="4"/>
        <v/>
      </c>
      <c r="I98" s="394" t="str">
        <f>IFERROR(I69*$G$26,"")</f>
        <v/>
      </c>
    </row>
    <row r="99" spans="1:9" ht="30" customHeight="1" x14ac:dyDescent="0.25">
      <c r="A99" s="162" t="s">
        <v>165</v>
      </c>
      <c r="B99" s="203" t="str">
        <f t="shared" si="2"/>
        <v/>
      </c>
      <c r="C99" s="203" t="str">
        <f t="shared" si="2"/>
        <v/>
      </c>
      <c r="D99" s="216"/>
      <c r="E99" s="221" t="str">
        <f t="shared" si="3"/>
        <v/>
      </c>
      <c r="F99" s="298" t="str">
        <f t="shared" si="4"/>
        <v/>
      </c>
      <c r="G99" s="224" t="str">
        <f t="shared" si="4"/>
        <v/>
      </c>
      <c r="H99" s="298" t="str">
        <f t="shared" si="4"/>
        <v/>
      </c>
      <c r="I99" s="394" t="str">
        <f>IFERROR(I70*$G$26,"")</f>
        <v/>
      </c>
    </row>
    <row r="100" spans="1:9" ht="30" customHeight="1" x14ac:dyDescent="0.25">
      <c r="A100" s="374" t="str">
        <f>IF('Recyclingschritt N_0'!A71&lt;&gt;"",'Recyclingschritt N_0'!A71,"")</f>
        <v/>
      </c>
      <c r="B100" s="203" t="str">
        <f t="shared" si="2"/>
        <v/>
      </c>
      <c r="C100" s="203" t="str">
        <f t="shared" si="2"/>
        <v/>
      </c>
      <c r="D100" s="216"/>
      <c r="E100" s="221" t="str">
        <f t="shared" si="3"/>
        <v/>
      </c>
      <c r="F100" s="298" t="str">
        <f t="shared" si="4"/>
        <v/>
      </c>
      <c r="G100" s="224" t="str">
        <f t="shared" si="4"/>
        <v/>
      </c>
      <c r="H100" s="298" t="str">
        <f t="shared" si="4"/>
        <v/>
      </c>
      <c r="I100" s="303"/>
    </row>
    <row r="101" spans="1:9" ht="30" customHeight="1" x14ac:dyDescent="0.25">
      <c r="A101" s="374" t="str">
        <f>IF('Recyclingschritt N_0'!A72&lt;&gt;"",'Recyclingschritt N_0'!A72,"")</f>
        <v/>
      </c>
      <c r="B101" s="203" t="str">
        <f t="shared" si="2"/>
        <v/>
      </c>
      <c r="C101" s="203" t="str">
        <f t="shared" si="2"/>
        <v/>
      </c>
      <c r="D101" s="216"/>
      <c r="E101" s="221" t="str">
        <f t="shared" ref="E101" si="6">C101</f>
        <v/>
      </c>
      <c r="F101" s="298" t="str">
        <f t="shared" si="4"/>
        <v/>
      </c>
      <c r="G101" s="224" t="str">
        <f t="shared" si="4"/>
        <v/>
      </c>
      <c r="H101" s="298" t="str">
        <f t="shared" si="4"/>
        <v/>
      </c>
      <c r="I101" s="303"/>
    </row>
    <row r="102" spans="1:9" ht="30" customHeight="1" x14ac:dyDescent="0.25">
      <c r="A102" s="374" t="str">
        <f>IF('Recyclingschritt N_0'!A73&lt;&gt;"",'Recyclingschritt N_0'!A73,"")</f>
        <v/>
      </c>
      <c r="B102" s="203" t="str">
        <f t="shared" ref="B102:C102" si="7">IFERROR(B73*$G$26,"")</f>
        <v/>
      </c>
      <c r="C102" s="203" t="str">
        <f t="shared" si="7"/>
        <v/>
      </c>
      <c r="D102" s="216"/>
      <c r="E102" s="221" t="str">
        <f t="shared" si="3"/>
        <v/>
      </c>
      <c r="F102" s="298" t="str">
        <f t="shared" ref="F102:H102" si="8">IF($D$26&lt;&gt;"",F73,"")</f>
        <v/>
      </c>
      <c r="G102" s="224" t="str">
        <f t="shared" si="8"/>
        <v/>
      </c>
      <c r="H102" s="298" t="str">
        <f t="shared" si="8"/>
        <v/>
      </c>
      <c r="I102" s="303" t="str">
        <f>IF($D$26&lt;&gt;"",I71,"")</f>
        <v/>
      </c>
    </row>
    <row r="103" spans="1:9" ht="17.25" x14ac:dyDescent="0.25">
      <c r="A103" s="176" t="s">
        <v>170</v>
      </c>
      <c r="B103" s="222">
        <f>SUM(B81:B102)</f>
        <v>0</v>
      </c>
      <c r="C103" s="222">
        <f>SUM(C81:C102)</f>
        <v>0</v>
      </c>
      <c r="D103" s="216"/>
      <c r="E103" s="223">
        <f>SUM(E81:E102)</f>
        <v>0</v>
      </c>
      <c r="F103" s="142"/>
      <c r="G103" s="179"/>
      <c r="H103" s="179"/>
      <c r="I103" s="35"/>
    </row>
    <row r="104" spans="1:9" ht="15" customHeight="1" x14ac:dyDescent="0.25">
      <c r="A104" s="514"/>
      <c r="B104" s="515"/>
      <c r="C104" s="515"/>
      <c r="D104" s="515"/>
      <c r="E104" s="515"/>
      <c r="F104" s="515"/>
      <c r="G104" s="515"/>
      <c r="H104" s="515"/>
      <c r="I104" s="515"/>
    </row>
    <row r="105" spans="1:9" ht="45.95" customHeight="1" x14ac:dyDescent="0.25">
      <c r="A105" s="529" t="s">
        <v>203</v>
      </c>
      <c r="B105" s="530"/>
      <c r="C105" s="530"/>
      <c r="D105" s="530"/>
      <c r="E105" s="530"/>
      <c r="F105" s="530"/>
      <c r="G105" s="530"/>
      <c r="H105" s="291"/>
      <c r="I105" s="26" t="str">
        <f>CONCATENATE("hier:  ",$I$1)</f>
        <v xml:space="preserve">hier:  </v>
      </c>
    </row>
    <row r="106" spans="1:9" ht="45" customHeight="1" x14ac:dyDescent="0.25">
      <c r="A106" s="295" t="s">
        <v>161</v>
      </c>
      <c r="B106" s="471">
        <f>D27</f>
        <v>0</v>
      </c>
      <c r="C106" s="472"/>
      <c r="D106" s="296"/>
      <c r="E106" s="296"/>
      <c r="F106" s="296"/>
      <c r="G106" s="296"/>
      <c r="H106" s="296"/>
      <c r="I106" s="297"/>
    </row>
    <row r="107" spans="1:9" ht="20.100000000000001" customHeight="1" x14ac:dyDescent="0.25">
      <c r="A107" s="464" t="s">
        <v>97</v>
      </c>
      <c r="B107" s="465"/>
      <c r="C107" s="466"/>
      <c r="D107" s="518" t="str">
        <f>IF(E27&lt;&gt;"",E27,"")</f>
        <v/>
      </c>
      <c r="E107" s="519"/>
      <c r="F107" s="519"/>
      <c r="G107" s="519"/>
      <c r="H107" s="519"/>
      <c r="I107" s="531"/>
    </row>
    <row r="108" spans="1:9" ht="129.75" customHeight="1" x14ac:dyDescent="0.25">
      <c r="A108" s="183" t="s">
        <v>81</v>
      </c>
      <c r="B108" s="14" t="s">
        <v>68</v>
      </c>
      <c r="C108" s="14" t="s">
        <v>55</v>
      </c>
      <c r="D108" s="14" t="s">
        <v>57</v>
      </c>
      <c r="E108" s="15" t="s">
        <v>56</v>
      </c>
      <c r="F108" s="510" t="s">
        <v>53</v>
      </c>
      <c r="G108" s="178" t="s">
        <v>54</v>
      </c>
      <c r="H108" s="512" t="s">
        <v>12</v>
      </c>
      <c r="I108" s="381" t="s">
        <v>187</v>
      </c>
    </row>
    <row r="109" spans="1:9" ht="33.75" customHeight="1" x14ac:dyDescent="0.25">
      <c r="A109" s="122"/>
      <c r="B109" s="54" t="s">
        <v>8</v>
      </c>
      <c r="C109" s="177" t="s">
        <v>8</v>
      </c>
      <c r="D109" s="177" t="s">
        <v>8</v>
      </c>
      <c r="E109" s="177" t="s">
        <v>8</v>
      </c>
      <c r="F109" s="511"/>
      <c r="G109" s="8" t="s">
        <v>9</v>
      </c>
      <c r="H109" s="513"/>
      <c r="I109" s="300" t="s">
        <v>8</v>
      </c>
    </row>
    <row r="110" spans="1:9" ht="30" customHeight="1" x14ac:dyDescent="0.25">
      <c r="A110" s="162" t="s">
        <v>111</v>
      </c>
      <c r="B110" s="203" t="str">
        <f t="shared" ref="B110:C130" si="9">IFERROR(B52*$G$27,"")</f>
        <v/>
      </c>
      <c r="C110" s="203" t="str">
        <f t="shared" si="9"/>
        <v/>
      </c>
      <c r="D110" s="225"/>
      <c r="E110" s="221" t="str">
        <f t="shared" ref="E110:E131" si="10">C110</f>
        <v/>
      </c>
      <c r="F110" s="298" t="str">
        <f>IF($D$27&lt;&gt;"",F52,"")</f>
        <v/>
      </c>
      <c r="G110" s="224" t="str">
        <f>IF($D$27&lt;&gt;"",G52,"")</f>
        <v/>
      </c>
      <c r="H110" s="298" t="str">
        <f>IF($D$27&lt;&gt;"",H52,"")</f>
        <v/>
      </c>
      <c r="I110" s="303" t="str">
        <f>IF($D$27&lt;&gt;"",I52,"")</f>
        <v/>
      </c>
    </row>
    <row r="111" spans="1:9" ht="30" customHeight="1" x14ac:dyDescent="0.25">
      <c r="A111" s="162" t="s">
        <v>112</v>
      </c>
      <c r="B111" s="203" t="str">
        <f t="shared" si="9"/>
        <v/>
      </c>
      <c r="C111" s="203" t="str">
        <f t="shared" si="9"/>
        <v/>
      </c>
      <c r="D111" s="225"/>
      <c r="E111" s="221" t="str">
        <f t="shared" si="10"/>
        <v/>
      </c>
      <c r="F111" s="298" t="str">
        <f t="shared" ref="F111:H130" si="11">IF($D$27&lt;&gt;"",F53,"")</f>
        <v/>
      </c>
      <c r="G111" s="224" t="str">
        <f t="shared" si="11"/>
        <v/>
      </c>
      <c r="H111" s="298" t="str">
        <f t="shared" si="11"/>
        <v/>
      </c>
      <c r="I111" s="303" t="str">
        <f t="shared" ref="I111:I120" si="12">IF($D$27&lt;&gt;"",I53,"")</f>
        <v/>
      </c>
    </row>
    <row r="112" spans="1:9" ht="30" customHeight="1" x14ac:dyDescent="0.25">
      <c r="A112" s="162" t="s">
        <v>162</v>
      </c>
      <c r="B112" s="203" t="str">
        <f t="shared" si="9"/>
        <v/>
      </c>
      <c r="C112" s="203" t="str">
        <f t="shared" si="9"/>
        <v/>
      </c>
      <c r="D112" s="225"/>
      <c r="E112" s="221" t="str">
        <f t="shared" si="10"/>
        <v/>
      </c>
      <c r="F112" s="298" t="str">
        <f t="shared" si="11"/>
        <v/>
      </c>
      <c r="G112" s="224" t="str">
        <f t="shared" si="11"/>
        <v/>
      </c>
      <c r="H112" s="298" t="str">
        <f t="shared" si="11"/>
        <v/>
      </c>
      <c r="I112" s="303" t="str">
        <f t="shared" si="12"/>
        <v/>
      </c>
    </row>
    <row r="113" spans="1:9" ht="30" customHeight="1" x14ac:dyDescent="0.25">
      <c r="A113" s="162" t="s">
        <v>113</v>
      </c>
      <c r="B113" s="203" t="str">
        <f t="shared" si="9"/>
        <v/>
      </c>
      <c r="C113" s="203" t="str">
        <f t="shared" si="9"/>
        <v/>
      </c>
      <c r="D113" s="225"/>
      <c r="E113" s="221" t="str">
        <f t="shared" si="10"/>
        <v/>
      </c>
      <c r="F113" s="298" t="str">
        <f t="shared" si="11"/>
        <v/>
      </c>
      <c r="G113" s="224" t="str">
        <f t="shared" si="11"/>
        <v/>
      </c>
      <c r="H113" s="298" t="str">
        <f t="shared" si="11"/>
        <v/>
      </c>
      <c r="I113" s="303" t="str">
        <f t="shared" si="12"/>
        <v/>
      </c>
    </row>
    <row r="114" spans="1:9" ht="30" customHeight="1" x14ac:dyDescent="0.25">
      <c r="A114" s="162" t="s">
        <v>114</v>
      </c>
      <c r="B114" s="203" t="str">
        <f t="shared" si="9"/>
        <v/>
      </c>
      <c r="C114" s="203" t="str">
        <f t="shared" si="9"/>
        <v/>
      </c>
      <c r="D114" s="225"/>
      <c r="E114" s="221" t="str">
        <f t="shared" si="10"/>
        <v/>
      </c>
      <c r="F114" s="298" t="str">
        <f t="shared" si="11"/>
        <v/>
      </c>
      <c r="G114" s="224" t="str">
        <f t="shared" si="11"/>
        <v/>
      </c>
      <c r="H114" s="298" t="str">
        <f t="shared" si="11"/>
        <v/>
      </c>
      <c r="I114" s="303" t="str">
        <f t="shared" si="12"/>
        <v/>
      </c>
    </row>
    <row r="115" spans="1:9" ht="30" customHeight="1" x14ac:dyDescent="0.25">
      <c r="A115" s="162" t="s">
        <v>115</v>
      </c>
      <c r="B115" s="203" t="str">
        <f t="shared" si="9"/>
        <v/>
      </c>
      <c r="C115" s="203" t="str">
        <f t="shared" si="9"/>
        <v/>
      </c>
      <c r="D115" s="225"/>
      <c r="E115" s="221" t="str">
        <f t="shared" si="10"/>
        <v/>
      </c>
      <c r="F115" s="298" t="str">
        <f t="shared" si="11"/>
        <v/>
      </c>
      <c r="G115" s="224" t="str">
        <f t="shared" si="11"/>
        <v/>
      </c>
      <c r="H115" s="298" t="str">
        <f t="shared" si="11"/>
        <v/>
      </c>
      <c r="I115" s="303" t="str">
        <f t="shared" si="12"/>
        <v/>
      </c>
    </row>
    <row r="116" spans="1:9" ht="30" customHeight="1" x14ac:dyDescent="0.25">
      <c r="A116" s="162" t="s">
        <v>116</v>
      </c>
      <c r="B116" s="203" t="str">
        <f t="shared" si="9"/>
        <v/>
      </c>
      <c r="C116" s="203" t="str">
        <f t="shared" si="9"/>
        <v/>
      </c>
      <c r="D116" s="225"/>
      <c r="E116" s="221" t="str">
        <f t="shared" si="10"/>
        <v/>
      </c>
      <c r="F116" s="298" t="str">
        <f t="shared" si="11"/>
        <v/>
      </c>
      <c r="G116" s="224" t="str">
        <f t="shared" si="11"/>
        <v/>
      </c>
      <c r="H116" s="298" t="str">
        <f t="shared" si="11"/>
        <v/>
      </c>
      <c r="I116" s="303" t="str">
        <f t="shared" si="12"/>
        <v/>
      </c>
    </row>
    <row r="117" spans="1:9" ht="30" customHeight="1" x14ac:dyDescent="0.25">
      <c r="A117" s="162" t="s">
        <v>27</v>
      </c>
      <c r="B117" s="203" t="str">
        <f t="shared" si="9"/>
        <v/>
      </c>
      <c r="C117" s="203" t="str">
        <f t="shared" si="9"/>
        <v/>
      </c>
      <c r="D117" s="225"/>
      <c r="E117" s="221" t="str">
        <f t="shared" si="10"/>
        <v/>
      </c>
      <c r="F117" s="298" t="str">
        <f t="shared" si="11"/>
        <v/>
      </c>
      <c r="G117" s="224" t="str">
        <f t="shared" si="11"/>
        <v/>
      </c>
      <c r="H117" s="298" t="str">
        <f t="shared" si="11"/>
        <v/>
      </c>
      <c r="I117" s="303" t="str">
        <f t="shared" si="12"/>
        <v/>
      </c>
    </row>
    <row r="118" spans="1:9" ht="30" customHeight="1" x14ac:dyDescent="0.25">
      <c r="A118" s="162" t="s">
        <v>163</v>
      </c>
      <c r="B118" s="203" t="str">
        <f t="shared" si="9"/>
        <v/>
      </c>
      <c r="C118" s="203" t="str">
        <f t="shared" si="9"/>
        <v/>
      </c>
      <c r="D118" s="225"/>
      <c r="E118" s="221" t="str">
        <f t="shared" si="10"/>
        <v/>
      </c>
      <c r="F118" s="298" t="str">
        <f t="shared" si="11"/>
        <v/>
      </c>
      <c r="G118" s="224" t="str">
        <f t="shared" si="11"/>
        <v/>
      </c>
      <c r="H118" s="298" t="str">
        <f t="shared" si="11"/>
        <v/>
      </c>
      <c r="I118" s="303" t="str">
        <f t="shared" si="12"/>
        <v/>
      </c>
    </row>
    <row r="119" spans="1:9" ht="30" customHeight="1" x14ac:dyDescent="0.25">
      <c r="A119" s="162" t="s">
        <v>164</v>
      </c>
      <c r="B119" s="203" t="str">
        <f t="shared" si="9"/>
        <v/>
      </c>
      <c r="C119" s="203" t="str">
        <f t="shared" si="9"/>
        <v/>
      </c>
      <c r="D119" s="225"/>
      <c r="E119" s="221" t="str">
        <f t="shared" si="10"/>
        <v/>
      </c>
      <c r="F119" s="298" t="str">
        <f t="shared" si="11"/>
        <v/>
      </c>
      <c r="G119" s="224" t="str">
        <f t="shared" si="11"/>
        <v/>
      </c>
      <c r="H119" s="298" t="str">
        <f t="shared" si="11"/>
        <v/>
      </c>
      <c r="I119" s="303" t="str">
        <f t="shared" si="12"/>
        <v/>
      </c>
    </row>
    <row r="120" spans="1:9" ht="30" customHeight="1" x14ac:dyDescent="0.25">
      <c r="A120" s="162" t="s">
        <v>129</v>
      </c>
      <c r="B120" s="203" t="str">
        <f t="shared" si="9"/>
        <v/>
      </c>
      <c r="C120" s="203" t="str">
        <f t="shared" si="9"/>
        <v/>
      </c>
      <c r="D120" s="225"/>
      <c r="E120" s="221" t="str">
        <f t="shared" si="10"/>
        <v/>
      </c>
      <c r="F120" s="298" t="str">
        <f t="shared" si="11"/>
        <v/>
      </c>
      <c r="G120" s="224" t="str">
        <f t="shared" si="11"/>
        <v/>
      </c>
      <c r="H120" s="298" t="str">
        <f t="shared" si="11"/>
        <v/>
      </c>
      <c r="I120" s="303" t="str">
        <f t="shared" si="12"/>
        <v/>
      </c>
    </row>
    <row r="121" spans="1:9" ht="30" customHeight="1" x14ac:dyDescent="0.35">
      <c r="A121" s="162" t="s">
        <v>175</v>
      </c>
      <c r="B121" s="203" t="str">
        <f t="shared" si="9"/>
        <v/>
      </c>
      <c r="C121" s="203" t="str">
        <f t="shared" si="9"/>
        <v/>
      </c>
      <c r="D121" s="225"/>
      <c r="E121" s="221" t="str">
        <f t="shared" si="10"/>
        <v/>
      </c>
      <c r="F121" s="298" t="str">
        <f t="shared" si="11"/>
        <v/>
      </c>
      <c r="G121" s="224" t="str">
        <f t="shared" si="11"/>
        <v/>
      </c>
      <c r="H121" s="298" t="str">
        <f t="shared" si="11"/>
        <v/>
      </c>
      <c r="I121" s="303"/>
    </row>
    <row r="122" spans="1:9" ht="30" customHeight="1" x14ac:dyDescent="0.25">
      <c r="A122" s="162" t="s">
        <v>176</v>
      </c>
      <c r="B122" s="203" t="str">
        <f t="shared" si="9"/>
        <v/>
      </c>
      <c r="C122" s="203" t="str">
        <f t="shared" si="9"/>
        <v/>
      </c>
      <c r="D122" s="225"/>
      <c r="E122" s="221" t="str">
        <f t="shared" si="10"/>
        <v/>
      </c>
      <c r="F122" s="298" t="str">
        <f t="shared" si="11"/>
        <v/>
      </c>
      <c r="G122" s="224" t="str">
        <f t="shared" si="11"/>
        <v/>
      </c>
      <c r="H122" s="298" t="str">
        <f t="shared" si="11"/>
        <v/>
      </c>
      <c r="I122" s="303" t="str">
        <f>IF($D$27&lt;&gt;"",I64,"")</f>
        <v/>
      </c>
    </row>
    <row r="123" spans="1:9" ht="30" customHeight="1" x14ac:dyDescent="0.25">
      <c r="A123" s="162" t="s">
        <v>177</v>
      </c>
      <c r="B123" s="203" t="str">
        <f t="shared" si="9"/>
        <v/>
      </c>
      <c r="C123" s="203" t="str">
        <f t="shared" si="9"/>
        <v/>
      </c>
      <c r="D123" s="225"/>
      <c r="E123" s="221" t="str">
        <f t="shared" si="10"/>
        <v/>
      </c>
      <c r="F123" s="298" t="str">
        <f t="shared" si="11"/>
        <v/>
      </c>
      <c r="G123" s="224" t="str">
        <f t="shared" si="11"/>
        <v/>
      </c>
      <c r="H123" s="298" t="str">
        <f t="shared" si="11"/>
        <v/>
      </c>
      <c r="I123" s="303" t="str">
        <f>IF($D$27&lt;&gt;"",I65,"")</f>
        <v/>
      </c>
    </row>
    <row r="124" spans="1:9" ht="30" customHeight="1" x14ac:dyDescent="0.25">
      <c r="A124" s="162" t="s">
        <v>178</v>
      </c>
      <c r="B124" s="203" t="str">
        <f t="shared" si="9"/>
        <v/>
      </c>
      <c r="C124" s="203" t="str">
        <f t="shared" si="9"/>
        <v/>
      </c>
      <c r="D124" s="225"/>
      <c r="E124" s="221" t="str">
        <f t="shared" si="10"/>
        <v/>
      </c>
      <c r="F124" s="298" t="str">
        <f t="shared" si="11"/>
        <v/>
      </c>
      <c r="G124" s="224" t="str">
        <f t="shared" si="11"/>
        <v/>
      </c>
      <c r="H124" s="298" t="str">
        <f t="shared" si="11"/>
        <v/>
      </c>
      <c r="I124" s="303" t="str">
        <f>IF($D$27&lt;&gt;"",I66,"")</f>
        <v/>
      </c>
    </row>
    <row r="125" spans="1:9" ht="30" customHeight="1" x14ac:dyDescent="0.25">
      <c r="A125" s="162" t="s">
        <v>179</v>
      </c>
      <c r="B125" s="203" t="str">
        <f t="shared" si="9"/>
        <v/>
      </c>
      <c r="C125" s="203" t="str">
        <f t="shared" si="9"/>
        <v/>
      </c>
      <c r="D125" s="225"/>
      <c r="E125" s="221" t="str">
        <f t="shared" si="10"/>
        <v/>
      </c>
      <c r="F125" s="298" t="str">
        <f t="shared" si="11"/>
        <v/>
      </c>
      <c r="G125" s="224" t="str">
        <f t="shared" si="11"/>
        <v/>
      </c>
      <c r="H125" s="298" t="str">
        <f t="shared" si="11"/>
        <v/>
      </c>
      <c r="I125" s="303" t="str">
        <f>IF($D$27&lt;&gt;"",I67,"")</f>
        <v/>
      </c>
    </row>
    <row r="126" spans="1:9" ht="30" customHeight="1" x14ac:dyDescent="0.25">
      <c r="A126" s="162" t="s">
        <v>180</v>
      </c>
      <c r="B126" s="203" t="str">
        <f t="shared" si="9"/>
        <v/>
      </c>
      <c r="C126" s="203" t="str">
        <f t="shared" si="9"/>
        <v/>
      </c>
      <c r="D126" s="225"/>
      <c r="E126" s="221" t="str">
        <f t="shared" si="10"/>
        <v/>
      </c>
      <c r="F126" s="298" t="str">
        <f t="shared" si="11"/>
        <v/>
      </c>
      <c r="G126" s="224" t="str">
        <f t="shared" si="11"/>
        <v/>
      </c>
      <c r="H126" s="298" t="str">
        <f t="shared" si="11"/>
        <v/>
      </c>
      <c r="I126" s="303" t="str">
        <f>IF($D$27&lt;&gt;"",I68,"")</f>
        <v/>
      </c>
    </row>
    <row r="127" spans="1:9" ht="30" customHeight="1" x14ac:dyDescent="0.25">
      <c r="A127" s="162" t="s">
        <v>181</v>
      </c>
      <c r="B127" s="203" t="str">
        <f t="shared" si="9"/>
        <v/>
      </c>
      <c r="C127" s="203" t="str">
        <f t="shared" si="9"/>
        <v/>
      </c>
      <c r="D127" s="225"/>
      <c r="E127" s="221" t="str">
        <f t="shared" si="10"/>
        <v/>
      </c>
      <c r="F127" s="298" t="str">
        <f t="shared" si="11"/>
        <v/>
      </c>
      <c r="G127" s="224" t="str">
        <f t="shared" si="11"/>
        <v/>
      </c>
      <c r="H127" s="298" t="str">
        <f t="shared" si="11"/>
        <v/>
      </c>
      <c r="I127" s="394" t="str">
        <f>IFERROR(I69*$G$27,"")</f>
        <v/>
      </c>
    </row>
    <row r="128" spans="1:9" ht="30" customHeight="1" x14ac:dyDescent="0.25">
      <c r="A128" s="162" t="s">
        <v>165</v>
      </c>
      <c r="B128" s="203" t="str">
        <f t="shared" si="9"/>
        <v/>
      </c>
      <c r="C128" s="203" t="str">
        <f t="shared" si="9"/>
        <v/>
      </c>
      <c r="D128" s="225"/>
      <c r="E128" s="221" t="str">
        <f t="shared" si="10"/>
        <v/>
      </c>
      <c r="F128" s="298" t="str">
        <f t="shared" si="11"/>
        <v/>
      </c>
      <c r="G128" s="224" t="str">
        <f t="shared" si="11"/>
        <v/>
      </c>
      <c r="H128" s="298" t="str">
        <f t="shared" si="11"/>
        <v/>
      </c>
      <c r="I128" s="394" t="str">
        <f>IFERROR(I70*$G$27,"")</f>
        <v/>
      </c>
    </row>
    <row r="129" spans="1:9" ht="30" customHeight="1" x14ac:dyDescent="0.25">
      <c r="A129" s="374" t="str">
        <f>IF('Recyclingschritt N_0'!A71&lt;&gt;"",'Recyclingschritt N_0'!A71,"")</f>
        <v/>
      </c>
      <c r="B129" s="203" t="str">
        <f t="shared" si="9"/>
        <v/>
      </c>
      <c r="C129" s="203" t="str">
        <f t="shared" si="9"/>
        <v/>
      </c>
      <c r="D129" s="225"/>
      <c r="E129" s="221" t="str">
        <f t="shared" si="10"/>
        <v/>
      </c>
      <c r="F129" s="298" t="str">
        <f t="shared" si="11"/>
        <v/>
      </c>
      <c r="G129" s="224" t="str">
        <f t="shared" si="11"/>
        <v/>
      </c>
      <c r="H129" s="298" t="str">
        <f t="shared" si="11"/>
        <v/>
      </c>
      <c r="I129" s="303"/>
    </row>
    <row r="130" spans="1:9" ht="30" customHeight="1" x14ac:dyDescent="0.25">
      <c r="A130" s="374" t="str">
        <f>IF('Recyclingschritt N_0'!A72&lt;&gt;"",'Recyclingschritt N_0'!A72,"")</f>
        <v/>
      </c>
      <c r="B130" s="203" t="str">
        <f t="shared" si="9"/>
        <v/>
      </c>
      <c r="C130" s="203" t="str">
        <f t="shared" si="9"/>
        <v/>
      </c>
      <c r="D130" s="225"/>
      <c r="E130" s="221" t="str">
        <f t="shared" ref="E130" si="13">C130</f>
        <v/>
      </c>
      <c r="F130" s="298" t="str">
        <f t="shared" si="11"/>
        <v/>
      </c>
      <c r="G130" s="224" t="str">
        <f t="shared" si="11"/>
        <v/>
      </c>
      <c r="H130" s="298" t="str">
        <f t="shared" si="11"/>
        <v/>
      </c>
      <c r="I130" s="303"/>
    </row>
    <row r="131" spans="1:9" ht="30" customHeight="1" x14ac:dyDescent="0.25">
      <c r="A131" s="374" t="str">
        <f>IF('Recyclingschritt N_0'!A73&lt;&gt;"",'Recyclingschritt N_0'!A73,"")</f>
        <v/>
      </c>
      <c r="B131" s="203" t="str">
        <f t="shared" ref="B131:C131" si="14">IFERROR(B73*$G$27,"")</f>
        <v/>
      </c>
      <c r="C131" s="203" t="str">
        <f t="shared" si="14"/>
        <v/>
      </c>
      <c r="D131" s="225"/>
      <c r="E131" s="221" t="str">
        <f t="shared" si="10"/>
        <v/>
      </c>
      <c r="F131" s="298" t="str">
        <f t="shared" ref="F131:H131" si="15">IF($D$27&lt;&gt;"",F73,"")</f>
        <v/>
      </c>
      <c r="G131" s="224" t="str">
        <f t="shared" si="15"/>
        <v/>
      </c>
      <c r="H131" s="298" t="str">
        <f t="shared" si="15"/>
        <v/>
      </c>
      <c r="I131" s="303"/>
    </row>
    <row r="132" spans="1:9" ht="17.25" x14ac:dyDescent="0.25">
      <c r="A132" s="176" t="s">
        <v>170</v>
      </c>
      <c r="B132" s="222">
        <f>SUM(B110:B131)</f>
        <v>0</v>
      </c>
      <c r="C132" s="222">
        <f>SUM(C110:C131)</f>
        <v>0</v>
      </c>
      <c r="D132" s="225"/>
      <c r="E132" s="223">
        <f>SUM(E110:E131)</f>
        <v>0</v>
      </c>
      <c r="F132" s="142"/>
      <c r="G132" s="125"/>
      <c r="H132" s="125"/>
      <c r="I132" s="35"/>
    </row>
    <row r="133" spans="1:9" x14ac:dyDescent="0.25">
      <c r="A133" s="514"/>
      <c r="B133" s="515"/>
      <c r="C133" s="515"/>
      <c r="D133" s="515"/>
      <c r="E133" s="515"/>
      <c r="F133" s="515"/>
      <c r="G133" s="515"/>
      <c r="H133" s="515"/>
      <c r="I133" s="515"/>
    </row>
    <row r="134" spans="1:9" ht="50.1" customHeight="1" x14ac:dyDescent="0.25">
      <c r="A134" s="529" t="s">
        <v>204</v>
      </c>
      <c r="B134" s="530"/>
      <c r="C134" s="530"/>
      <c r="D134" s="530"/>
      <c r="E134" s="530"/>
      <c r="F134" s="530"/>
      <c r="G134" s="530"/>
      <c r="H134" s="291"/>
      <c r="I134" s="26" t="str">
        <f>CONCATENATE("hier:  ",$I$1)</f>
        <v xml:space="preserve">hier:  </v>
      </c>
    </row>
    <row r="135" spans="1:9" ht="45" customHeight="1" x14ac:dyDescent="0.25">
      <c r="A135" s="295" t="s">
        <v>161</v>
      </c>
      <c r="B135" s="471">
        <f>D28</f>
        <v>0</v>
      </c>
      <c r="C135" s="472"/>
      <c r="D135" s="296"/>
      <c r="E135" s="296"/>
      <c r="F135" s="296"/>
      <c r="G135" s="296"/>
      <c r="H135" s="296"/>
      <c r="I135" s="297"/>
    </row>
    <row r="136" spans="1:9" x14ac:dyDescent="0.25">
      <c r="A136" s="464" t="s">
        <v>97</v>
      </c>
      <c r="B136" s="465"/>
      <c r="C136" s="466"/>
      <c r="D136" s="518" t="str">
        <f>IF(E28&lt;&gt;"",E28,"")</f>
        <v/>
      </c>
      <c r="E136" s="519"/>
      <c r="F136" s="519"/>
      <c r="G136" s="519"/>
      <c r="H136" s="519"/>
      <c r="I136" s="531"/>
    </row>
    <row r="137" spans="1:9" ht="141" customHeight="1" x14ac:dyDescent="0.25">
      <c r="A137" s="184" t="s">
        <v>130</v>
      </c>
      <c r="B137" s="14" t="s">
        <v>68</v>
      </c>
      <c r="C137" s="14" t="s">
        <v>55</v>
      </c>
      <c r="D137" s="14" t="s">
        <v>57</v>
      </c>
      <c r="E137" s="15" t="s">
        <v>56</v>
      </c>
      <c r="F137" s="510" t="s">
        <v>53</v>
      </c>
      <c r="G137" s="178" t="s">
        <v>54</v>
      </c>
      <c r="H137" s="512" t="s">
        <v>12</v>
      </c>
      <c r="I137" s="381" t="s">
        <v>187</v>
      </c>
    </row>
    <row r="138" spans="1:9" ht="35.1" customHeight="1" x14ac:dyDescent="0.25">
      <c r="A138" s="122"/>
      <c r="B138" s="54" t="s">
        <v>8</v>
      </c>
      <c r="C138" s="177" t="s">
        <v>8</v>
      </c>
      <c r="D138" s="177" t="s">
        <v>8</v>
      </c>
      <c r="E138" s="177" t="s">
        <v>8</v>
      </c>
      <c r="F138" s="511"/>
      <c r="G138" s="8" t="s">
        <v>9</v>
      </c>
      <c r="H138" s="513"/>
      <c r="I138" s="300" t="s">
        <v>8</v>
      </c>
    </row>
    <row r="139" spans="1:9" ht="30" customHeight="1" x14ac:dyDescent="0.25">
      <c r="A139" s="162" t="s">
        <v>111</v>
      </c>
      <c r="B139" s="203" t="str">
        <f t="shared" ref="B139:C159" si="16">IFERROR(B52*$G$28,"")</f>
        <v/>
      </c>
      <c r="C139" s="203" t="str">
        <f t="shared" si="16"/>
        <v/>
      </c>
      <c r="D139" s="225"/>
      <c r="E139" s="221" t="str">
        <f t="shared" ref="E139:E160" si="17">C139</f>
        <v/>
      </c>
      <c r="F139" s="298" t="str">
        <f>IF($D$28&lt;&gt;"",F52,"")</f>
        <v/>
      </c>
      <c r="G139" s="224" t="str">
        <f>IF($D$28&lt;&gt;"",G52,"")</f>
        <v/>
      </c>
      <c r="H139" s="298" t="str">
        <f>IF($D$28&lt;&gt;"",H52,"")</f>
        <v/>
      </c>
      <c r="I139" s="303" t="str">
        <f>IF($D$28&lt;&gt;"",I52,"")</f>
        <v/>
      </c>
    </row>
    <row r="140" spans="1:9" ht="30" customHeight="1" x14ac:dyDescent="0.25">
      <c r="A140" s="162" t="s">
        <v>112</v>
      </c>
      <c r="B140" s="203" t="str">
        <f t="shared" si="16"/>
        <v/>
      </c>
      <c r="C140" s="203" t="str">
        <f t="shared" si="16"/>
        <v/>
      </c>
      <c r="D140" s="225"/>
      <c r="E140" s="221" t="str">
        <f t="shared" si="17"/>
        <v/>
      </c>
      <c r="F140" s="298" t="str">
        <f t="shared" ref="F140:H159" si="18">IF($D$28&lt;&gt;"",F53,"")</f>
        <v/>
      </c>
      <c r="G140" s="224" t="str">
        <f t="shared" si="18"/>
        <v/>
      </c>
      <c r="H140" s="298" t="str">
        <f t="shared" si="18"/>
        <v/>
      </c>
      <c r="I140" s="303" t="str">
        <f t="shared" ref="I140:I149" si="19">IF($D$28&lt;&gt;"",I53,"")</f>
        <v/>
      </c>
    </row>
    <row r="141" spans="1:9" ht="30" customHeight="1" x14ac:dyDescent="0.25">
      <c r="A141" s="162" t="s">
        <v>162</v>
      </c>
      <c r="B141" s="203" t="str">
        <f t="shared" si="16"/>
        <v/>
      </c>
      <c r="C141" s="203" t="str">
        <f t="shared" si="16"/>
        <v/>
      </c>
      <c r="D141" s="225"/>
      <c r="E141" s="221" t="str">
        <f t="shared" si="17"/>
        <v/>
      </c>
      <c r="F141" s="298" t="str">
        <f t="shared" si="18"/>
        <v/>
      </c>
      <c r="G141" s="224" t="str">
        <f t="shared" si="18"/>
        <v/>
      </c>
      <c r="H141" s="298" t="str">
        <f t="shared" si="18"/>
        <v/>
      </c>
      <c r="I141" s="303" t="str">
        <f t="shared" si="19"/>
        <v/>
      </c>
    </row>
    <row r="142" spans="1:9" ht="30" customHeight="1" x14ac:dyDescent="0.25">
      <c r="A142" s="162" t="s">
        <v>113</v>
      </c>
      <c r="B142" s="203" t="str">
        <f t="shared" si="16"/>
        <v/>
      </c>
      <c r="C142" s="203" t="str">
        <f t="shared" si="16"/>
        <v/>
      </c>
      <c r="D142" s="225"/>
      <c r="E142" s="221" t="str">
        <f t="shared" si="17"/>
        <v/>
      </c>
      <c r="F142" s="298" t="str">
        <f t="shared" si="18"/>
        <v/>
      </c>
      <c r="G142" s="224" t="str">
        <f t="shared" si="18"/>
        <v/>
      </c>
      <c r="H142" s="298" t="str">
        <f t="shared" si="18"/>
        <v/>
      </c>
      <c r="I142" s="303" t="str">
        <f t="shared" si="19"/>
        <v/>
      </c>
    </row>
    <row r="143" spans="1:9" ht="30" customHeight="1" x14ac:dyDescent="0.25">
      <c r="A143" s="162" t="s">
        <v>114</v>
      </c>
      <c r="B143" s="203" t="str">
        <f t="shared" si="16"/>
        <v/>
      </c>
      <c r="C143" s="203" t="str">
        <f t="shared" si="16"/>
        <v/>
      </c>
      <c r="D143" s="225"/>
      <c r="E143" s="221" t="str">
        <f t="shared" si="17"/>
        <v/>
      </c>
      <c r="F143" s="298" t="str">
        <f t="shared" si="18"/>
        <v/>
      </c>
      <c r="G143" s="224" t="str">
        <f t="shared" si="18"/>
        <v/>
      </c>
      <c r="H143" s="298" t="str">
        <f t="shared" si="18"/>
        <v/>
      </c>
      <c r="I143" s="303" t="str">
        <f t="shared" si="19"/>
        <v/>
      </c>
    </row>
    <row r="144" spans="1:9" ht="30" customHeight="1" x14ac:dyDescent="0.25">
      <c r="A144" s="162" t="s">
        <v>115</v>
      </c>
      <c r="B144" s="203" t="str">
        <f t="shared" si="16"/>
        <v/>
      </c>
      <c r="C144" s="203" t="str">
        <f t="shared" si="16"/>
        <v/>
      </c>
      <c r="D144" s="225"/>
      <c r="E144" s="221" t="str">
        <f t="shared" si="17"/>
        <v/>
      </c>
      <c r="F144" s="298" t="str">
        <f t="shared" si="18"/>
        <v/>
      </c>
      <c r="G144" s="224" t="str">
        <f t="shared" si="18"/>
        <v/>
      </c>
      <c r="H144" s="298" t="str">
        <f t="shared" si="18"/>
        <v/>
      </c>
      <c r="I144" s="303" t="str">
        <f t="shared" si="19"/>
        <v/>
      </c>
    </row>
    <row r="145" spans="1:9" ht="30" customHeight="1" x14ac:dyDescent="0.25">
      <c r="A145" s="162" t="s">
        <v>116</v>
      </c>
      <c r="B145" s="203" t="str">
        <f t="shared" si="16"/>
        <v/>
      </c>
      <c r="C145" s="203" t="str">
        <f t="shared" si="16"/>
        <v/>
      </c>
      <c r="D145" s="225"/>
      <c r="E145" s="221" t="str">
        <f t="shared" si="17"/>
        <v/>
      </c>
      <c r="F145" s="298" t="str">
        <f t="shared" si="18"/>
        <v/>
      </c>
      <c r="G145" s="224" t="str">
        <f t="shared" si="18"/>
        <v/>
      </c>
      <c r="H145" s="298" t="str">
        <f t="shared" si="18"/>
        <v/>
      </c>
      <c r="I145" s="303" t="str">
        <f t="shared" si="19"/>
        <v/>
      </c>
    </row>
    <row r="146" spans="1:9" ht="30" customHeight="1" x14ac:dyDescent="0.25">
      <c r="A146" s="162" t="s">
        <v>27</v>
      </c>
      <c r="B146" s="203" t="str">
        <f t="shared" si="16"/>
        <v/>
      </c>
      <c r="C146" s="203" t="str">
        <f t="shared" si="16"/>
        <v/>
      </c>
      <c r="D146" s="225"/>
      <c r="E146" s="221" t="str">
        <f t="shared" si="17"/>
        <v/>
      </c>
      <c r="F146" s="298" t="str">
        <f t="shared" si="18"/>
        <v/>
      </c>
      <c r="G146" s="224" t="str">
        <f t="shared" si="18"/>
        <v/>
      </c>
      <c r="H146" s="298" t="str">
        <f t="shared" si="18"/>
        <v/>
      </c>
      <c r="I146" s="303" t="str">
        <f t="shared" si="19"/>
        <v/>
      </c>
    </row>
    <row r="147" spans="1:9" ht="30" customHeight="1" x14ac:dyDescent="0.25">
      <c r="A147" s="162" t="s">
        <v>163</v>
      </c>
      <c r="B147" s="203" t="str">
        <f t="shared" si="16"/>
        <v/>
      </c>
      <c r="C147" s="203" t="str">
        <f t="shared" si="16"/>
        <v/>
      </c>
      <c r="D147" s="225"/>
      <c r="E147" s="221" t="str">
        <f t="shared" si="17"/>
        <v/>
      </c>
      <c r="F147" s="298" t="str">
        <f t="shared" si="18"/>
        <v/>
      </c>
      <c r="G147" s="224" t="str">
        <f t="shared" si="18"/>
        <v/>
      </c>
      <c r="H147" s="298" t="str">
        <f t="shared" si="18"/>
        <v/>
      </c>
      <c r="I147" s="303" t="str">
        <f t="shared" si="19"/>
        <v/>
      </c>
    </row>
    <row r="148" spans="1:9" ht="30" customHeight="1" x14ac:dyDescent="0.25">
      <c r="A148" s="162" t="s">
        <v>164</v>
      </c>
      <c r="B148" s="203" t="str">
        <f t="shared" si="16"/>
        <v/>
      </c>
      <c r="C148" s="203" t="str">
        <f t="shared" si="16"/>
        <v/>
      </c>
      <c r="D148" s="225"/>
      <c r="E148" s="221" t="str">
        <f t="shared" si="17"/>
        <v/>
      </c>
      <c r="F148" s="298" t="str">
        <f t="shared" si="18"/>
        <v/>
      </c>
      <c r="G148" s="224" t="str">
        <f t="shared" si="18"/>
        <v/>
      </c>
      <c r="H148" s="298" t="str">
        <f t="shared" si="18"/>
        <v/>
      </c>
      <c r="I148" s="303" t="str">
        <f t="shared" si="19"/>
        <v/>
      </c>
    </row>
    <row r="149" spans="1:9" ht="30" customHeight="1" x14ac:dyDescent="0.25">
      <c r="A149" s="162" t="s">
        <v>129</v>
      </c>
      <c r="B149" s="203" t="str">
        <f t="shared" si="16"/>
        <v/>
      </c>
      <c r="C149" s="203" t="str">
        <f t="shared" si="16"/>
        <v/>
      </c>
      <c r="D149" s="225"/>
      <c r="E149" s="221" t="str">
        <f t="shared" si="17"/>
        <v/>
      </c>
      <c r="F149" s="298" t="str">
        <f t="shared" si="18"/>
        <v/>
      </c>
      <c r="G149" s="224" t="str">
        <f t="shared" si="18"/>
        <v/>
      </c>
      <c r="H149" s="298" t="str">
        <f t="shared" si="18"/>
        <v/>
      </c>
      <c r="I149" s="303" t="str">
        <f t="shared" si="19"/>
        <v/>
      </c>
    </row>
    <row r="150" spans="1:9" ht="30" customHeight="1" x14ac:dyDescent="0.35">
      <c r="A150" s="162" t="s">
        <v>175</v>
      </c>
      <c r="B150" s="203" t="str">
        <f t="shared" si="16"/>
        <v/>
      </c>
      <c r="C150" s="203" t="str">
        <f t="shared" si="16"/>
        <v/>
      </c>
      <c r="D150" s="225"/>
      <c r="E150" s="221" t="str">
        <f t="shared" si="17"/>
        <v/>
      </c>
      <c r="F150" s="298" t="str">
        <f t="shared" si="18"/>
        <v/>
      </c>
      <c r="G150" s="224" t="str">
        <f t="shared" si="18"/>
        <v/>
      </c>
      <c r="H150" s="298" t="str">
        <f t="shared" si="18"/>
        <v/>
      </c>
      <c r="I150" s="303"/>
    </row>
    <row r="151" spans="1:9" ht="30" customHeight="1" x14ac:dyDescent="0.25">
      <c r="A151" s="162" t="s">
        <v>176</v>
      </c>
      <c r="B151" s="203" t="str">
        <f t="shared" si="16"/>
        <v/>
      </c>
      <c r="C151" s="203" t="str">
        <f t="shared" si="16"/>
        <v/>
      </c>
      <c r="D151" s="225"/>
      <c r="E151" s="221" t="str">
        <f t="shared" si="17"/>
        <v/>
      </c>
      <c r="F151" s="298" t="str">
        <f t="shared" si="18"/>
        <v/>
      </c>
      <c r="G151" s="224" t="str">
        <f t="shared" si="18"/>
        <v/>
      </c>
      <c r="H151" s="298" t="str">
        <f t="shared" si="18"/>
        <v/>
      </c>
      <c r="I151" s="303" t="str">
        <f>IF($D$28&lt;&gt;"",I64,"")</f>
        <v/>
      </c>
    </row>
    <row r="152" spans="1:9" ht="30" customHeight="1" x14ac:dyDescent="0.25">
      <c r="A152" s="162" t="s">
        <v>177</v>
      </c>
      <c r="B152" s="203" t="str">
        <f t="shared" si="16"/>
        <v/>
      </c>
      <c r="C152" s="203" t="str">
        <f t="shared" si="16"/>
        <v/>
      </c>
      <c r="D152" s="225"/>
      <c r="E152" s="221" t="str">
        <f t="shared" si="17"/>
        <v/>
      </c>
      <c r="F152" s="298" t="str">
        <f t="shared" si="18"/>
        <v/>
      </c>
      <c r="G152" s="224" t="str">
        <f t="shared" si="18"/>
        <v/>
      </c>
      <c r="H152" s="298" t="str">
        <f t="shared" si="18"/>
        <v/>
      </c>
      <c r="I152" s="303" t="str">
        <f>IF($D$28&lt;&gt;"",I65,"")</f>
        <v/>
      </c>
    </row>
    <row r="153" spans="1:9" ht="30" customHeight="1" x14ac:dyDescent="0.25">
      <c r="A153" s="162" t="s">
        <v>178</v>
      </c>
      <c r="B153" s="203" t="str">
        <f t="shared" si="16"/>
        <v/>
      </c>
      <c r="C153" s="203" t="str">
        <f t="shared" si="16"/>
        <v/>
      </c>
      <c r="D153" s="225"/>
      <c r="E153" s="221" t="str">
        <f t="shared" si="17"/>
        <v/>
      </c>
      <c r="F153" s="298" t="str">
        <f t="shared" si="18"/>
        <v/>
      </c>
      <c r="G153" s="224" t="str">
        <f t="shared" si="18"/>
        <v/>
      </c>
      <c r="H153" s="298" t="str">
        <f t="shared" si="18"/>
        <v/>
      </c>
      <c r="I153" s="303" t="str">
        <f>IF($D$28&lt;&gt;"",I66,"")</f>
        <v/>
      </c>
    </row>
    <row r="154" spans="1:9" ht="30" customHeight="1" x14ac:dyDescent="0.25">
      <c r="A154" s="162" t="s">
        <v>179</v>
      </c>
      <c r="B154" s="203" t="str">
        <f t="shared" si="16"/>
        <v/>
      </c>
      <c r="C154" s="203" t="str">
        <f t="shared" si="16"/>
        <v/>
      </c>
      <c r="D154" s="225"/>
      <c r="E154" s="221" t="str">
        <f t="shared" si="17"/>
        <v/>
      </c>
      <c r="F154" s="298" t="str">
        <f t="shared" si="18"/>
        <v/>
      </c>
      <c r="G154" s="224" t="str">
        <f t="shared" si="18"/>
        <v/>
      </c>
      <c r="H154" s="298" t="str">
        <f t="shared" si="18"/>
        <v/>
      </c>
      <c r="I154" s="303" t="str">
        <f>IF($D$28&lt;&gt;"",I67,"")</f>
        <v/>
      </c>
    </row>
    <row r="155" spans="1:9" ht="30" customHeight="1" x14ac:dyDescent="0.25">
      <c r="A155" s="162" t="s">
        <v>180</v>
      </c>
      <c r="B155" s="203" t="str">
        <f t="shared" si="16"/>
        <v/>
      </c>
      <c r="C155" s="203" t="str">
        <f t="shared" si="16"/>
        <v/>
      </c>
      <c r="D155" s="225"/>
      <c r="E155" s="221" t="str">
        <f t="shared" si="17"/>
        <v/>
      </c>
      <c r="F155" s="298" t="str">
        <f t="shared" si="18"/>
        <v/>
      </c>
      <c r="G155" s="224" t="str">
        <f t="shared" si="18"/>
        <v/>
      </c>
      <c r="H155" s="298" t="str">
        <f t="shared" si="18"/>
        <v/>
      </c>
      <c r="I155" s="303" t="str">
        <f>IF($D$28&lt;&gt;"",I68,"")</f>
        <v/>
      </c>
    </row>
    <row r="156" spans="1:9" ht="30" customHeight="1" x14ac:dyDescent="0.25">
      <c r="A156" s="162" t="s">
        <v>181</v>
      </c>
      <c r="B156" s="203" t="str">
        <f t="shared" si="16"/>
        <v/>
      </c>
      <c r="C156" s="203" t="str">
        <f t="shared" si="16"/>
        <v/>
      </c>
      <c r="D156" s="225"/>
      <c r="E156" s="221" t="str">
        <f t="shared" si="17"/>
        <v/>
      </c>
      <c r="F156" s="298" t="str">
        <f t="shared" si="18"/>
        <v/>
      </c>
      <c r="G156" s="224" t="str">
        <f t="shared" si="18"/>
        <v/>
      </c>
      <c r="H156" s="298" t="str">
        <f t="shared" si="18"/>
        <v/>
      </c>
      <c r="I156" s="394" t="str">
        <f>IFERROR(I69*$G$28,"")</f>
        <v/>
      </c>
    </row>
    <row r="157" spans="1:9" ht="30" customHeight="1" x14ac:dyDescent="0.25">
      <c r="A157" s="162" t="s">
        <v>165</v>
      </c>
      <c r="B157" s="203" t="str">
        <f t="shared" si="16"/>
        <v/>
      </c>
      <c r="C157" s="203" t="str">
        <f t="shared" si="16"/>
        <v/>
      </c>
      <c r="D157" s="225"/>
      <c r="E157" s="221" t="str">
        <f t="shared" si="17"/>
        <v/>
      </c>
      <c r="F157" s="298" t="str">
        <f t="shared" si="18"/>
        <v/>
      </c>
      <c r="G157" s="224" t="str">
        <f t="shared" si="18"/>
        <v/>
      </c>
      <c r="H157" s="298" t="str">
        <f t="shared" si="18"/>
        <v/>
      </c>
      <c r="I157" s="394" t="str">
        <f>IFERROR(I70*$G$28,"")</f>
        <v/>
      </c>
    </row>
    <row r="158" spans="1:9" ht="30" customHeight="1" x14ac:dyDescent="0.25">
      <c r="A158" s="374" t="str">
        <f>IF('Recyclingschritt N_0'!A71&lt;&gt;"",'Recyclingschritt N_0'!A71,"")</f>
        <v/>
      </c>
      <c r="B158" s="203" t="str">
        <f t="shared" si="16"/>
        <v/>
      </c>
      <c r="C158" s="203" t="str">
        <f t="shared" si="16"/>
        <v/>
      </c>
      <c r="D158" s="225"/>
      <c r="E158" s="221" t="str">
        <f t="shared" si="17"/>
        <v/>
      </c>
      <c r="F158" s="298" t="str">
        <f t="shared" si="18"/>
        <v/>
      </c>
      <c r="G158" s="224" t="str">
        <f t="shared" si="18"/>
        <v/>
      </c>
      <c r="H158" s="298" t="str">
        <f t="shared" si="18"/>
        <v/>
      </c>
      <c r="I158" s="303"/>
    </row>
    <row r="159" spans="1:9" ht="30" customHeight="1" x14ac:dyDescent="0.25">
      <c r="A159" s="374" t="str">
        <f>IF('Recyclingschritt N_0'!A72&lt;&gt;"",'Recyclingschritt N_0'!A72,"")</f>
        <v/>
      </c>
      <c r="B159" s="203" t="str">
        <f t="shared" si="16"/>
        <v/>
      </c>
      <c r="C159" s="203" t="str">
        <f t="shared" si="16"/>
        <v/>
      </c>
      <c r="D159" s="225"/>
      <c r="E159" s="221" t="str">
        <f t="shared" ref="E159" si="20">C159</f>
        <v/>
      </c>
      <c r="F159" s="298" t="str">
        <f t="shared" si="18"/>
        <v/>
      </c>
      <c r="G159" s="224" t="str">
        <f t="shared" si="18"/>
        <v/>
      </c>
      <c r="H159" s="298" t="str">
        <f t="shared" si="18"/>
        <v/>
      </c>
      <c r="I159" s="303"/>
    </row>
    <row r="160" spans="1:9" ht="30" customHeight="1" x14ac:dyDescent="0.25">
      <c r="A160" s="374" t="str">
        <f>IF('Recyclingschritt N_0'!A73&lt;&gt;"",'Recyclingschritt N_0'!A73,"")</f>
        <v/>
      </c>
      <c r="B160" s="203" t="str">
        <f t="shared" ref="B160:C160" si="21">IFERROR(B73*$G$28,"")</f>
        <v/>
      </c>
      <c r="C160" s="203" t="str">
        <f t="shared" si="21"/>
        <v/>
      </c>
      <c r="D160" s="225"/>
      <c r="E160" s="221" t="str">
        <f t="shared" si="17"/>
        <v/>
      </c>
      <c r="F160" s="298" t="str">
        <f t="shared" ref="F160:H160" si="22">IF($D$28&lt;&gt;"",F73,"")</f>
        <v/>
      </c>
      <c r="G160" s="224" t="str">
        <f t="shared" si="22"/>
        <v/>
      </c>
      <c r="H160" s="298" t="str">
        <f t="shared" si="22"/>
        <v/>
      </c>
      <c r="I160" s="303"/>
    </row>
    <row r="161" spans="1:11" ht="17.25" x14ac:dyDescent="0.25">
      <c r="A161" s="176" t="s">
        <v>170</v>
      </c>
      <c r="B161" s="222">
        <f>SUM(B139:B160)</f>
        <v>0</v>
      </c>
      <c r="C161" s="222">
        <f>SUM(C139:C160)</f>
        <v>0</v>
      </c>
      <c r="D161" s="222"/>
      <c r="E161" s="223">
        <f>SUM(E139:E160)</f>
        <v>0</v>
      </c>
      <c r="F161" s="142"/>
      <c r="G161" s="125"/>
      <c r="H161" s="125"/>
      <c r="I161" s="281"/>
      <c r="J161" s="118"/>
      <c r="K161" s="118"/>
    </row>
    <row r="162" spans="1:11" x14ac:dyDescent="0.25">
      <c r="A162" s="514"/>
      <c r="B162" s="515"/>
      <c r="C162" s="515"/>
      <c r="D162" s="515"/>
      <c r="E162" s="515"/>
      <c r="F162" s="515"/>
      <c r="G162" s="515"/>
      <c r="H162" s="515"/>
      <c r="I162" s="515"/>
    </row>
    <row r="163" spans="1:11" ht="51" customHeight="1" x14ac:dyDescent="0.25">
      <c r="A163" s="516" t="s">
        <v>205</v>
      </c>
      <c r="B163" s="517"/>
      <c r="C163" s="517"/>
      <c r="D163" s="517"/>
      <c r="E163" s="517"/>
      <c r="F163" s="517"/>
      <c r="G163" s="517"/>
      <c r="H163" s="292"/>
      <c r="I163" s="175" t="str">
        <f>CONCATENATE("hier:  ",$I$1)</f>
        <v xml:space="preserve">hier:  </v>
      </c>
    </row>
    <row r="164" spans="1:11" ht="45" customHeight="1" x14ac:dyDescent="0.25">
      <c r="A164" s="295" t="s">
        <v>161</v>
      </c>
      <c r="B164" s="471">
        <f>D29</f>
        <v>0</v>
      </c>
      <c r="C164" s="472"/>
      <c r="D164" s="296"/>
      <c r="E164" s="296"/>
      <c r="F164" s="296"/>
      <c r="G164" s="296"/>
      <c r="H164" s="296"/>
      <c r="I164" s="297"/>
    </row>
    <row r="165" spans="1:11" ht="15" customHeight="1" x14ac:dyDescent="0.25">
      <c r="A165" s="464" t="s">
        <v>97</v>
      </c>
      <c r="B165" s="465"/>
      <c r="C165" s="466"/>
      <c r="D165" s="518" t="str">
        <f>IF(E29&lt;&gt;"",E29,"")</f>
        <v/>
      </c>
      <c r="E165" s="519"/>
      <c r="F165" s="519"/>
      <c r="G165" s="519"/>
      <c r="H165" s="519"/>
      <c r="I165" s="520"/>
    </row>
    <row r="166" spans="1:11" ht="131.25" customHeight="1" x14ac:dyDescent="0.25">
      <c r="A166" s="183" t="s">
        <v>81</v>
      </c>
      <c r="B166" s="14" t="s">
        <v>68</v>
      </c>
      <c r="C166" s="14" t="s">
        <v>55</v>
      </c>
      <c r="D166" s="14" t="s">
        <v>57</v>
      </c>
      <c r="E166" s="15" t="s">
        <v>56</v>
      </c>
      <c r="F166" s="510" t="s">
        <v>53</v>
      </c>
      <c r="G166" s="251" t="s">
        <v>54</v>
      </c>
      <c r="H166" s="512" t="s">
        <v>12</v>
      </c>
      <c r="I166" s="381" t="s">
        <v>187</v>
      </c>
    </row>
    <row r="167" spans="1:11" ht="35.1" customHeight="1" x14ac:dyDescent="0.25">
      <c r="A167" s="252"/>
      <c r="B167" s="250" t="s">
        <v>8</v>
      </c>
      <c r="C167" s="250" t="s">
        <v>8</v>
      </c>
      <c r="D167" s="250" t="s">
        <v>8</v>
      </c>
      <c r="E167" s="250" t="s">
        <v>8</v>
      </c>
      <c r="F167" s="511"/>
      <c r="G167" s="8" t="s">
        <v>9</v>
      </c>
      <c r="H167" s="513"/>
      <c r="I167" s="300" t="s">
        <v>8</v>
      </c>
    </row>
    <row r="168" spans="1:11" s="254" customFormat="1" ht="30" customHeight="1" x14ac:dyDescent="0.25">
      <c r="A168" s="162" t="s">
        <v>111</v>
      </c>
      <c r="B168" s="203" t="str">
        <f t="shared" ref="B168:C188" si="23">IFERROR(B52*$G$29,"")</f>
        <v/>
      </c>
      <c r="C168" s="203" t="str">
        <f t="shared" si="23"/>
        <v/>
      </c>
      <c r="D168" s="282"/>
      <c r="E168" s="226" t="str">
        <f t="shared" ref="E168:E189" si="24">C168</f>
        <v/>
      </c>
      <c r="F168" s="298" t="str">
        <f>IF($D$29&lt;&gt;"",F52,"")</f>
        <v/>
      </c>
      <c r="G168" s="224" t="str">
        <f>IF($D$29&lt;&gt;"",G52,"")</f>
        <v/>
      </c>
      <c r="H168" s="298" t="str">
        <f>IF($D$29&lt;&gt;"",H52,"")</f>
        <v/>
      </c>
      <c r="I168" s="303" t="str">
        <f>IF($D$29&lt;&gt;"",I52,"")</f>
        <v/>
      </c>
    </row>
    <row r="169" spans="1:11" ht="30" customHeight="1" x14ac:dyDescent="0.25">
      <c r="A169" s="162" t="s">
        <v>112</v>
      </c>
      <c r="B169" s="203" t="str">
        <f t="shared" si="23"/>
        <v/>
      </c>
      <c r="C169" s="203" t="str">
        <f t="shared" si="23"/>
        <v/>
      </c>
      <c r="D169" s="216"/>
      <c r="E169" s="226" t="str">
        <f t="shared" si="24"/>
        <v/>
      </c>
      <c r="F169" s="298" t="str">
        <f t="shared" ref="F169:H188" si="25">IF($D$29&lt;&gt;"",F53,"")</f>
        <v/>
      </c>
      <c r="G169" s="224" t="str">
        <f t="shared" si="25"/>
        <v/>
      </c>
      <c r="H169" s="298" t="str">
        <f t="shared" si="25"/>
        <v/>
      </c>
      <c r="I169" s="303" t="str">
        <f t="shared" ref="I169:I178" si="26">IF($D$29&lt;&gt;"",I53,"")</f>
        <v/>
      </c>
    </row>
    <row r="170" spans="1:11" ht="30" customHeight="1" x14ac:dyDescent="0.25">
      <c r="A170" s="162" t="s">
        <v>162</v>
      </c>
      <c r="B170" s="203" t="str">
        <f t="shared" si="23"/>
        <v/>
      </c>
      <c r="C170" s="203" t="str">
        <f t="shared" si="23"/>
        <v/>
      </c>
      <c r="D170" s="216"/>
      <c r="E170" s="226" t="str">
        <f t="shared" si="24"/>
        <v/>
      </c>
      <c r="F170" s="298" t="str">
        <f t="shared" si="25"/>
        <v/>
      </c>
      <c r="G170" s="224" t="str">
        <f t="shared" si="25"/>
        <v/>
      </c>
      <c r="H170" s="298" t="str">
        <f t="shared" si="25"/>
        <v/>
      </c>
      <c r="I170" s="303" t="str">
        <f t="shared" si="26"/>
        <v/>
      </c>
    </row>
    <row r="171" spans="1:11" ht="30" customHeight="1" x14ac:dyDescent="0.25">
      <c r="A171" s="162" t="s">
        <v>113</v>
      </c>
      <c r="B171" s="203" t="str">
        <f t="shared" si="23"/>
        <v/>
      </c>
      <c r="C171" s="203" t="str">
        <f t="shared" si="23"/>
        <v/>
      </c>
      <c r="D171" s="216"/>
      <c r="E171" s="226" t="str">
        <f t="shared" si="24"/>
        <v/>
      </c>
      <c r="F171" s="298" t="str">
        <f t="shared" si="25"/>
        <v/>
      </c>
      <c r="G171" s="224" t="str">
        <f t="shared" si="25"/>
        <v/>
      </c>
      <c r="H171" s="298" t="str">
        <f t="shared" si="25"/>
        <v/>
      </c>
      <c r="I171" s="303" t="str">
        <f t="shared" si="26"/>
        <v/>
      </c>
    </row>
    <row r="172" spans="1:11" ht="30" customHeight="1" x14ac:dyDescent="0.25">
      <c r="A172" s="162" t="s">
        <v>114</v>
      </c>
      <c r="B172" s="203" t="str">
        <f t="shared" si="23"/>
        <v/>
      </c>
      <c r="C172" s="203" t="str">
        <f t="shared" si="23"/>
        <v/>
      </c>
      <c r="D172" s="216"/>
      <c r="E172" s="226" t="str">
        <f t="shared" si="24"/>
        <v/>
      </c>
      <c r="F172" s="298" t="str">
        <f t="shared" si="25"/>
        <v/>
      </c>
      <c r="G172" s="224" t="str">
        <f t="shared" si="25"/>
        <v/>
      </c>
      <c r="H172" s="298" t="str">
        <f t="shared" si="25"/>
        <v/>
      </c>
      <c r="I172" s="303" t="str">
        <f t="shared" si="26"/>
        <v/>
      </c>
    </row>
    <row r="173" spans="1:11" ht="30" customHeight="1" x14ac:dyDescent="0.25">
      <c r="A173" s="162" t="s">
        <v>115</v>
      </c>
      <c r="B173" s="203" t="str">
        <f t="shared" si="23"/>
        <v/>
      </c>
      <c r="C173" s="203" t="str">
        <f t="shared" si="23"/>
        <v/>
      </c>
      <c r="D173" s="216"/>
      <c r="E173" s="226" t="str">
        <f t="shared" si="24"/>
        <v/>
      </c>
      <c r="F173" s="298" t="str">
        <f t="shared" si="25"/>
        <v/>
      </c>
      <c r="G173" s="224" t="str">
        <f t="shared" si="25"/>
        <v/>
      </c>
      <c r="H173" s="298" t="str">
        <f t="shared" si="25"/>
        <v/>
      </c>
      <c r="I173" s="303" t="str">
        <f t="shared" si="26"/>
        <v/>
      </c>
    </row>
    <row r="174" spans="1:11" ht="30" customHeight="1" x14ac:dyDescent="0.25">
      <c r="A174" s="162" t="s">
        <v>116</v>
      </c>
      <c r="B174" s="203" t="str">
        <f t="shared" si="23"/>
        <v/>
      </c>
      <c r="C174" s="203" t="str">
        <f t="shared" si="23"/>
        <v/>
      </c>
      <c r="D174" s="216"/>
      <c r="E174" s="226" t="str">
        <f t="shared" si="24"/>
        <v/>
      </c>
      <c r="F174" s="298" t="str">
        <f t="shared" si="25"/>
        <v/>
      </c>
      <c r="G174" s="224" t="str">
        <f t="shared" si="25"/>
        <v/>
      </c>
      <c r="H174" s="298" t="str">
        <f t="shared" si="25"/>
        <v/>
      </c>
      <c r="I174" s="303" t="str">
        <f t="shared" si="26"/>
        <v/>
      </c>
    </row>
    <row r="175" spans="1:11" ht="30" customHeight="1" x14ac:dyDescent="0.25">
      <c r="A175" s="162" t="s">
        <v>27</v>
      </c>
      <c r="B175" s="203" t="str">
        <f t="shared" si="23"/>
        <v/>
      </c>
      <c r="C175" s="203" t="str">
        <f t="shared" si="23"/>
        <v/>
      </c>
      <c r="D175" s="216"/>
      <c r="E175" s="226" t="str">
        <f t="shared" si="24"/>
        <v/>
      </c>
      <c r="F175" s="298" t="str">
        <f t="shared" si="25"/>
        <v/>
      </c>
      <c r="G175" s="224" t="str">
        <f t="shared" si="25"/>
        <v/>
      </c>
      <c r="H175" s="298" t="str">
        <f t="shared" si="25"/>
        <v/>
      </c>
      <c r="I175" s="303" t="str">
        <f t="shared" si="26"/>
        <v/>
      </c>
    </row>
    <row r="176" spans="1:11" ht="30" customHeight="1" x14ac:dyDescent="0.25">
      <c r="A176" s="162" t="s">
        <v>163</v>
      </c>
      <c r="B176" s="203" t="str">
        <f t="shared" si="23"/>
        <v/>
      </c>
      <c r="C176" s="203" t="str">
        <f t="shared" si="23"/>
        <v/>
      </c>
      <c r="D176" s="216"/>
      <c r="E176" s="226" t="str">
        <f t="shared" si="24"/>
        <v/>
      </c>
      <c r="F176" s="298" t="str">
        <f t="shared" si="25"/>
        <v/>
      </c>
      <c r="G176" s="224" t="str">
        <f t="shared" si="25"/>
        <v/>
      </c>
      <c r="H176" s="298" t="str">
        <f t="shared" si="25"/>
        <v/>
      </c>
      <c r="I176" s="303" t="str">
        <f t="shared" si="26"/>
        <v/>
      </c>
    </row>
    <row r="177" spans="1:9" ht="30" customHeight="1" x14ac:dyDescent="0.25">
      <c r="A177" s="162" t="s">
        <v>164</v>
      </c>
      <c r="B177" s="203" t="str">
        <f t="shared" si="23"/>
        <v/>
      </c>
      <c r="C177" s="203" t="str">
        <f t="shared" si="23"/>
        <v/>
      </c>
      <c r="D177" s="216"/>
      <c r="E177" s="226" t="str">
        <f t="shared" si="24"/>
        <v/>
      </c>
      <c r="F177" s="298" t="str">
        <f t="shared" si="25"/>
        <v/>
      </c>
      <c r="G177" s="224" t="str">
        <f t="shared" si="25"/>
        <v/>
      </c>
      <c r="H177" s="298" t="str">
        <f t="shared" si="25"/>
        <v/>
      </c>
      <c r="I177" s="303" t="str">
        <f t="shared" si="26"/>
        <v/>
      </c>
    </row>
    <row r="178" spans="1:9" ht="30" customHeight="1" x14ac:dyDescent="0.25">
      <c r="A178" s="162" t="s">
        <v>129</v>
      </c>
      <c r="B178" s="203" t="str">
        <f t="shared" si="23"/>
        <v/>
      </c>
      <c r="C178" s="203" t="str">
        <f t="shared" si="23"/>
        <v/>
      </c>
      <c r="D178" s="216"/>
      <c r="E178" s="226" t="str">
        <f t="shared" si="24"/>
        <v/>
      </c>
      <c r="F178" s="298" t="str">
        <f t="shared" si="25"/>
        <v/>
      </c>
      <c r="G178" s="224" t="str">
        <f t="shared" si="25"/>
        <v/>
      </c>
      <c r="H178" s="298" t="str">
        <f t="shared" si="25"/>
        <v/>
      </c>
      <c r="I178" s="303" t="str">
        <f t="shared" si="26"/>
        <v/>
      </c>
    </row>
    <row r="179" spans="1:9" ht="30" customHeight="1" x14ac:dyDescent="0.35">
      <c r="A179" s="162" t="s">
        <v>175</v>
      </c>
      <c r="B179" s="203" t="str">
        <f t="shared" si="23"/>
        <v/>
      </c>
      <c r="C179" s="203" t="str">
        <f t="shared" si="23"/>
        <v/>
      </c>
      <c r="D179" s="216"/>
      <c r="E179" s="226" t="str">
        <f t="shared" si="24"/>
        <v/>
      </c>
      <c r="F179" s="298" t="str">
        <f t="shared" si="25"/>
        <v/>
      </c>
      <c r="G179" s="224" t="str">
        <f t="shared" si="25"/>
        <v/>
      </c>
      <c r="H179" s="298" t="str">
        <f t="shared" si="25"/>
        <v/>
      </c>
      <c r="I179" s="303"/>
    </row>
    <row r="180" spans="1:9" ht="48" customHeight="1" x14ac:dyDescent="0.25">
      <c r="A180" s="162" t="s">
        <v>176</v>
      </c>
      <c r="B180" s="203" t="str">
        <f t="shared" si="23"/>
        <v/>
      </c>
      <c r="C180" s="203" t="str">
        <f t="shared" si="23"/>
        <v/>
      </c>
      <c r="D180" s="216"/>
      <c r="E180" s="226" t="str">
        <f t="shared" si="24"/>
        <v/>
      </c>
      <c r="F180" s="298" t="str">
        <f t="shared" si="25"/>
        <v/>
      </c>
      <c r="G180" s="224" t="str">
        <f t="shared" si="25"/>
        <v/>
      </c>
      <c r="H180" s="298" t="str">
        <f t="shared" si="25"/>
        <v/>
      </c>
      <c r="I180" s="303" t="str">
        <f>IF($D$29&lt;&gt;"",I64,"")</f>
        <v/>
      </c>
    </row>
    <row r="181" spans="1:9" ht="30" customHeight="1" x14ac:dyDescent="0.25">
      <c r="A181" s="162" t="s">
        <v>177</v>
      </c>
      <c r="B181" s="203" t="str">
        <f t="shared" si="23"/>
        <v/>
      </c>
      <c r="C181" s="203" t="str">
        <f t="shared" si="23"/>
        <v/>
      </c>
      <c r="D181" s="216"/>
      <c r="E181" s="226" t="str">
        <f t="shared" si="24"/>
        <v/>
      </c>
      <c r="F181" s="298" t="str">
        <f t="shared" si="25"/>
        <v/>
      </c>
      <c r="G181" s="224" t="str">
        <f t="shared" si="25"/>
        <v/>
      </c>
      <c r="H181" s="298" t="str">
        <f t="shared" si="25"/>
        <v/>
      </c>
      <c r="I181" s="303" t="str">
        <f>IF($D$29&lt;&gt;"",I65,"")</f>
        <v/>
      </c>
    </row>
    <row r="182" spans="1:9" ht="30" customHeight="1" x14ac:dyDescent="0.25">
      <c r="A182" s="162" t="s">
        <v>178</v>
      </c>
      <c r="B182" s="203" t="str">
        <f t="shared" si="23"/>
        <v/>
      </c>
      <c r="C182" s="203" t="str">
        <f t="shared" si="23"/>
        <v/>
      </c>
      <c r="D182" s="216"/>
      <c r="E182" s="226" t="str">
        <f t="shared" si="24"/>
        <v/>
      </c>
      <c r="F182" s="298" t="str">
        <f t="shared" si="25"/>
        <v/>
      </c>
      <c r="G182" s="224" t="str">
        <f t="shared" si="25"/>
        <v/>
      </c>
      <c r="H182" s="298" t="str">
        <f t="shared" si="25"/>
        <v/>
      </c>
      <c r="I182" s="303" t="str">
        <f>IF($D$29&lt;&gt;"",I66,"")</f>
        <v/>
      </c>
    </row>
    <row r="183" spans="1:9" ht="30" customHeight="1" x14ac:dyDescent="0.25">
      <c r="A183" s="162" t="s">
        <v>179</v>
      </c>
      <c r="B183" s="203" t="str">
        <f t="shared" si="23"/>
        <v/>
      </c>
      <c r="C183" s="203" t="str">
        <f t="shared" si="23"/>
        <v/>
      </c>
      <c r="D183" s="216"/>
      <c r="E183" s="226" t="str">
        <f t="shared" si="24"/>
        <v/>
      </c>
      <c r="F183" s="298" t="str">
        <f t="shared" si="25"/>
        <v/>
      </c>
      <c r="G183" s="224" t="str">
        <f t="shared" si="25"/>
        <v/>
      </c>
      <c r="H183" s="298" t="str">
        <f t="shared" si="25"/>
        <v/>
      </c>
      <c r="I183" s="303" t="str">
        <f>IF($D$29&lt;&gt;"",I67,"")</f>
        <v/>
      </c>
    </row>
    <row r="184" spans="1:9" ht="30" customHeight="1" x14ac:dyDescent="0.25">
      <c r="A184" s="162" t="s">
        <v>180</v>
      </c>
      <c r="B184" s="203" t="str">
        <f t="shared" si="23"/>
        <v/>
      </c>
      <c r="C184" s="203" t="str">
        <f t="shared" si="23"/>
        <v/>
      </c>
      <c r="D184" s="216"/>
      <c r="E184" s="226" t="str">
        <f t="shared" si="24"/>
        <v/>
      </c>
      <c r="F184" s="298" t="str">
        <f t="shared" si="25"/>
        <v/>
      </c>
      <c r="G184" s="224" t="str">
        <f t="shared" si="25"/>
        <v/>
      </c>
      <c r="H184" s="298" t="str">
        <f t="shared" si="25"/>
        <v/>
      </c>
      <c r="I184" s="303" t="str">
        <f>IF($D$29&lt;&gt;"",I68,"")</f>
        <v/>
      </c>
    </row>
    <row r="185" spans="1:9" ht="30" customHeight="1" x14ac:dyDescent="0.25">
      <c r="A185" s="162" t="s">
        <v>181</v>
      </c>
      <c r="B185" s="203" t="str">
        <f t="shared" si="23"/>
        <v/>
      </c>
      <c r="C185" s="203" t="str">
        <f t="shared" si="23"/>
        <v/>
      </c>
      <c r="D185" s="216"/>
      <c r="E185" s="226" t="str">
        <f t="shared" si="24"/>
        <v/>
      </c>
      <c r="F185" s="298" t="str">
        <f t="shared" si="25"/>
        <v/>
      </c>
      <c r="G185" s="224" t="str">
        <f t="shared" si="25"/>
        <v/>
      </c>
      <c r="H185" s="298" t="str">
        <f t="shared" si="25"/>
        <v/>
      </c>
      <c r="I185" s="394" t="str">
        <f>IFERROR(I69*$G$29,"")</f>
        <v/>
      </c>
    </row>
    <row r="186" spans="1:9" ht="30" customHeight="1" x14ac:dyDescent="0.25">
      <c r="A186" s="162" t="s">
        <v>165</v>
      </c>
      <c r="B186" s="203" t="str">
        <f t="shared" si="23"/>
        <v/>
      </c>
      <c r="C186" s="203" t="str">
        <f t="shared" si="23"/>
        <v/>
      </c>
      <c r="D186" s="216"/>
      <c r="E186" s="226" t="str">
        <f t="shared" si="24"/>
        <v/>
      </c>
      <c r="F186" s="298" t="str">
        <f t="shared" si="25"/>
        <v/>
      </c>
      <c r="G186" s="224" t="str">
        <f t="shared" si="25"/>
        <v/>
      </c>
      <c r="H186" s="298" t="str">
        <f t="shared" si="25"/>
        <v/>
      </c>
      <c r="I186" s="394" t="str">
        <f>IFERROR(I70*$G$29,"")</f>
        <v/>
      </c>
    </row>
    <row r="187" spans="1:9" ht="30" customHeight="1" x14ac:dyDescent="0.25">
      <c r="A187" s="374" t="str">
        <f>IF('Recyclingschritt N_0'!A71&lt;&gt;"",'Recyclingschritt N_0'!A71,"")</f>
        <v/>
      </c>
      <c r="B187" s="203" t="str">
        <f t="shared" si="23"/>
        <v/>
      </c>
      <c r="C187" s="203" t="str">
        <f t="shared" si="23"/>
        <v/>
      </c>
      <c r="D187" s="216"/>
      <c r="E187" s="226" t="str">
        <f t="shared" si="24"/>
        <v/>
      </c>
      <c r="F187" s="298" t="str">
        <f t="shared" si="25"/>
        <v/>
      </c>
      <c r="G187" s="224" t="str">
        <f t="shared" si="25"/>
        <v/>
      </c>
      <c r="H187" s="298" t="str">
        <f t="shared" si="25"/>
        <v/>
      </c>
      <c r="I187" s="303"/>
    </row>
    <row r="188" spans="1:9" ht="30" customHeight="1" x14ac:dyDescent="0.25">
      <c r="A188" s="374" t="str">
        <f>IF('Recyclingschritt N_0'!A72&lt;&gt;"",'Recyclingschritt N_0'!A72,"")</f>
        <v/>
      </c>
      <c r="B188" s="203" t="str">
        <f t="shared" si="23"/>
        <v/>
      </c>
      <c r="C188" s="203" t="str">
        <f t="shared" si="23"/>
        <v/>
      </c>
      <c r="D188" s="216"/>
      <c r="E188" s="226" t="str">
        <f t="shared" ref="E188" si="27">C188</f>
        <v/>
      </c>
      <c r="F188" s="298" t="str">
        <f t="shared" si="25"/>
        <v/>
      </c>
      <c r="G188" s="224" t="str">
        <f t="shared" si="25"/>
        <v/>
      </c>
      <c r="H188" s="298" t="str">
        <f t="shared" si="25"/>
        <v/>
      </c>
      <c r="I188" s="303"/>
    </row>
    <row r="189" spans="1:9" ht="30" customHeight="1" x14ac:dyDescent="0.25">
      <c r="A189" s="374" t="str">
        <f>IF('Recyclingschritt N_0'!A73&lt;&gt;"",'Recyclingschritt N_0'!A73,"")</f>
        <v/>
      </c>
      <c r="B189" s="203" t="str">
        <f t="shared" ref="B189:C189" si="28">IFERROR(B73*$G$29,"")</f>
        <v/>
      </c>
      <c r="C189" s="203" t="str">
        <f t="shared" si="28"/>
        <v/>
      </c>
      <c r="D189" s="216"/>
      <c r="E189" s="226" t="str">
        <f t="shared" si="24"/>
        <v/>
      </c>
      <c r="F189" s="298" t="str">
        <f t="shared" ref="F189" si="29">IF($D$29&lt;&gt;"",F73,"")</f>
        <v/>
      </c>
      <c r="G189" s="224" t="str">
        <f t="shared" ref="G189" si="30">IF($D$29&lt;&gt;"",G73,"")</f>
        <v/>
      </c>
      <c r="H189" s="298" t="str">
        <f t="shared" ref="H189" si="31">IF($D$29&lt;&gt;"",H73,"")</f>
        <v/>
      </c>
      <c r="I189" s="303"/>
    </row>
    <row r="190" spans="1:9" ht="17.25" x14ac:dyDescent="0.25">
      <c r="A190" s="176" t="s">
        <v>170</v>
      </c>
      <c r="B190" s="222">
        <f>SUM(B168:B189)</f>
        <v>0</v>
      </c>
      <c r="C190" s="222">
        <f>SUM(C168:C189)</f>
        <v>0</v>
      </c>
      <c r="D190" s="216"/>
      <c r="E190" s="223">
        <f>SUM(E168:E189)</f>
        <v>0</v>
      </c>
      <c r="F190" s="280"/>
      <c r="G190" s="179"/>
      <c r="H190" s="179"/>
      <c r="I190" s="35"/>
    </row>
    <row r="191" spans="1:9" x14ac:dyDescent="0.25">
      <c r="A191" s="514"/>
      <c r="B191" s="515"/>
      <c r="C191" s="515"/>
      <c r="D191" s="515"/>
      <c r="E191" s="515"/>
      <c r="F191" s="515"/>
      <c r="G191" s="515"/>
      <c r="H191" s="515"/>
      <c r="I191" s="515"/>
    </row>
    <row r="192" spans="1:9" ht="54.95" customHeight="1" x14ac:dyDescent="0.25">
      <c r="A192" s="516" t="s">
        <v>206</v>
      </c>
      <c r="B192" s="517"/>
      <c r="C192" s="517"/>
      <c r="D192" s="517"/>
      <c r="E192" s="517"/>
      <c r="F192" s="517"/>
      <c r="G192" s="517"/>
      <c r="H192" s="292"/>
      <c r="I192" s="175" t="str">
        <f>CONCATENATE("hier:  ",$I$1)</f>
        <v xml:space="preserve">hier:  </v>
      </c>
    </row>
    <row r="193" spans="1:9" ht="45" customHeight="1" x14ac:dyDescent="0.25">
      <c r="A193" s="295" t="s">
        <v>161</v>
      </c>
      <c r="B193" s="471">
        <f>D30</f>
        <v>0</v>
      </c>
      <c r="C193" s="472"/>
      <c r="D193" s="296"/>
      <c r="E193" s="296"/>
      <c r="F193" s="296"/>
      <c r="G193" s="296"/>
      <c r="H193" s="296"/>
      <c r="I193" s="297"/>
    </row>
    <row r="194" spans="1:9" ht="15" customHeight="1" x14ac:dyDescent="0.25">
      <c r="A194" s="464" t="s">
        <v>97</v>
      </c>
      <c r="B194" s="465"/>
      <c r="C194" s="466"/>
      <c r="D194" s="518" t="str">
        <f>IF(E30&lt;&gt;"",E30,"")</f>
        <v/>
      </c>
      <c r="E194" s="519"/>
      <c r="F194" s="519"/>
      <c r="G194" s="519"/>
      <c r="H194" s="519"/>
      <c r="I194" s="520"/>
    </row>
    <row r="195" spans="1:9" ht="145.5" x14ac:dyDescent="0.25">
      <c r="A195" s="183" t="s">
        <v>81</v>
      </c>
      <c r="B195" s="14" t="s">
        <v>68</v>
      </c>
      <c r="C195" s="14" t="s">
        <v>55</v>
      </c>
      <c r="D195" s="14" t="s">
        <v>57</v>
      </c>
      <c r="E195" s="15" t="s">
        <v>56</v>
      </c>
      <c r="F195" s="510" t="s">
        <v>53</v>
      </c>
      <c r="G195" s="251" t="s">
        <v>54</v>
      </c>
      <c r="H195" s="512" t="s">
        <v>12</v>
      </c>
      <c r="I195" s="381" t="s">
        <v>187</v>
      </c>
    </row>
    <row r="196" spans="1:9" ht="35.1" customHeight="1" x14ac:dyDescent="0.25">
      <c r="A196" s="252"/>
      <c r="B196" s="250" t="s">
        <v>8</v>
      </c>
      <c r="C196" s="250" t="s">
        <v>8</v>
      </c>
      <c r="D196" s="250" t="s">
        <v>8</v>
      </c>
      <c r="E196" s="250" t="s">
        <v>8</v>
      </c>
      <c r="F196" s="511"/>
      <c r="G196" s="8" t="s">
        <v>9</v>
      </c>
      <c r="H196" s="513"/>
      <c r="I196" s="300" t="s">
        <v>8</v>
      </c>
    </row>
    <row r="197" spans="1:9" ht="30" customHeight="1" x14ac:dyDescent="0.25">
      <c r="A197" s="162" t="s">
        <v>111</v>
      </c>
      <c r="B197" s="203" t="str">
        <f t="shared" ref="B197:C217" si="32">IFERROR(B52*$G$30,"")</f>
        <v/>
      </c>
      <c r="C197" s="203" t="str">
        <f t="shared" si="32"/>
        <v/>
      </c>
      <c r="D197" s="216"/>
      <c r="E197" s="221" t="str">
        <f t="shared" ref="E197:E218" si="33">C197</f>
        <v/>
      </c>
      <c r="F197" s="298" t="str">
        <f>IF($D$30&lt;&gt;"",F52,"")</f>
        <v/>
      </c>
      <c r="G197" s="224" t="str">
        <f>IF($D$30&lt;&gt;"",G52,"")</f>
        <v/>
      </c>
      <c r="H197" s="298" t="str">
        <f>IF($D$30&lt;&gt;"",H52,"")</f>
        <v/>
      </c>
      <c r="I197" s="303" t="str">
        <f>IF($D$30&lt;&gt;"",I52,"")</f>
        <v/>
      </c>
    </row>
    <row r="198" spans="1:9" ht="30" customHeight="1" x14ac:dyDescent="0.25">
      <c r="A198" s="162" t="s">
        <v>112</v>
      </c>
      <c r="B198" s="203" t="str">
        <f t="shared" si="32"/>
        <v/>
      </c>
      <c r="C198" s="203" t="str">
        <f t="shared" si="32"/>
        <v/>
      </c>
      <c r="D198" s="216"/>
      <c r="E198" s="221" t="str">
        <f t="shared" si="33"/>
        <v/>
      </c>
      <c r="F198" s="298" t="str">
        <f t="shared" ref="F198:H217" si="34">IF($D$30&lt;&gt;"",F53,"")</f>
        <v/>
      </c>
      <c r="G198" s="224" t="str">
        <f t="shared" si="34"/>
        <v/>
      </c>
      <c r="H198" s="298" t="str">
        <f t="shared" si="34"/>
        <v/>
      </c>
      <c r="I198" s="303" t="str">
        <f t="shared" ref="I198:I207" si="35">IF($D$30&lt;&gt;"",I53,"")</f>
        <v/>
      </c>
    </row>
    <row r="199" spans="1:9" ht="30" customHeight="1" x14ac:dyDescent="0.25">
      <c r="A199" s="162" t="s">
        <v>162</v>
      </c>
      <c r="B199" s="203" t="str">
        <f t="shared" si="32"/>
        <v/>
      </c>
      <c r="C199" s="203" t="str">
        <f t="shared" si="32"/>
        <v/>
      </c>
      <c r="D199" s="216"/>
      <c r="E199" s="221" t="str">
        <f t="shared" si="33"/>
        <v/>
      </c>
      <c r="F199" s="298" t="str">
        <f t="shared" si="34"/>
        <v/>
      </c>
      <c r="G199" s="224" t="str">
        <f t="shared" si="34"/>
        <v/>
      </c>
      <c r="H199" s="298" t="str">
        <f t="shared" si="34"/>
        <v/>
      </c>
      <c r="I199" s="303" t="str">
        <f t="shared" si="35"/>
        <v/>
      </c>
    </row>
    <row r="200" spans="1:9" ht="30" customHeight="1" x14ac:dyDescent="0.25">
      <c r="A200" s="162" t="s">
        <v>113</v>
      </c>
      <c r="B200" s="203" t="str">
        <f t="shared" si="32"/>
        <v/>
      </c>
      <c r="C200" s="203" t="str">
        <f t="shared" si="32"/>
        <v/>
      </c>
      <c r="D200" s="216"/>
      <c r="E200" s="221" t="str">
        <f t="shared" si="33"/>
        <v/>
      </c>
      <c r="F200" s="298" t="str">
        <f t="shared" si="34"/>
        <v/>
      </c>
      <c r="G200" s="224" t="str">
        <f t="shared" si="34"/>
        <v/>
      </c>
      <c r="H200" s="298" t="str">
        <f t="shared" si="34"/>
        <v/>
      </c>
      <c r="I200" s="303" t="str">
        <f t="shared" si="35"/>
        <v/>
      </c>
    </row>
    <row r="201" spans="1:9" ht="30" customHeight="1" x14ac:dyDescent="0.25">
      <c r="A201" s="162" t="s">
        <v>114</v>
      </c>
      <c r="B201" s="203" t="str">
        <f t="shared" si="32"/>
        <v/>
      </c>
      <c r="C201" s="203" t="str">
        <f t="shared" si="32"/>
        <v/>
      </c>
      <c r="D201" s="216"/>
      <c r="E201" s="221" t="str">
        <f t="shared" si="33"/>
        <v/>
      </c>
      <c r="F201" s="298" t="str">
        <f t="shared" si="34"/>
        <v/>
      </c>
      <c r="G201" s="224" t="str">
        <f t="shared" si="34"/>
        <v/>
      </c>
      <c r="H201" s="298" t="str">
        <f t="shared" si="34"/>
        <v/>
      </c>
      <c r="I201" s="303" t="str">
        <f t="shared" si="35"/>
        <v/>
      </c>
    </row>
    <row r="202" spans="1:9" ht="30" customHeight="1" x14ac:dyDescent="0.25">
      <c r="A202" s="162" t="s">
        <v>115</v>
      </c>
      <c r="B202" s="203" t="str">
        <f t="shared" si="32"/>
        <v/>
      </c>
      <c r="C202" s="203" t="str">
        <f t="shared" si="32"/>
        <v/>
      </c>
      <c r="D202" s="216"/>
      <c r="E202" s="221" t="str">
        <f t="shared" si="33"/>
        <v/>
      </c>
      <c r="F202" s="298" t="str">
        <f t="shared" si="34"/>
        <v/>
      </c>
      <c r="G202" s="224" t="str">
        <f t="shared" si="34"/>
        <v/>
      </c>
      <c r="H202" s="298" t="str">
        <f t="shared" si="34"/>
        <v/>
      </c>
      <c r="I202" s="303" t="str">
        <f t="shared" si="35"/>
        <v/>
      </c>
    </row>
    <row r="203" spans="1:9" ht="30" customHeight="1" x14ac:dyDescent="0.25">
      <c r="A203" s="162" t="s">
        <v>116</v>
      </c>
      <c r="B203" s="203" t="str">
        <f t="shared" si="32"/>
        <v/>
      </c>
      <c r="C203" s="203" t="str">
        <f t="shared" si="32"/>
        <v/>
      </c>
      <c r="D203" s="216"/>
      <c r="E203" s="221" t="str">
        <f t="shared" si="33"/>
        <v/>
      </c>
      <c r="F203" s="298" t="str">
        <f t="shared" si="34"/>
        <v/>
      </c>
      <c r="G203" s="224" t="str">
        <f t="shared" si="34"/>
        <v/>
      </c>
      <c r="H203" s="298" t="str">
        <f t="shared" si="34"/>
        <v/>
      </c>
      <c r="I203" s="303" t="str">
        <f t="shared" si="35"/>
        <v/>
      </c>
    </row>
    <row r="204" spans="1:9" ht="30" customHeight="1" x14ac:dyDescent="0.25">
      <c r="A204" s="162" t="s">
        <v>27</v>
      </c>
      <c r="B204" s="203" t="str">
        <f t="shared" si="32"/>
        <v/>
      </c>
      <c r="C204" s="203" t="str">
        <f t="shared" si="32"/>
        <v/>
      </c>
      <c r="D204" s="216"/>
      <c r="E204" s="221" t="str">
        <f t="shared" si="33"/>
        <v/>
      </c>
      <c r="F204" s="298" t="str">
        <f t="shared" si="34"/>
        <v/>
      </c>
      <c r="G204" s="224" t="str">
        <f t="shared" si="34"/>
        <v/>
      </c>
      <c r="H204" s="298" t="str">
        <f t="shared" si="34"/>
        <v/>
      </c>
      <c r="I204" s="303" t="str">
        <f t="shared" si="35"/>
        <v/>
      </c>
    </row>
    <row r="205" spans="1:9" ht="30" customHeight="1" x14ac:dyDescent="0.25">
      <c r="A205" s="162" t="s">
        <v>163</v>
      </c>
      <c r="B205" s="203" t="str">
        <f t="shared" si="32"/>
        <v/>
      </c>
      <c r="C205" s="203" t="str">
        <f t="shared" si="32"/>
        <v/>
      </c>
      <c r="D205" s="216"/>
      <c r="E205" s="221" t="str">
        <f t="shared" si="33"/>
        <v/>
      </c>
      <c r="F205" s="298" t="str">
        <f t="shared" si="34"/>
        <v/>
      </c>
      <c r="G205" s="224" t="str">
        <f t="shared" si="34"/>
        <v/>
      </c>
      <c r="H205" s="298" t="str">
        <f t="shared" si="34"/>
        <v/>
      </c>
      <c r="I205" s="303" t="str">
        <f t="shared" si="35"/>
        <v/>
      </c>
    </row>
    <row r="206" spans="1:9" ht="30" customHeight="1" x14ac:dyDescent="0.25">
      <c r="A206" s="162" t="s">
        <v>164</v>
      </c>
      <c r="B206" s="203" t="str">
        <f t="shared" si="32"/>
        <v/>
      </c>
      <c r="C206" s="203" t="str">
        <f t="shared" si="32"/>
        <v/>
      </c>
      <c r="D206" s="216"/>
      <c r="E206" s="221" t="str">
        <f t="shared" si="33"/>
        <v/>
      </c>
      <c r="F206" s="298" t="str">
        <f t="shared" si="34"/>
        <v/>
      </c>
      <c r="G206" s="224" t="str">
        <f t="shared" si="34"/>
        <v/>
      </c>
      <c r="H206" s="298" t="str">
        <f t="shared" si="34"/>
        <v/>
      </c>
      <c r="I206" s="303" t="str">
        <f t="shared" si="35"/>
        <v/>
      </c>
    </row>
    <row r="207" spans="1:9" ht="30" customHeight="1" x14ac:dyDescent="0.25">
      <c r="A207" s="162" t="s">
        <v>129</v>
      </c>
      <c r="B207" s="203" t="str">
        <f t="shared" si="32"/>
        <v/>
      </c>
      <c r="C207" s="203" t="str">
        <f t="shared" si="32"/>
        <v/>
      </c>
      <c r="D207" s="216"/>
      <c r="E207" s="221" t="str">
        <f t="shared" si="33"/>
        <v/>
      </c>
      <c r="F207" s="298" t="str">
        <f t="shared" si="34"/>
        <v/>
      </c>
      <c r="G207" s="224" t="str">
        <f t="shared" si="34"/>
        <v/>
      </c>
      <c r="H207" s="298" t="str">
        <f t="shared" si="34"/>
        <v/>
      </c>
      <c r="I207" s="303" t="str">
        <f t="shared" si="35"/>
        <v/>
      </c>
    </row>
    <row r="208" spans="1:9" ht="30" customHeight="1" x14ac:dyDescent="0.35">
      <c r="A208" s="162" t="s">
        <v>175</v>
      </c>
      <c r="B208" s="203" t="str">
        <f t="shared" si="32"/>
        <v/>
      </c>
      <c r="C208" s="203" t="str">
        <f t="shared" si="32"/>
        <v/>
      </c>
      <c r="D208" s="216"/>
      <c r="E208" s="221" t="str">
        <f t="shared" si="33"/>
        <v/>
      </c>
      <c r="F208" s="298" t="str">
        <f t="shared" si="34"/>
        <v/>
      </c>
      <c r="G208" s="224" t="str">
        <f t="shared" si="34"/>
        <v/>
      </c>
      <c r="H208" s="298" t="str">
        <f t="shared" si="34"/>
        <v/>
      </c>
      <c r="I208" s="303"/>
    </row>
    <row r="209" spans="1:10" ht="56.25" customHeight="1" x14ac:dyDescent="0.25">
      <c r="A209" s="162" t="s">
        <v>176</v>
      </c>
      <c r="B209" s="203" t="str">
        <f t="shared" si="32"/>
        <v/>
      </c>
      <c r="C209" s="203" t="str">
        <f t="shared" si="32"/>
        <v/>
      </c>
      <c r="D209" s="216"/>
      <c r="E209" s="221" t="str">
        <f t="shared" si="33"/>
        <v/>
      </c>
      <c r="F209" s="298" t="str">
        <f t="shared" si="34"/>
        <v/>
      </c>
      <c r="G209" s="224" t="str">
        <f t="shared" si="34"/>
        <v/>
      </c>
      <c r="H209" s="298" t="str">
        <f t="shared" si="34"/>
        <v/>
      </c>
      <c r="I209" s="303" t="str">
        <f>IF($D$30&lt;&gt;"",I64,"")</f>
        <v/>
      </c>
    </row>
    <row r="210" spans="1:10" ht="30" customHeight="1" x14ac:dyDescent="0.25">
      <c r="A210" s="162" t="s">
        <v>177</v>
      </c>
      <c r="B210" s="203" t="str">
        <f t="shared" si="32"/>
        <v/>
      </c>
      <c r="C210" s="203" t="str">
        <f t="shared" si="32"/>
        <v/>
      </c>
      <c r="D210" s="216"/>
      <c r="E210" s="221" t="str">
        <f t="shared" si="33"/>
        <v/>
      </c>
      <c r="F210" s="298" t="str">
        <f t="shared" si="34"/>
        <v/>
      </c>
      <c r="G210" s="224" t="str">
        <f t="shared" si="34"/>
        <v/>
      </c>
      <c r="H210" s="298" t="str">
        <f t="shared" si="34"/>
        <v/>
      </c>
      <c r="I210" s="303" t="str">
        <f>IF($D$30&lt;&gt;"",I65,"")</f>
        <v/>
      </c>
    </row>
    <row r="211" spans="1:10" ht="30" customHeight="1" x14ac:dyDescent="0.25">
      <c r="A211" s="162" t="s">
        <v>178</v>
      </c>
      <c r="B211" s="203" t="str">
        <f t="shared" si="32"/>
        <v/>
      </c>
      <c r="C211" s="203" t="str">
        <f t="shared" si="32"/>
        <v/>
      </c>
      <c r="D211" s="216"/>
      <c r="E211" s="221" t="str">
        <f t="shared" si="33"/>
        <v/>
      </c>
      <c r="F211" s="298" t="str">
        <f t="shared" si="34"/>
        <v/>
      </c>
      <c r="G211" s="224" t="str">
        <f t="shared" si="34"/>
        <v/>
      </c>
      <c r="H211" s="298" t="str">
        <f t="shared" si="34"/>
        <v/>
      </c>
      <c r="I211" s="303" t="str">
        <f>IF($D$30&lt;&gt;"",I66,"")</f>
        <v/>
      </c>
    </row>
    <row r="212" spans="1:10" ht="30" customHeight="1" x14ac:dyDescent="0.25">
      <c r="A212" s="162" t="s">
        <v>179</v>
      </c>
      <c r="B212" s="203" t="str">
        <f t="shared" si="32"/>
        <v/>
      </c>
      <c r="C212" s="203" t="str">
        <f t="shared" si="32"/>
        <v/>
      </c>
      <c r="D212" s="216"/>
      <c r="E212" s="221" t="str">
        <f t="shared" si="33"/>
        <v/>
      </c>
      <c r="F212" s="298" t="str">
        <f t="shared" si="34"/>
        <v/>
      </c>
      <c r="G212" s="224" t="str">
        <f t="shared" si="34"/>
        <v/>
      </c>
      <c r="H212" s="298" t="str">
        <f t="shared" si="34"/>
        <v/>
      </c>
      <c r="I212" s="303" t="str">
        <f>IF($D$30&lt;&gt;"",I67,"")</f>
        <v/>
      </c>
    </row>
    <row r="213" spans="1:10" ht="30" customHeight="1" x14ac:dyDescent="0.25">
      <c r="A213" s="162" t="s">
        <v>180</v>
      </c>
      <c r="B213" s="203" t="str">
        <f t="shared" si="32"/>
        <v/>
      </c>
      <c r="C213" s="203" t="str">
        <f t="shared" si="32"/>
        <v/>
      </c>
      <c r="D213" s="216"/>
      <c r="E213" s="221" t="str">
        <f t="shared" si="33"/>
        <v/>
      </c>
      <c r="F213" s="298" t="str">
        <f t="shared" si="34"/>
        <v/>
      </c>
      <c r="G213" s="224" t="str">
        <f t="shared" si="34"/>
        <v/>
      </c>
      <c r="H213" s="298" t="str">
        <f t="shared" si="34"/>
        <v/>
      </c>
      <c r="I213" s="303" t="str">
        <f>IF($D$30&lt;&gt;"",I68,"")</f>
        <v/>
      </c>
    </row>
    <row r="214" spans="1:10" ht="30" customHeight="1" x14ac:dyDescent="0.25">
      <c r="A214" s="162" t="s">
        <v>181</v>
      </c>
      <c r="B214" s="203" t="str">
        <f t="shared" si="32"/>
        <v/>
      </c>
      <c r="C214" s="203" t="str">
        <f t="shared" si="32"/>
        <v/>
      </c>
      <c r="D214" s="216"/>
      <c r="E214" s="221" t="str">
        <f t="shared" si="33"/>
        <v/>
      </c>
      <c r="F214" s="298" t="str">
        <f t="shared" si="34"/>
        <v/>
      </c>
      <c r="G214" s="224" t="str">
        <f t="shared" si="34"/>
        <v/>
      </c>
      <c r="H214" s="298" t="str">
        <f t="shared" si="34"/>
        <v/>
      </c>
      <c r="I214" s="394" t="str">
        <f>IFERROR(I69*$G$30,"")</f>
        <v/>
      </c>
    </row>
    <row r="215" spans="1:10" ht="30" customHeight="1" x14ac:dyDescent="0.25">
      <c r="A215" s="162" t="s">
        <v>165</v>
      </c>
      <c r="B215" s="203" t="str">
        <f t="shared" si="32"/>
        <v/>
      </c>
      <c r="C215" s="203" t="str">
        <f t="shared" si="32"/>
        <v/>
      </c>
      <c r="D215" s="216"/>
      <c r="E215" s="221" t="str">
        <f t="shared" si="33"/>
        <v/>
      </c>
      <c r="F215" s="298" t="str">
        <f t="shared" si="34"/>
        <v/>
      </c>
      <c r="G215" s="224" t="str">
        <f t="shared" si="34"/>
        <v/>
      </c>
      <c r="H215" s="298" t="str">
        <f t="shared" si="34"/>
        <v/>
      </c>
      <c r="I215" s="394" t="str">
        <f>IFERROR(I70*$G$30,"")</f>
        <v/>
      </c>
    </row>
    <row r="216" spans="1:10" ht="30" customHeight="1" x14ac:dyDescent="0.25">
      <c r="A216" s="374" t="str">
        <f>IF('Recyclingschritt N_0'!A71&lt;&gt;"",'Recyclingschritt N_0'!A71,"")</f>
        <v/>
      </c>
      <c r="B216" s="203" t="str">
        <f t="shared" si="32"/>
        <v/>
      </c>
      <c r="C216" s="203" t="str">
        <f t="shared" si="32"/>
        <v/>
      </c>
      <c r="D216" s="216"/>
      <c r="E216" s="221" t="str">
        <f t="shared" si="33"/>
        <v/>
      </c>
      <c r="F216" s="298" t="str">
        <f t="shared" si="34"/>
        <v/>
      </c>
      <c r="G216" s="224" t="str">
        <f t="shared" si="34"/>
        <v/>
      </c>
      <c r="H216" s="298" t="str">
        <f t="shared" si="34"/>
        <v/>
      </c>
      <c r="I216" s="303"/>
    </row>
    <row r="217" spans="1:10" ht="30" customHeight="1" x14ac:dyDescent="0.25">
      <c r="A217" s="374" t="str">
        <f>IF('Recyclingschritt N_0'!A72&lt;&gt;"",'Recyclingschritt N_0'!A72,"")</f>
        <v/>
      </c>
      <c r="B217" s="203" t="str">
        <f t="shared" si="32"/>
        <v/>
      </c>
      <c r="C217" s="203" t="str">
        <f t="shared" si="32"/>
        <v/>
      </c>
      <c r="D217" s="216"/>
      <c r="E217" s="221" t="str">
        <f t="shared" ref="E217" si="36">C217</f>
        <v/>
      </c>
      <c r="F217" s="298" t="str">
        <f t="shared" si="34"/>
        <v/>
      </c>
      <c r="G217" s="224" t="str">
        <f t="shared" si="34"/>
        <v/>
      </c>
      <c r="H217" s="298" t="str">
        <f t="shared" si="34"/>
        <v/>
      </c>
      <c r="I217" s="303"/>
    </row>
    <row r="218" spans="1:10" ht="30" customHeight="1" x14ac:dyDescent="0.25">
      <c r="A218" s="374" t="str">
        <f>IF('Recyclingschritt N_0'!A73&lt;&gt;"",'Recyclingschritt N_0'!A73,"")</f>
        <v/>
      </c>
      <c r="B218" s="203" t="str">
        <f t="shared" ref="B218:C218" si="37">IFERROR(B73*$G$30,"")</f>
        <v/>
      </c>
      <c r="C218" s="203" t="str">
        <f t="shared" si="37"/>
        <v/>
      </c>
      <c r="D218" s="216"/>
      <c r="E218" s="221" t="str">
        <f t="shared" si="33"/>
        <v/>
      </c>
      <c r="F218" s="298" t="str">
        <f t="shared" ref="F218:H218" si="38">IF($D$30&lt;&gt;"",F73,"")</f>
        <v/>
      </c>
      <c r="G218" s="224" t="str">
        <f t="shared" si="38"/>
        <v/>
      </c>
      <c r="H218" s="298" t="str">
        <f t="shared" si="38"/>
        <v/>
      </c>
      <c r="I218" s="303"/>
    </row>
    <row r="219" spans="1:10" ht="30" customHeight="1" x14ac:dyDescent="0.25">
      <c r="A219" s="176" t="s">
        <v>170</v>
      </c>
      <c r="B219" s="222">
        <f>SUM(B197:B218)</f>
        <v>0</v>
      </c>
      <c r="C219" s="222">
        <f>SUM(C197:C218)</f>
        <v>0</v>
      </c>
      <c r="D219" s="216"/>
      <c r="E219" s="223">
        <f>SUM(E197:E218)</f>
        <v>0</v>
      </c>
      <c r="F219" s="180" t="str">
        <f>IF(F74&lt;&gt;"",F74,"")</f>
        <v/>
      </c>
      <c r="G219" s="224" t="str">
        <f>IF(G74&lt;&gt;"",G74,"")</f>
        <v/>
      </c>
      <c r="H219" s="298" t="str">
        <f t="shared" ref="H219" si="39">IF($D$30&lt;&gt;"",H74,"")</f>
        <v/>
      </c>
      <c r="I219" s="180" t="str">
        <f>IF(I74&lt;&gt;"",I74,"")</f>
        <v/>
      </c>
      <c r="J219" s="274"/>
    </row>
    <row r="220" spans="1:10" x14ac:dyDescent="0.25">
      <c r="A220" s="514"/>
      <c r="B220" s="515"/>
      <c r="C220" s="515"/>
      <c r="D220" s="515"/>
      <c r="E220" s="515"/>
      <c r="F220" s="515"/>
      <c r="G220" s="515"/>
      <c r="H220" s="515"/>
      <c r="I220" s="515"/>
    </row>
    <row r="221" spans="1:10" ht="54.95" customHeight="1" x14ac:dyDescent="0.25">
      <c r="A221" s="516" t="s">
        <v>207</v>
      </c>
      <c r="B221" s="517"/>
      <c r="C221" s="517"/>
      <c r="D221" s="517"/>
      <c r="E221" s="517"/>
      <c r="F221" s="517"/>
      <c r="G221" s="517"/>
      <c r="H221" s="292"/>
      <c r="I221" s="175" t="str">
        <f>CONCATENATE("hier:  ",$I$1)</f>
        <v xml:space="preserve">hier:  </v>
      </c>
    </row>
    <row r="222" spans="1:10" ht="54.95" customHeight="1" x14ac:dyDescent="0.25">
      <c r="A222" s="295" t="s">
        <v>161</v>
      </c>
      <c r="B222" s="471">
        <f>D31</f>
        <v>0</v>
      </c>
      <c r="C222" s="472"/>
      <c r="D222" s="296"/>
      <c r="E222" s="296"/>
      <c r="F222" s="296"/>
      <c r="G222" s="296"/>
      <c r="H222" s="296"/>
      <c r="I222" s="297"/>
    </row>
    <row r="223" spans="1:10" ht="15" customHeight="1" x14ac:dyDescent="0.25">
      <c r="A223" s="464" t="s">
        <v>97</v>
      </c>
      <c r="B223" s="465"/>
      <c r="C223" s="466"/>
      <c r="D223" s="518" t="str">
        <f>IF(E31&lt;&gt;"",E31,"")</f>
        <v/>
      </c>
      <c r="E223" s="519"/>
      <c r="F223" s="519"/>
      <c r="G223" s="519"/>
      <c r="H223" s="519"/>
      <c r="I223" s="520"/>
    </row>
    <row r="224" spans="1:10" ht="133.5" customHeight="1" x14ac:dyDescent="0.25">
      <c r="A224" s="183" t="s">
        <v>81</v>
      </c>
      <c r="B224" s="14" t="s">
        <v>68</v>
      </c>
      <c r="C224" s="14" t="s">
        <v>55</v>
      </c>
      <c r="D224" s="14" t="s">
        <v>57</v>
      </c>
      <c r="E224" s="15" t="s">
        <v>56</v>
      </c>
      <c r="F224" s="510" t="s">
        <v>53</v>
      </c>
      <c r="G224" s="251" t="s">
        <v>54</v>
      </c>
      <c r="H224" s="512" t="s">
        <v>12</v>
      </c>
      <c r="I224" s="381" t="s">
        <v>187</v>
      </c>
    </row>
    <row r="225" spans="1:9" ht="34.5" customHeight="1" x14ac:dyDescent="0.25">
      <c r="A225" s="252"/>
      <c r="B225" s="250" t="s">
        <v>8</v>
      </c>
      <c r="C225" s="250" t="s">
        <v>8</v>
      </c>
      <c r="D225" s="250" t="s">
        <v>8</v>
      </c>
      <c r="E225" s="250" t="s">
        <v>8</v>
      </c>
      <c r="F225" s="511"/>
      <c r="G225" s="8" t="s">
        <v>9</v>
      </c>
      <c r="H225" s="513"/>
      <c r="I225" s="300" t="s">
        <v>8</v>
      </c>
    </row>
    <row r="226" spans="1:9" ht="30" customHeight="1" x14ac:dyDescent="0.25">
      <c r="A226" s="162" t="s">
        <v>111</v>
      </c>
      <c r="B226" s="203" t="str">
        <f t="shared" ref="B226:C246" si="40">IFERROR(B52*$G$31,"")</f>
        <v/>
      </c>
      <c r="C226" s="203" t="str">
        <f t="shared" si="40"/>
        <v/>
      </c>
      <c r="D226" s="216"/>
      <c r="E226" s="221" t="str">
        <f t="shared" ref="E226:E247" si="41">C226</f>
        <v/>
      </c>
      <c r="F226" s="298" t="str">
        <f>IF($D$31&lt;&gt;"",F52,"")</f>
        <v/>
      </c>
      <c r="G226" s="224" t="str">
        <f>IF($D$31&lt;&gt;"",G52,"")</f>
        <v/>
      </c>
      <c r="H226" s="298" t="str">
        <f>IF($D$31&lt;&gt;"",H52,"")</f>
        <v/>
      </c>
      <c r="I226" s="303" t="str">
        <f>IF($D$31&lt;&gt;"",I52,"")</f>
        <v/>
      </c>
    </row>
    <row r="227" spans="1:9" ht="30" customHeight="1" x14ac:dyDescent="0.25">
      <c r="A227" s="162" t="s">
        <v>112</v>
      </c>
      <c r="B227" s="203" t="str">
        <f t="shared" si="40"/>
        <v/>
      </c>
      <c r="C227" s="203" t="str">
        <f t="shared" si="40"/>
        <v/>
      </c>
      <c r="D227" s="216"/>
      <c r="E227" s="221" t="str">
        <f t="shared" si="41"/>
        <v/>
      </c>
      <c r="F227" s="298" t="str">
        <f t="shared" ref="F227:H246" si="42">IF($D$31&lt;&gt;"",F53,"")</f>
        <v/>
      </c>
      <c r="G227" s="224" t="str">
        <f t="shared" si="42"/>
        <v/>
      </c>
      <c r="H227" s="298" t="str">
        <f t="shared" si="42"/>
        <v/>
      </c>
      <c r="I227" s="303" t="str">
        <f t="shared" ref="I227:I236" si="43">IF($D$31&lt;&gt;"",I53,"")</f>
        <v/>
      </c>
    </row>
    <row r="228" spans="1:9" ht="30" customHeight="1" x14ac:dyDescent="0.25">
      <c r="A228" s="162" t="s">
        <v>162</v>
      </c>
      <c r="B228" s="203" t="str">
        <f t="shared" si="40"/>
        <v/>
      </c>
      <c r="C228" s="203" t="str">
        <f t="shared" si="40"/>
        <v/>
      </c>
      <c r="D228" s="216"/>
      <c r="E228" s="221" t="str">
        <f t="shared" si="41"/>
        <v/>
      </c>
      <c r="F228" s="298" t="str">
        <f t="shared" si="42"/>
        <v/>
      </c>
      <c r="G228" s="224" t="str">
        <f t="shared" si="42"/>
        <v/>
      </c>
      <c r="H228" s="298" t="str">
        <f t="shared" si="42"/>
        <v/>
      </c>
      <c r="I228" s="303" t="str">
        <f t="shared" si="43"/>
        <v/>
      </c>
    </row>
    <row r="229" spans="1:9" ht="30" customHeight="1" x14ac:dyDescent="0.25">
      <c r="A229" s="162" t="s">
        <v>113</v>
      </c>
      <c r="B229" s="203" t="str">
        <f t="shared" si="40"/>
        <v/>
      </c>
      <c r="C229" s="203" t="str">
        <f t="shared" si="40"/>
        <v/>
      </c>
      <c r="D229" s="216"/>
      <c r="E229" s="221" t="str">
        <f t="shared" si="41"/>
        <v/>
      </c>
      <c r="F229" s="298" t="str">
        <f t="shared" si="42"/>
        <v/>
      </c>
      <c r="G229" s="224" t="str">
        <f t="shared" si="42"/>
        <v/>
      </c>
      <c r="H229" s="298" t="str">
        <f t="shared" si="42"/>
        <v/>
      </c>
      <c r="I229" s="303" t="str">
        <f t="shared" si="43"/>
        <v/>
      </c>
    </row>
    <row r="230" spans="1:9" ht="30" customHeight="1" x14ac:dyDescent="0.25">
      <c r="A230" s="162" t="s">
        <v>114</v>
      </c>
      <c r="B230" s="203" t="str">
        <f t="shared" si="40"/>
        <v/>
      </c>
      <c r="C230" s="203" t="str">
        <f t="shared" si="40"/>
        <v/>
      </c>
      <c r="D230" s="216"/>
      <c r="E230" s="221" t="str">
        <f t="shared" si="41"/>
        <v/>
      </c>
      <c r="F230" s="298" t="str">
        <f t="shared" si="42"/>
        <v/>
      </c>
      <c r="G230" s="224" t="str">
        <f t="shared" si="42"/>
        <v/>
      </c>
      <c r="H230" s="298" t="str">
        <f t="shared" si="42"/>
        <v/>
      </c>
      <c r="I230" s="303" t="str">
        <f t="shared" si="43"/>
        <v/>
      </c>
    </row>
    <row r="231" spans="1:9" ht="30" customHeight="1" x14ac:dyDescent="0.25">
      <c r="A231" s="162" t="s">
        <v>115</v>
      </c>
      <c r="B231" s="203" t="str">
        <f t="shared" si="40"/>
        <v/>
      </c>
      <c r="C231" s="203" t="str">
        <f t="shared" si="40"/>
        <v/>
      </c>
      <c r="D231" s="216"/>
      <c r="E231" s="221" t="str">
        <f t="shared" si="41"/>
        <v/>
      </c>
      <c r="F231" s="298" t="str">
        <f t="shared" si="42"/>
        <v/>
      </c>
      <c r="G231" s="224" t="str">
        <f t="shared" si="42"/>
        <v/>
      </c>
      <c r="H231" s="298" t="str">
        <f t="shared" si="42"/>
        <v/>
      </c>
      <c r="I231" s="303" t="str">
        <f t="shared" si="43"/>
        <v/>
      </c>
    </row>
    <row r="232" spans="1:9" ht="30" customHeight="1" x14ac:dyDescent="0.25">
      <c r="A232" s="162" t="s">
        <v>116</v>
      </c>
      <c r="B232" s="203" t="str">
        <f t="shared" si="40"/>
        <v/>
      </c>
      <c r="C232" s="203" t="str">
        <f t="shared" si="40"/>
        <v/>
      </c>
      <c r="D232" s="216"/>
      <c r="E232" s="221" t="str">
        <f t="shared" si="41"/>
        <v/>
      </c>
      <c r="F232" s="298" t="str">
        <f t="shared" si="42"/>
        <v/>
      </c>
      <c r="G232" s="224" t="str">
        <f t="shared" si="42"/>
        <v/>
      </c>
      <c r="H232" s="298" t="str">
        <f t="shared" si="42"/>
        <v/>
      </c>
      <c r="I232" s="303" t="str">
        <f t="shared" si="43"/>
        <v/>
      </c>
    </row>
    <row r="233" spans="1:9" ht="30" customHeight="1" x14ac:dyDescent="0.25">
      <c r="A233" s="162" t="s">
        <v>27</v>
      </c>
      <c r="B233" s="203" t="str">
        <f t="shared" si="40"/>
        <v/>
      </c>
      <c r="C233" s="203" t="str">
        <f t="shared" si="40"/>
        <v/>
      </c>
      <c r="D233" s="216"/>
      <c r="E233" s="221" t="str">
        <f t="shared" si="41"/>
        <v/>
      </c>
      <c r="F233" s="298" t="str">
        <f t="shared" si="42"/>
        <v/>
      </c>
      <c r="G233" s="224" t="str">
        <f t="shared" si="42"/>
        <v/>
      </c>
      <c r="H233" s="298" t="str">
        <f t="shared" si="42"/>
        <v/>
      </c>
      <c r="I233" s="303" t="str">
        <f t="shared" si="43"/>
        <v/>
      </c>
    </row>
    <row r="234" spans="1:9" ht="30" customHeight="1" x14ac:dyDescent="0.25">
      <c r="A234" s="162" t="s">
        <v>163</v>
      </c>
      <c r="B234" s="203" t="str">
        <f t="shared" si="40"/>
        <v/>
      </c>
      <c r="C234" s="203" t="str">
        <f t="shared" si="40"/>
        <v/>
      </c>
      <c r="D234" s="216"/>
      <c r="E234" s="221" t="str">
        <f t="shared" si="41"/>
        <v/>
      </c>
      <c r="F234" s="298" t="str">
        <f t="shared" si="42"/>
        <v/>
      </c>
      <c r="G234" s="224" t="str">
        <f t="shared" si="42"/>
        <v/>
      </c>
      <c r="H234" s="298" t="str">
        <f t="shared" si="42"/>
        <v/>
      </c>
      <c r="I234" s="303" t="str">
        <f t="shared" si="43"/>
        <v/>
      </c>
    </row>
    <row r="235" spans="1:9" ht="30" customHeight="1" x14ac:dyDescent="0.25">
      <c r="A235" s="162" t="s">
        <v>164</v>
      </c>
      <c r="B235" s="203" t="str">
        <f t="shared" si="40"/>
        <v/>
      </c>
      <c r="C235" s="203" t="str">
        <f t="shared" si="40"/>
        <v/>
      </c>
      <c r="D235" s="216"/>
      <c r="E235" s="221" t="str">
        <f t="shared" si="41"/>
        <v/>
      </c>
      <c r="F235" s="298" t="str">
        <f t="shared" si="42"/>
        <v/>
      </c>
      <c r="G235" s="224" t="str">
        <f t="shared" si="42"/>
        <v/>
      </c>
      <c r="H235" s="298" t="str">
        <f t="shared" si="42"/>
        <v/>
      </c>
      <c r="I235" s="303" t="str">
        <f t="shared" si="43"/>
        <v/>
      </c>
    </row>
    <row r="236" spans="1:9" ht="30" customHeight="1" x14ac:dyDescent="0.25">
      <c r="A236" s="162" t="s">
        <v>129</v>
      </c>
      <c r="B236" s="203" t="str">
        <f t="shared" si="40"/>
        <v/>
      </c>
      <c r="C236" s="203" t="str">
        <f t="shared" si="40"/>
        <v/>
      </c>
      <c r="D236" s="216"/>
      <c r="E236" s="221" t="str">
        <f t="shared" si="41"/>
        <v/>
      </c>
      <c r="F236" s="298" t="str">
        <f t="shared" si="42"/>
        <v/>
      </c>
      <c r="G236" s="224" t="str">
        <f t="shared" si="42"/>
        <v/>
      </c>
      <c r="H236" s="298" t="str">
        <f t="shared" si="42"/>
        <v/>
      </c>
      <c r="I236" s="303" t="str">
        <f t="shared" si="43"/>
        <v/>
      </c>
    </row>
    <row r="237" spans="1:9" ht="30" customHeight="1" x14ac:dyDescent="0.35">
      <c r="A237" s="162" t="s">
        <v>175</v>
      </c>
      <c r="B237" s="203" t="str">
        <f t="shared" si="40"/>
        <v/>
      </c>
      <c r="C237" s="203" t="str">
        <f t="shared" si="40"/>
        <v/>
      </c>
      <c r="D237" s="216"/>
      <c r="E237" s="221" t="str">
        <f t="shared" si="41"/>
        <v/>
      </c>
      <c r="F237" s="298" t="str">
        <f t="shared" si="42"/>
        <v/>
      </c>
      <c r="G237" s="224" t="str">
        <f t="shared" si="42"/>
        <v/>
      </c>
      <c r="H237" s="298" t="str">
        <f t="shared" si="42"/>
        <v/>
      </c>
      <c r="I237" s="303"/>
    </row>
    <row r="238" spans="1:9" ht="45.75" customHeight="1" x14ac:dyDescent="0.25">
      <c r="A238" s="162" t="s">
        <v>176</v>
      </c>
      <c r="B238" s="203" t="str">
        <f t="shared" si="40"/>
        <v/>
      </c>
      <c r="C238" s="203" t="str">
        <f t="shared" si="40"/>
        <v/>
      </c>
      <c r="D238" s="216"/>
      <c r="E238" s="221" t="str">
        <f t="shared" si="41"/>
        <v/>
      </c>
      <c r="F238" s="298" t="str">
        <f t="shared" si="42"/>
        <v/>
      </c>
      <c r="G238" s="224" t="str">
        <f t="shared" si="42"/>
        <v/>
      </c>
      <c r="H238" s="298" t="str">
        <f t="shared" si="42"/>
        <v/>
      </c>
      <c r="I238" s="303" t="str">
        <f>IF($D$31&lt;&gt;"",I64,"")</f>
        <v/>
      </c>
    </row>
    <row r="239" spans="1:9" ht="39" customHeight="1" x14ac:dyDescent="0.25">
      <c r="A239" s="162" t="s">
        <v>177</v>
      </c>
      <c r="B239" s="203" t="str">
        <f t="shared" si="40"/>
        <v/>
      </c>
      <c r="C239" s="203" t="str">
        <f t="shared" si="40"/>
        <v/>
      </c>
      <c r="D239" s="216"/>
      <c r="E239" s="221" t="str">
        <f t="shared" si="41"/>
        <v/>
      </c>
      <c r="F239" s="298" t="str">
        <f t="shared" si="42"/>
        <v/>
      </c>
      <c r="G239" s="224" t="str">
        <f t="shared" si="42"/>
        <v/>
      </c>
      <c r="H239" s="298" t="str">
        <f t="shared" si="42"/>
        <v/>
      </c>
      <c r="I239" s="303" t="str">
        <f>IF($D$31&lt;&gt;"",I65,"")</f>
        <v/>
      </c>
    </row>
    <row r="240" spans="1:9" ht="30" customHeight="1" x14ac:dyDescent="0.25">
      <c r="A240" s="162" t="s">
        <v>178</v>
      </c>
      <c r="B240" s="203" t="str">
        <f t="shared" si="40"/>
        <v/>
      </c>
      <c r="C240" s="203" t="str">
        <f t="shared" si="40"/>
        <v/>
      </c>
      <c r="D240" s="216"/>
      <c r="E240" s="221" t="str">
        <f t="shared" si="41"/>
        <v/>
      </c>
      <c r="F240" s="298" t="str">
        <f t="shared" si="42"/>
        <v/>
      </c>
      <c r="G240" s="224" t="str">
        <f t="shared" si="42"/>
        <v/>
      </c>
      <c r="H240" s="298" t="str">
        <f t="shared" si="42"/>
        <v/>
      </c>
      <c r="I240" s="303" t="str">
        <f>IF($D$31&lt;&gt;"",I66,"")</f>
        <v/>
      </c>
    </row>
    <row r="241" spans="1:9" ht="30" customHeight="1" x14ac:dyDescent="0.25">
      <c r="A241" s="162" t="s">
        <v>179</v>
      </c>
      <c r="B241" s="203" t="str">
        <f t="shared" si="40"/>
        <v/>
      </c>
      <c r="C241" s="203" t="str">
        <f t="shared" si="40"/>
        <v/>
      </c>
      <c r="D241" s="216"/>
      <c r="E241" s="221" t="str">
        <f t="shared" si="41"/>
        <v/>
      </c>
      <c r="F241" s="298" t="str">
        <f t="shared" si="42"/>
        <v/>
      </c>
      <c r="G241" s="224" t="str">
        <f t="shared" si="42"/>
        <v/>
      </c>
      <c r="H241" s="298" t="str">
        <f t="shared" si="42"/>
        <v/>
      </c>
      <c r="I241" s="303" t="str">
        <f>IF($D$31&lt;&gt;"",I67,"")</f>
        <v/>
      </c>
    </row>
    <row r="242" spans="1:9" ht="30" customHeight="1" x14ac:dyDescent="0.25">
      <c r="A242" s="162" t="s">
        <v>180</v>
      </c>
      <c r="B242" s="203" t="str">
        <f t="shared" si="40"/>
        <v/>
      </c>
      <c r="C242" s="203" t="str">
        <f t="shared" si="40"/>
        <v/>
      </c>
      <c r="D242" s="216"/>
      <c r="E242" s="221" t="str">
        <f t="shared" si="41"/>
        <v/>
      </c>
      <c r="F242" s="298" t="str">
        <f t="shared" si="42"/>
        <v/>
      </c>
      <c r="G242" s="224" t="str">
        <f t="shared" si="42"/>
        <v/>
      </c>
      <c r="H242" s="298" t="str">
        <f t="shared" si="42"/>
        <v/>
      </c>
      <c r="I242" s="303" t="str">
        <f>IF($D$31&lt;&gt;"",I68,"")</f>
        <v/>
      </c>
    </row>
    <row r="243" spans="1:9" ht="30" customHeight="1" x14ac:dyDescent="0.25">
      <c r="A243" s="162" t="s">
        <v>181</v>
      </c>
      <c r="B243" s="203" t="str">
        <f t="shared" si="40"/>
        <v/>
      </c>
      <c r="C243" s="203" t="str">
        <f t="shared" si="40"/>
        <v/>
      </c>
      <c r="D243" s="216"/>
      <c r="E243" s="221" t="str">
        <f t="shared" si="41"/>
        <v/>
      </c>
      <c r="F243" s="298" t="str">
        <f t="shared" si="42"/>
        <v/>
      </c>
      <c r="G243" s="224" t="str">
        <f t="shared" si="42"/>
        <v/>
      </c>
      <c r="H243" s="298" t="str">
        <f t="shared" si="42"/>
        <v/>
      </c>
      <c r="I243" s="394" t="str">
        <f>IFERROR(I69*$G$31,"")</f>
        <v/>
      </c>
    </row>
    <row r="244" spans="1:9" ht="30" customHeight="1" x14ac:dyDescent="0.25">
      <c r="A244" s="162" t="s">
        <v>165</v>
      </c>
      <c r="B244" s="203" t="str">
        <f t="shared" si="40"/>
        <v/>
      </c>
      <c r="C244" s="203" t="str">
        <f t="shared" si="40"/>
        <v/>
      </c>
      <c r="D244" s="216"/>
      <c r="E244" s="221" t="str">
        <f t="shared" si="41"/>
        <v/>
      </c>
      <c r="F244" s="298" t="str">
        <f t="shared" si="42"/>
        <v/>
      </c>
      <c r="G244" s="224" t="str">
        <f t="shared" si="42"/>
        <v/>
      </c>
      <c r="H244" s="298" t="str">
        <f t="shared" si="42"/>
        <v/>
      </c>
      <c r="I244" s="394" t="str">
        <f>IFERROR(I70*$G$31,"")</f>
        <v/>
      </c>
    </row>
    <row r="245" spans="1:9" ht="30" customHeight="1" x14ac:dyDescent="0.25">
      <c r="A245" s="374" t="str">
        <f>IF('Recyclingschritt N_0'!A71&lt;&gt;"",'Recyclingschritt N_0'!A71,"")</f>
        <v/>
      </c>
      <c r="B245" s="203" t="str">
        <f t="shared" si="40"/>
        <v/>
      </c>
      <c r="C245" s="203" t="str">
        <f t="shared" si="40"/>
        <v/>
      </c>
      <c r="D245" s="216"/>
      <c r="E245" s="221" t="str">
        <f t="shared" si="41"/>
        <v/>
      </c>
      <c r="F245" s="298" t="str">
        <f t="shared" si="42"/>
        <v/>
      </c>
      <c r="G245" s="224" t="str">
        <f t="shared" si="42"/>
        <v/>
      </c>
      <c r="H245" s="298" t="str">
        <f t="shared" si="42"/>
        <v/>
      </c>
      <c r="I245" s="303" t="str">
        <f>IF($D$31&lt;&gt;"",I71,"")</f>
        <v/>
      </c>
    </row>
    <row r="246" spans="1:9" ht="30" customHeight="1" x14ac:dyDescent="0.25">
      <c r="A246" s="374" t="str">
        <f>IF('Recyclingschritt N_0'!A72&lt;&gt;"",'Recyclingschritt N_0'!A72,"")</f>
        <v/>
      </c>
      <c r="B246" s="203" t="str">
        <f t="shared" si="40"/>
        <v/>
      </c>
      <c r="C246" s="203" t="str">
        <f t="shared" si="40"/>
        <v/>
      </c>
      <c r="D246" s="216"/>
      <c r="E246" s="221" t="str">
        <f t="shared" ref="E246" si="44">C246</f>
        <v/>
      </c>
      <c r="F246" s="298" t="str">
        <f t="shared" si="42"/>
        <v/>
      </c>
      <c r="G246" s="224" t="str">
        <f t="shared" si="42"/>
        <v/>
      </c>
      <c r="H246" s="298" t="str">
        <f t="shared" si="42"/>
        <v/>
      </c>
      <c r="I246" s="303" t="str">
        <f>IF($D$31&lt;&gt;"",I72,"")</f>
        <v/>
      </c>
    </row>
    <row r="247" spans="1:9" ht="30" customHeight="1" x14ac:dyDescent="0.25">
      <c r="A247" s="374" t="str">
        <f>IF('Recyclingschritt N_0'!A73&lt;&gt;"",'Recyclingschritt N_0'!A73,"")</f>
        <v/>
      </c>
      <c r="B247" s="203" t="str">
        <f t="shared" ref="B247:C247" si="45">IFERROR(B73*$G$31,"")</f>
        <v/>
      </c>
      <c r="C247" s="203" t="str">
        <f t="shared" si="45"/>
        <v/>
      </c>
      <c r="D247" s="216"/>
      <c r="E247" s="221" t="str">
        <f t="shared" si="41"/>
        <v/>
      </c>
      <c r="F247" s="298" t="str">
        <f t="shared" ref="F247:H247" si="46">IF($D$31&lt;&gt;"",F73,"")</f>
        <v/>
      </c>
      <c r="G247" s="224" t="str">
        <f t="shared" si="46"/>
        <v/>
      </c>
      <c r="H247" s="298" t="str">
        <f t="shared" si="46"/>
        <v/>
      </c>
      <c r="I247" s="303"/>
    </row>
    <row r="248" spans="1:9" ht="17.25" x14ac:dyDescent="0.25">
      <c r="A248" s="176" t="s">
        <v>170</v>
      </c>
      <c r="B248" s="222">
        <f>SUM(B226:B247)</f>
        <v>0</v>
      </c>
      <c r="C248" s="222">
        <f>SUM(C226:C247)</f>
        <v>0</v>
      </c>
      <c r="D248" s="216"/>
      <c r="E248" s="223">
        <f>SUM(E226:E247)</f>
        <v>0</v>
      </c>
      <c r="F248" s="180" t="str">
        <f>IF(F74&lt;&gt;"",F74,"")</f>
        <v/>
      </c>
      <c r="G248" s="224" t="str">
        <f>IF(G74&lt;&gt;"",G74,"")</f>
        <v/>
      </c>
      <c r="H248" s="224"/>
      <c r="I248" s="180" t="str">
        <f>IF(I74&lt;&gt;"",I74,"")</f>
        <v/>
      </c>
    </row>
    <row r="249" spans="1:9" ht="15" customHeight="1" x14ac:dyDescent="0.25">
      <c r="A249" s="514"/>
      <c r="B249" s="515"/>
      <c r="C249" s="515"/>
      <c r="D249" s="515"/>
      <c r="E249" s="515"/>
      <c r="F249" s="515"/>
      <c r="G249" s="515"/>
      <c r="H249" s="515"/>
      <c r="I249" s="515"/>
    </row>
    <row r="250" spans="1:9" x14ac:dyDescent="0.25">
      <c r="A250" s="249"/>
    </row>
    <row r="251" spans="1:9" ht="17.25" customHeight="1" x14ac:dyDescent="0.25">
      <c r="A251" s="7" t="str">
        <f>Gesamtergebnis!A217</f>
        <v>Anmerkungen (vgl. DV Abschnitt 9):</v>
      </c>
    </row>
    <row r="253" spans="1:9" ht="31.5" customHeight="1" x14ac:dyDescent="0.25">
      <c r="A253" s="521" t="s">
        <v>141</v>
      </c>
      <c r="B253" s="521"/>
      <c r="C253" s="521"/>
      <c r="D253" s="521"/>
      <c r="E253" s="521"/>
      <c r="F253" s="521"/>
      <c r="G253" s="521"/>
      <c r="H253" s="521"/>
      <c r="I253" s="521"/>
    </row>
    <row r="255" spans="1:9" ht="15" customHeight="1" x14ac:dyDescent="0.25">
      <c r="A255" s="521" t="s">
        <v>142</v>
      </c>
      <c r="B255" s="521"/>
      <c r="C255" s="521"/>
      <c r="D255" s="521"/>
      <c r="E255" s="521"/>
      <c r="F255" s="521"/>
      <c r="G255" s="521"/>
      <c r="H255" s="521"/>
      <c r="I255" s="521"/>
    </row>
    <row r="256" spans="1:9" ht="36" customHeight="1" x14ac:dyDescent="0.25">
      <c r="A256" s="521"/>
      <c r="B256" s="521"/>
      <c r="C256" s="521"/>
      <c r="D256" s="521"/>
      <c r="E256" s="521"/>
      <c r="F256" s="521"/>
      <c r="G256" s="521"/>
      <c r="H256" s="521"/>
      <c r="I256" s="521"/>
    </row>
    <row r="258" spans="1:9" ht="35.25" customHeight="1" x14ac:dyDescent="0.25">
      <c r="A258" s="521" t="s">
        <v>102</v>
      </c>
      <c r="B258" s="442"/>
      <c r="C258" s="442"/>
      <c r="D258" s="442"/>
      <c r="E258" s="442"/>
      <c r="F258" s="442"/>
      <c r="G258" s="442"/>
      <c r="H258" s="442"/>
      <c r="I258" s="442"/>
    </row>
    <row r="260" spans="1:9" ht="65.25" customHeight="1" x14ac:dyDescent="0.25">
      <c r="A260" s="521" t="s">
        <v>107</v>
      </c>
      <c r="B260" s="442"/>
      <c r="C260" s="442"/>
      <c r="D260" s="442"/>
      <c r="E260" s="442"/>
      <c r="F260" s="442"/>
      <c r="G260" s="442"/>
      <c r="H260" s="442"/>
      <c r="I260" s="442"/>
    </row>
    <row r="262" spans="1:9" x14ac:dyDescent="0.25">
      <c r="A262" s="521" t="s">
        <v>103</v>
      </c>
      <c r="B262" s="521"/>
      <c r="C262" s="521"/>
      <c r="D262" s="521"/>
      <c r="E262" s="521"/>
      <c r="F262" s="521"/>
      <c r="G262" s="521"/>
      <c r="H262" s="521"/>
      <c r="I262" s="521"/>
    </row>
    <row r="263" spans="1:9" ht="32.25" customHeight="1" x14ac:dyDescent="0.25">
      <c r="A263" s="521"/>
      <c r="B263" s="521"/>
      <c r="C263" s="521"/>
      <c r="D263" s="521"/>
      <c r="E263" s="521"/>
      <c r="F263" s="521"/>
      <c r="G263" s="521"/>
      <c r="H263" s="521"/>
      <c r="I263" s="521"/>
    </row>
    <row r="265" spans="1:9" ht="37.5" customHeight="1" x14ac:dyDescent="0.25">
      <c r="A265" s="594" t="s">
        <v>166</v>
      </c>
      <c r="B265" s="594"/>
      <c r="C265" s="594"/>
      <c r="D265" s="594"/>
      <c r="E265" s="594"/>
      <c r="F265" s="594"/>
      <c r="G265" s="594"/>
      <c r="H265" s="594"/>
      <c r="I265" s="594"/>
    </row>
    <row r="266" spans="1:9" ht="15" customHeight="1" x14ac:dyDescent="0.25">
      <c r="A266" s="164"/>
      <c r="B266" s="164"/>
      <c r="C266" s="164"/>
      <c r="D266" s="164"/>
      <c r="E266" s="164"/>
      <c r="F266" s="164"/>
      <c r="G266" s="164"/>
      <c r="H266" s="287"/>
      <c r="I266" s="164"/>
    </row>
    <row r="267" spans="1:9" s="78" customFormat="1" ht="50.25" customHeight="1" x14ac:dyDescent="0.25">
      <c r="A267" s="521" t="s">
        <v>105</v>
      </c>
      <c r="B267" s="521"/>
      <c r="C267" s="521"/>
      <c r="D267" s="521"/>
      <c r="E267" s="521"/>
      <c r="F267" s="521"/>
      <c r="G267" s="521"/>
      <c r="H267" s="521"/>
      <c r="I267" s="521"/>
    </row>
    <row r="268" spans="1:9" s="78" customFormat="1" ht="15" customHeight="1" x14ac:dyDescent="0.25">
      <c r="A268" s="55"/>
      <c r="B268" s="55"/>
      <c r="C268" s="55"/>
      <c r="D268" s="55"/>
      <c r="E268" s="55"/>
      <c r="F268" s="55"/>
      <c r="G268" s="55"/>
      <c r="H268" s="287"/>
      <c r="I268" s="55"/>
    </row>
    <row r="269" spans="1:9" s="78" customFormat="1" ht="20.25" customHeight="1" x14ac:dyDescent="0.25">
      <c r="A269" s="521" t="s">
        <v>99</v>
      </c>
      <c r="B269" s="521"/>
      <c r="C269" s="521"/>
      <c r="D269" s="521"/>
      <c r="E269" s="521"/>
      <c r="F269" s="521"/>
      <c r="G269" s="521"/>
      <c r="H269" s="521"/>
      <c r="I269" s="521"/>
    </row>
    <row r="270" spans="1:9" s="78" customFormat="1" ht="15" customHeight="1" x14ac:dyDescent="0.25">
      <c r="A270" s="55"/>
      <c r="B270" s="55"/>
      <c r="C270" s="55"/>
      <c r="D270" s="55"/>
      <c r="E270" s="55"/>
      <c r="F270" s="55"/>
      <c r="G270" s="55"/>
      <c r="H270" s="287"/>
      <c r="I270" s="55"/>
    </row>
    <row r="271" spans="1:9" s="78" customFormat="1" ht="37.5" customHeight="1" x14ac:dyDescent="0.25">
      <c r="A271" s="521" t="s">
        <v>106</v>
      </c>
      <c r="B271" s="521"/>
      <c r="C271" s="521"/>
      <c r="D271" s="521"/>
      <c r="E271" s="521"/>
      <c r="F271" s="521"/>
      <c r="G271" s="521"/>
      <c r="H271" s="521"/>
      <c r="I271" s="521"/>
    </row>
    <row r="272" spans="1:9" s="163" customFormat="1" ht="15" customHeight="1" x14ac:dyDescent="0.25">
      <c r="A272" s="164"/>
      <c r="B272" s="164"/>
      <c r="C272" s="164"/>
      <c r="D272" s="164"/>
      <c r="E272" s="164"/>
      <c r="F272" s="164"/>
      <c r="G272" s="164"/>
      <c r="H272" s="287"/>
      <c r="I272" s="164"/>
    </row>
    <row r="273" spans="1:9" ht="101.25" customHeight="1" x14ac:dyDescent="0.25">
      <c r="A273" s="521" t="s">
        <v>173</v>
      </c>
      <c r="B273" s="521"/>
      <c r="C273" s="521"/>
      <c r="D273" s="521"/>
      <c r="E273" s="521"/>
      <c r="F273" s="521"/>
      <c r="G273" s="521"/>
      <c r="H273" s="521"/>
      <c r="I273" s="521"/>
    </row>
    <row r="275" spans="1:9" ht="35.25" customHeight="1" x14ac:dyDescent="0.25">
      <c r="A275" s="521" t="s">
        <v>167</v>
      </c>
      <c r="B275" s="521"/>
      <c r="C275" s="521"/>
      <c r="D275" s="521"/>
      <c r="E275" s="521"/>
      <c r="F275" s="521"/>
      <c r="G275" s="521"/>
      <c r="H275" s="521"/>
      <c r="I275" s="521"/>
    </row>
    <row r="277" spans="1:9" ht="54.95" customHeight="1" x14ac:dyDescent="0.25">
      <c r="A277" s="589" t="s">
        <v>208</v>
      </c>
      <c r="B277" s="589"/>
      <c r="C277" s="589"/>
      <c r="D277" s="589"/>
      <c r="E277" s="589"/>
      <c r="F277" s="589"/>
      <c r="G277" s="589"/>
      <c r="H277" s="589"/>
      <c r="I277" s="589"/>
    </row>
    <row r="279" spans="1:9" ht="59.25" customHeight="1" x14ac:dyDescent="0.25">
      <c r="A279" s="589" t="s">
        <v>168</v>
      </c>
      <c r="B279" s="589"/>
      <c r="C279" s="589"/>
      <c r="D279" s="589"/>
      <c r="E279" s="589"/>
      <c r="F279" s="589"/>
      <c r="G279" s="589"/>
      <c r="H279" s="589"/>
      <c r="I279" s="589"/>
    </row>
  </sheetData>
  <sheetProtection algorithmName="SHA-512" hashValue="4dFyoHNT2yHgd2fvjOyAzH34KE9sgFVJdIUQmoRhjn39ghQU7paEHkwddm7Oc1dhNrdoa29mJRyQRJsVS5GsBQ==" saltValue="brk61DBnG+5ZNTXyrsDTVg==" spinCount="100000" sheet="1" objects="1" scenarios="1"/>
  <mergeCells count="108">
    <mergeCell ref="A279:I279"/>
    <mergeCell ref="G36:H36"/>
    <mergeCell ref="G37:H37"/>
    <mergeCell ref="G38:H38"/>
    <mergeCell ref="G39:H39"/>
    <mergeCell ref="G40:H40"/>
    <mergeCell ref="G41:H41"/>
    <mergeCell ref="G42:H42"/>
    <mergeCell ref="G43:H43"/>
    <mergeCell ref="G44:H44"/>
    <mergeCell ref="G45:H45"/>
    <mergeCell ref="H50:H51"/>
    <mergeCell ref="H79:H80"/>
    <mergeCell ref="E40:F40"/>
    <mergeCell ref="A40:B40"/>
    <mergeCell ref="A269:I269"/>
    <mergeCell ref="A277:I277"/>
    <mergeCell ref="A258:I258"/>
    <mergeCell ref="A260:I260"/>
    <mergeCell ref="A265:I265"/>
    <mergeCell ref="A267:I267"/>
    <mergeCell ref="A271:I271"/>
    <mergeCell ref="A273:I273"/>
    <mergeCell ref="A275:I275"/>
    <mergeCell ref="A3:I3"/>
    <mergeCell ref="C20:I21"/>
    <mergeCell ref="E39:F39"/>
    <mergeCell ref="A24:B25"/>
    <mergeCell ref="A34:G34"/>
    <mergeCell ref="E32:G32"/>
    <mergeCell ref="D35:D36"/>
    <mergeCell ref="A38:B38"/>
    <mergeCell ref="A35:B37"/>
    <mergeCell ref="E38:F38"/>
    <mergeCell ref="C35:C37"/>
    <mergeCell ref="A20:B21"/>
    <mergeCell ref="E36:F36"/>
    <mergeCell ref="H24:I32"/>
    <mergeCell ref="C1:F1"/>
    <mergeCell ref="C24:C25"/>
    <mergeCell ref="A23:G23"/>
    <mergeCell ref="E35:I35"/>
    <mergeCell ref="E24:F25"/>
    <mergeCell ref="E37:F37"/>
    <mergeCell ref="A133:I133"/>
    <mergeCell ref="A107:C107"/>
    <mergeCell ref="D107:I107"/>
    <mergeCell ref="F108:F109"/>
    <mergeCell ref="A46:C46"/>
    <mergeCell ref="E46:I46"/>
    <mergeCell ref="A78:C78"/>
    <mergeCell ref="A105:G105"/>
    <mergeCell ref="A104:I104"/>
    <mergeCell ref="A76:G76"/>
    <mergeCell ref="E42:F42"/>
    <mergeCell ref="A39:B39"/>
    <mergeCell ref="E43:F43"/>
    <mergeCell ref="A41:B41"/>
    <mergeCell ref="D78:I78"/>
    <mergeCell ref="F79:F80"/>
    <mergeCell ref="A47:I47"/>
    <mergeCell ref="B2:I2"/>
    <mergeCell ref="A255:I256"/>
    <mergeCell ref="A253:I253"/>
    <mergeCell ref="A262:I263"/>
    <mergeCell ref="A42:B42"/>
    <mergeCell ref="E41:F41"/>
    <mergeCell ref="A48:G48"/>
    <mergeCell ref="D49:I49"/>
    <mergeCell ref="A162:I162"/>
    <mergeCell ref="A134:G134"/>
    <mergeCell ref="A136:C136"/>
    <mergeCell ref="D136:I136"/>
    <mergeCell ref="F137:F138"/>
    <mergeCell ref="F50:F51"/>
    <mergeCell ref="A75:I75"/>
    <mergeCell ref="B49:C49"/>
    <mergeCell ref="E44:F44"/>
    <mergeCell ref="E45:F45"/>
    <mergeCell ref="A43:B43"/>
    <mergeCell ref="A44:B44"/>
    <mergeCell ref="A45:B45"/>
    <mergeCell ref="A163:G163"/>
    <mergeCell ref="A165:C165"/>
    <mergeCell ref="D165:I165"/>
    <mergeCell ref="A249:I249"/>
    <mergeCell ref="F224:F225"/>
    <mergeCell ref="B222:C222"/>
    <mergeCell ref="B193:C193"/>
    <mergeCell ref="B164:C164"/>
    <mergeCell ref="B135:C135"/>
    <mergeCell ref="B106:C106"/>
    <mergeCell ref="B77:C77"/>
    <mergeCell ref="H108:H109"/>
    <mergeCell ref="H137:H138"/>
    <mergeCell ref="H166:H167"/>
    <mergeCell ref="H195:H196"/>
    <mergeCell ref="H224:H225"/>
    <mergeCell ref="F195:F196"/>
    <mergeCell ref="A220:I220"/>
    <mergeCell ref="F166:F167"/>
    <mergeCell ref="A191:I191"/>
    <mergeCell ref="A192:G192"/>
    <mergeCell ref="A194:C194"/>
    <mergeCell ref="D194:I194"/>
    <mergeCell ref="A221:G221"/>
    <mergeCell ref="A223:C223"/>
    <mergeCell ref="D223:I223"/>
  </mergeCells>
  <phoneticPr fontId="26" type="noConversion"/>
  <pageMargins left="0.59055118110236227" right="0.62992125984251968" top="0.51181102362204722" bottom="0.51181102362204722" header="0.31496062992125984" footer="0.31496062992125984"/>
  <pageSetup paperSize="9" scale="70" orientation="portrait" r:id="rId1"/>
  <headerFooter>
    <oddHeader>&amp;CBlatt - &amp;A</oddHeader>
    <oddFooter>&amp;CSeite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6"/>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7.140625" customWidth="1"/>
  </cols>
  <sheetData>
    <row r="1" spans="1:9" ht="24.95" customHeight="1" x14ac:dyDescent="0.25">
      <c r="A1" s="186"/>
      <c r="B1" s="187"/>
      <c r="C1" s="618" t="s">
        <v>25</v>
      </c>
      <c r="D1" s="609"/>
      <c r="E1" s="609"/>
      <c r="F1" s="609"/>
      <c r="G1" s="24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CONCATENATE("N_1, hier:  ",IF(TitelseiteSonstigeAltbatterien!$B$18&lt;&gt;"",TitelseiteSonstigeAltbatterien!$B$18,""))</f>
        <v xml:space="preserve">N_1,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88"/>
      <c r="D18" s="88"/>
      <c r="E18" s="88"/>
      <c r="F18" s="88"/>
      <c r="G18" s="8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29"/>
      <c r="C21" s="29"/>
      <c r="D21" s="29"/>
      <c r="E21" s="29"/>
      <c r="F21" s="29"/>
      <c r="G21" s="29"/>
      <c r="H21" s="325"/>
      <c r="I21" s="30"/>
    </row>
    <row r="22" spans="1:9" ht="35.1" customHeight="1" x14ac:dyDescent="0.25">
      <c r="A22" s="536" t="s">
        <v>48</v>
      </c>
      <c r="B22" s="612"/>
      <c r="C22" s="612"/>
      <c r="D22" s="612"/>
      <c r="E22" s="613"/>
      <c r="F22" s="613"/>
      <c r="G22" s="613"/>
      <c r="H22" s="327"/>
      <c r="I22" s="36" t="str">
        <f>CONCATENATE("hier: ",$C$10)</f>
        <v xml:space="preserve">hier: </v>
      </c>
    </row>
    <row r="23" spans="1:9" ht="38.1" customHeight="1" x14ac:dyDescent="0.25">
      <c r="A23" s="542" t="s">
        <v>84</v>
      </c>
      <c r="B23" s="569"/>
      <c r="C23" s="534" t="s">
        <v>80</v>
      </c>
      <c r="D23" s="147" t="s">
        <v>43</v>
      </c>
      <c r="E23" s="148"/>
      <c r="F23" s="149"/>
      <c r="G23" s="149"/>
      <c r="H23" s="149"/>
      <c r="I23" s="2"/>
    </row>
    <row r="24" spans="1:9" ht="38.1" customHeight="1" x14ac:dyDescent="0.25">
      <c r="A24" s="570"/>
      <c r="B24" s="571"/>
      <c r="C24" s="535"/>
      <c r="D24" s="147" t="s">
        <v>8</v>
      </c>
      <c r="E24" s="150"/>
      <c r="F24" s="60"/>
      <c r="G24" s="60"/>
      <c r="H24" s="304"/>
      <c r="I24" s="5"/>
    </row>
    <row r="25" spans="1:9" x14ac:dyDescent="0.25">
      <c r="A25" s="43" t="str" cm="1">
        <f t="array" ref="A25:B25">IF('Recyclingschritt N_0'!A38:B38&lt;&gt;"",'Recyclingschritt N_0'!A38:B38,"")</f>
        <v/>
      </c>
      <c r="B25" s="193" t="str">
        <v/>
      </c>
      <c r="C25" s="182" t="str">
        <f>IF('Recyclingschritt N_0'!C38&lt;&gt;"",'Recyclingschritt N_0'!C38,"")</f>
        <v/>
      </c>
      <c r="D25" s="199" t="str">
        <f>IF('Recyclingschritt N_0'!D38&lt;&gt;"",'Recyclingschritt N_0'!D38,"")</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20"/>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11" t="s">
        <v>49</v>
      </c>
    </row>
    <row r="34" spans="1:9" ht="30.75" customHeight="1" x14ac:dyDescent="0.25">
      <c r="A34" s="570"/>
      <c r="B34" s="571"/>
      <c r="C34" s="535"/>
      <c r="D34" s="9" t="s">
        <v>8</v>
      </c>
      <c r="E34" s="590" t="s">
        <v>19</v>
      </c>
      <c r="F34" s="611"/>
      <c r="G34" s="542" t="s">
        <v>52</v>
      </c>
      <c r="H34" s="592"/>
      <c r="I34" s="8" t="s">
        <v>50</v>
      </c>
    </row>
    <row r="35" spans="1:9" x14ac:dyDescent="0.25">
      <c r="A35" s="522"/>
      <c r="B35" s="523"/>
      <c r="C35" s="316"/>
      <c r="D35" s="214"/>
      <c r="E35" s="597"/>
      <c r="F35" s="598"/>
      <c r="G35" s="593"/>
      <c r="H35" s="591"/>
      <c r="I35" s="34" t="s">
        <v>74</v>
      </c>
    </row>
    <row r="36" spans="1:9" ht="15" customHeight="1" x14ac:dyDescent="0.25">
      <c r="A36" s="522"/>
      <c r="B36" s="523"/>
      <c r="C36" s="316"/>
      <c r="D36" s="214"/>
      <c r="E36" s="597"/>
      <c r="F36" s="598"/>
      <c r="G36" s="593"/>
      <c r="H36" s="591"/>
      <c r="I36" s="34" t="s">
        <v>74</v>
      </c>
    </row>
    <row r="37" spans="1:9" ht="15" customHeight="1" x14ac:dyDescent="0.25">
      <c r="A37" s="522"/>
      <c r="B37" s="523"/>
      <c r="C37" s="316"/>
      <c r="D37" s="214"/>
      <c r="E37" s="597"/>
      <c r="F37" s="598"/>
      <c r="G37" s="593"/>
      <c r="H37" s="591"/>
      <c r="I37" s="34" t="s">
        <v>74</v>
      </c>
    </row>
    <row r="38" spans="1:9" ht="15" customHeight="1" x14ac:dyDescent="0.25">
      <c r="A38" s="317"/>
      <c r="B38" s="318"/>
      <c r="C38" s="316"/>
      <c r="D38" s="214"/>
      <c r="E38" s="597"/>
      <c r="F38" s="598"/>
      <c r="G38" s="593"/>
      <c r="H38" s="591"/>
      <c r="I38" s="34" t="s">
        <v>74</v>
      </c>
    </row>
    <row r="39" spans="1:9" x14ac:dyDescent="0.25">
      <c r="A39" s="522"/>
      <c r="B39" s="523"/>
      <c r="C39" s="316"/>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23"/>
      <c r="I42" s="26" t="str">
        <f>CONCATENATE("hier:  ",$C$10)</f>
        <v xml:space="preserve">hier:  </v>
      </c>
    </row>
    <row r="43" spans="1:9" ht="141" customHeight="1" x14ac:dyDescent="0.25">
      <c r="A43" s="121" t="s">
        <v>81</v>
      </c>
      <c r="B43" s="14" t="s">
        <v>72</v>
      </c>
      <c r="C43" s="14" t="s">
        <v>55</v>
      </c>
      <c r="D43" s="14" t="s">
        <v>57</v>
      </c>
      <c r="E43" s="15" t="s">
        <v>56</v>
      </c>
      <c r="F43" s="510" t="s">
        <v>53</v>
      </c>
      <c r="G43" s="178" t="s">
        <v>54</v>
      </c>
      <c r="H43" s="512" t="s">
        <v>12</v>
      </c>
      <c r="I43" s="381" t="s">
        <v>185</v>
      </c>
    </row>
    <row r="44" spans="1:9" ht="33" customHeight="1" x14ac:dyDescent="0.25">
      <c r="A44" s="122"/>
      <c r="B44" s="54" t="s">
        <v>8</v>
      </c>
      <c r="C44" s="177" t="s">
        <v>8</v>
      </c>
      <c r="D44" s="177" t="s">
        <v>8</v>
      </c>
      <c r="E44" s="177" t="s">
        <v>8</v>
      </c>
      <c r="F44" s="511"/>
      <c r="G44" s="8" t="s">
        <v>9</v>
      </c>
      <c r="H44" s="513"/>
      <c r="I44" s="311" t="s">
        <v>8</v>
      </c>
    </row>
    <row r="45" spans="1:9" x14ac:dyDescent="0.25">
      <c r="A45" s="162" t="s">
        <v>111</v>
      </c>
      <c r="B45" s="211"/>
      <c r="C45" s="212"/>
      <c r="D45" s="212"/>
      <c r="E45" s="226">
        <f>C45+D45</f>
        <v>0</v>
      </c>
      <c r="F45" s="197"/>
      <c r="G45" s="218"/>
      <c r="H45" s="214"/>
      <c r="I45" s="213"/>
    </row>
    <row r="46" spans="1:9" x14ac:dyDescent="0.25">
      <c r="A46" s="162" t="s">
        <v>112</v>
      </c>
      <c r="B46" s="211"/>
      <c r="C46" s="212"/>
      <c r="D46" s="212"/>
      <c r="E46" s="226">
        <f t="shared" ref="E46:E66" si="0">C46+D46</f>
        <v>0</v>
      </c>
      <c r="F46" s="197"/>
      <c r="G46" s="218"/>
      <c r="H46" s="214"/>
      <c r="I46" s="302"/>
    </row>
    <row r="47" spans="1:9" x14ac:dyDescent="0.25">
      <c r="A47" s="162" t="s">
        <v>162</v>
      </c>
      <c r="B47" s="227"/>
      <c r="C47" s="212"/>
      <c r="D47" s="212"/>
      <c r="E47" s="226">
        <f t="shared" si="0"/>
        <v>0</v>
      </c>
      <c r="F47" s="197"/>
      <c r="G47" s="218"/>
      <c r="H47" s="214"/>
      <c r="I47" s="213"/>
    </row>
    <row r="48" spans="1:9" x14ac:dyDescent="0.25">
      <c r="A48" s="162" t="s">
        <v>113</v>
      </c>
      <c r="B48" s="211"/>
      <c r="C48" s="212"/>
      <c r="D48" s="212"/>
      <c r="E48" s="226">
        <f t="shared" si="0"/>
        <v>0</v>
      </c>
      <c r="F48" s="197"/>
      <c r="G48" s="218"/>
      <c r="H48" s="214"/>
      <c r="I48" s="213"/>
    </row>
    <row r="49" spans="1:9" x14ac:dyDescent="0.25">
      <c r="A49" s="162" t="s">
        <v>114</v>
      </c>
      <c r="B49" s="211"/>
      <c r="C49" s="212"/>
      <c r="D49" s="212"/>
      <c r="E49" s="226">
        <f t="shared" si="0"/>
        <v>0</v>
      </c>
      <c r="F49" s="197"/>
      <c r="G49" s="218"/>
      <c r="H49" s="214"/>
      <c r="I49" s="213"/>
    </row>
    <row r="50" spans="1:9" x14ac:dyDescent="0.25">
      <c r="A50" s="162" t="s">
        <v>115</v>
      </c>
      <c r="B50" s="211"/>
      <c r="C50" s="212"/>
      <c r="D50" s="212"/>
      <c r="E50" s="226">
        <f t="shared" si="0"/>
        <v>0</v>
      </c>
      <c r="F50" s="197"/>
      <c r="G50" s="218"/>
      <c r="H50" s="214"/>
      <c r="I50" s="213"/>
    </row>
    <row r="51" spans="1:9" x14ac:dyDescent="0.25">
      <c r="A51" s="162" t="s">
        <v>116</v>
      </c>
      <c r="B51" s="211"/>
      <c r="C51" s="212"/>
      <c r="D51" s="212"/>
      <c r="E51" s="226">
        <f t="shared" si="0"/>
        <v>0</v>
      </c>
      <c r="F51" s="197"/>
      <c r="G51" s="218"/>
      <c r="H51" s="370"/>
      <c r="I51" s="213"/>
    </row>
    <row r="52" spans="1:9" x14ac:dyDescent="0.25">
      <c r="A52" s="162" t="s">
        <v>27</v>
      </c>
      <c r="B52" s="211"/>
      <c r="C52" s="212"/>
      <c r="D52" s="212"/>
      <c r="E52" s="226">
        <f t="shared" si="0"/>
        <v>0</v>
      </c>
      <c r="F52" s="197"/>
      <c r="G52" s="218"/>
      <c r="H52" s="370"/>
      <c r="I52" s="213"/>
    </row>
    <row r="53" spans="1:9" x14ac:dyDescent="0.25">
      <c r="A53" s="162" t="s">
        <v>163</v>
      </c>
      <c r="B53" s="211"/>
      <c r="C53" s="212"/>
      <c r="D53" s="212"/>
      <c r="E53" s="226">
        <f t="shared" si="0"/>
        <v>0</v>
      </c>
      <c r="F53" s="197"/>
      <c r="G53" s="218"/>
      <c r="H53" s="370"/>
      <c r="I53" s="213"/>
    </row>
    <row r="54" spans="1:9" x14ac:dyDescent="0.25">
      <c r="A54" s="162" t="s">
        <v>164</v>
      </c>
      <c r="B54" s="211"/>
      <c r="C54" s="212"/>
      <c r="D54" s="212"/>
      <c r="E54" s="226">
        <f t="shared" si="0"/>
        <v>0</v>
      </c>
      <c r="F54" s="197"/>
      <c r="G54" s="218"/>
      <c r="H54" s="370"/>
      <c r="I54" s="213"/>
    </row>
    <row r="55" spans="1:9" ht="17.25" x14ac:dyDescent="0.25">
      <c r="A55" s="162" t="s">
        <v>129</v>
      </c>
      <c r="B55" s="211"/>
      <c r="C55" s="212"/>
      <c r="D55" s="212"/>
      <c r="E55" s="226">
        <f t="shared" si="0"/>
        <v>0</v>
      </c>
      <c r="F55" s="197"/>
      <c r="G55" s="218"/>
      <c r="H55" s="370"/>
      <c r="I55" s="213"/>
    </row>
    <row r="56" spans="1:9" ht="19.5" x14ac:dyDescent="0.35">
      <c r="A56" s="162" t="s">
        <v>175</v>
      </c>
      <c r="B56" s="211"/>
      <c r="C56" s="212"/>
      <c r="D56" s="212"/>
      <c r="E56" s="226">
        <f t="shared" si="0"/>
        <v>0</v>
      </c>
      <c r="F56" s="197"/>
      <c r="G56" s="218"/>
      <c r="H56" s="370"/>
      <c r="I56" s="213"/>
    </row>
    <row r="57" spans="1:9" ht="47.25" x14ac:dyDescent="0.25">
      <c r="A57" s="162" t="s">
        <v>176</v>
      </c>
      <c r="B57" s="228"/>
      <c r="C57" s="214"/>
      <c r="D57" s="229"/>
      <c r="E57" s="226">
        <f t="shared" si="0"/>
        <v>0</v>
      </c>
      <c r="F57" s="181"/>
      <c r="G57" s="219"/>
      <c r="H57" s="371"/>
      <c r="I57" s="213"/>
    </row>
    <row r="58" spans="1:9" ht="32.25" x14ac:dyDescent="0.25">
      <c r="A58" s="162" t="s">
        <v>177</v>
      </c>
      <c r="B58" s="228"/>
      <c r="C58" s="214"/>
      <c r="D58" s="229"/>
      <c r="E58" s="226">
        <f t="shared" si="0"/>
        <v>0</v>
      </c>
      <c r="F58" s="22"/>
      <c r="G58" s="219"/>
      <c r="H58" s="371"/>
      <c r="I58" s="213"/>
    </row>
    <row r="59" spans="1:9" ht="17.25" x14ac:dyDescent="0.25">
      <c r="A59" s="162" t="s">
        <v>178</v>
      </c>
      <c r="B59" s="228"/>
      <c r="C59" s="214"/>
      <c r="D59" s="229"/>
      <c r="E59" s="226">
        <f t="shared" si="0"/>
        <v>0</v>
      </c>
      <c r="F59" s="22"/>
      <c r="G59" s="219"/>
      <c r="H59" s="371"/>
      <c r="I59" s="213"/>
    </row>
    <row r="60" spans="1:9" ht="17.25" x14ac:dyDescent="0.25">
      <c r="A60" s="162" t="s">
        <v>179</v>
      </c>
      <c r="B60" s="228"/>
      <c r="C60" s="214"/>
      <c r="D60" s="229"/>
      <c r="E60" s="226">
        <f t="shared" si="0"/>
        <v>0</v>
      </c>
      <c r="F60" s="22"/>
      <c r="G60" s="219"/>
      <c r="H60" s="371"/>
      <c r="I60" s="213"/>
    </row>
    <row r="61" spans="1:9" ht="17.25" x14ac:dyDescent="0.25">
      <c r="A61" s="162" t="s">
        <v>180</v>
      </c>
      <c r="B61" s="230"/>
      <c r="C61" s="214"/>
      <c r="D61" s="229"/>
      <c r="E61" s="226">
        <f t="shared" si="0"/>
        <v>0</v>
      </c>
      <c r="F61" s="22"/>
      <c r="G61" s="219"/>
      <c r="H61" s="371"/>
      <c r="I61" s="391"/>
    </row>
    <row r="62" spans="1:9" ht="17.25" x14ac:dyDescent="0.25">
      <c r="A62" s="162" t="s">
        <v>181</v>
      </c>
      <c r="B62" s="389"/>
      <c r="C62" s="214"/>
      <c r="D62" s="229"/>
      <c r="E62" s="226">
        <f t="shared" si="0"/>
        <v>0</v>
      </c>
      <c r="F62" s="22"/>
      <c r="G62" s="219"/>
      <c r="H62" s="395"/>
      <c r="I62" s="393"/>
    </row>
    <row r="63" spans="1:9" ht="17.25" x14ac:dyDescent="0.25">
      <c r="A63" s="162" t="s">
        <v>165</v>
      </c>
      <c r="B63" s="389"/>
      <c r="C63" s="214"/>
      <c r="D63" s="229"/>
      <c r="E63" s="226">
        <f t="shared" si="0"/>
        <v>0</v>
      </c>
      <c r="F63" s="316"/>
      <c r="G63" s="219"/>
      <c r="H63" s="395"/>
      <c r="I63" s="393"/>
    </row>
    <row r="64" spans="1:9" x14ac:dyDescent="0.25">
      <c r="A64" s="172" t="str">
        <f>IF('Recyclingschritt N_0'!A71&lt;&gt;"",'Recyclingschritt N_0'!A71,"")</f>
        <v/>
      </c>
      <c r="B64" s="230"/>
      <c r="C64" s="214"/>
      <c r="D64" s="229"/>
      <c r="E64" s="226">
        <f t="shared" si="0"/>
        <v>0</v>
      </c>
      <c r="F64" s="316"/>
      <c r="G64" s="219"/>
      <c r="H64" s="371"/>
      <c r="I64" s="392"/>
    </row>
    <row r="65" spans="1:10" x14ac:dyDescent="0.25">
      <c r="A65" s="172" t="str">
        <f>IF('Recyclingschritt N_0'!A72&lt;&gt;"",'Recyclingschritt N_0'!A72,"")</f>
        <v/>
      </c>
      <c r="B65" s="230"/>
      <c r="C65" s="214"/>
      <c r="D65" s="229"/>
      <c r="E65" s="226">
        <f t="shared" si="0"/>
        <v>0</v>
      </c>
      <c r="F65" s="340"/>
      <c r="G65" s="219"/>
      <c r="H65" s="371"/>
      <c r="I65" s="216"/>
    </row>
    <row r="66" spans="1:10" x14ac:dyDescent="0.25">
      <c r="A66" s="172" t="str">
        <f>IF('Recyclingschritt N_0'!A73&lt;&gt;"",'Recyclingschritt N_0'!A73,"")</f>
        <v/>
      </c>
      <c r="B66" s="230"/>
      <c r="C66" s="214"/>
      <c r="D66" s="229"/>
      <c r="E66" s="226">
        <f t="shared" si="0"/>
        <v>0</v>
      </c>
      <c r="F66" s="22"/>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07"/>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07"/>
    </row>
    <row r="79" spans="1:10" ht="56.25" customHeight="1" x14ac:dyDescent="0.25">
      <c r="A79" s="521" t="s">
        <v>107</v>
      </c>
      <c r="B79" s="442"/>
      <c r="C79" s="442"/>
      <c r="D79" s="442"/>
      <c r="E79" s="442"/>
      <c r="F79" s="442"/>
      <c r="G79" s="442"/>
      <c r="H79" s="442"/>
      <c r="I79" s="442"/>
      <c r="J79" s="307"/>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24"/>
    </row>
    <row r="85" spans="1:10" s="78" customFormat="1" ht="15" customHeight="1" x14ac:dyDescent="0.25">
      <c r="A85" s="307"/>
      <c r="B85" s="307"/>
      <c r="C85" s="307"/>
      <c r="D85" s="307"/>
      <c r="E85" s="307"/>
      <c r="F85" s="307"/>
      <c r="G85" s="307"/>
      <c r="H85" s="307"/>
      <c r="I85" s="307"/>
      <c r="J85" s="307"/>
    </row>
    <row r="86" spans="1:10" s="78" customFormat="1" ht="53.25" customHeight="1" x14ac:dyDescent="0.25">
      <c r="A86" s="521" t="s">
        <v>105</v>
      </c>
      <c r="B86" s="521"/>
      <c r="C86" s="521"/>
      <c r="D86" s="521"/>
      <c r="E86" s="521"/>
      <c r="F86" s="521"/>
      <c r="G86" s="521"/>
      <c r="H86" s="521"/>
      <c r="I86" s="521"/>
      <c r="J86" s="307"/>
    </row>
    <row r="87" spans="1:10" s="78" customFormat="1" ht="15" customHeight="1" x14ac:dyDescent="0.25">
      <c r="A87" s="307"/>
      <c r="B87" s="307"/>
      <c r="C87" s="307"/>
      <c r="D87" s="307"/>
      <c r="E87" s="307"/>
      <c r="F87" s="307"/>
      <c r="G87" s="307"/>
      <c r="H87" s="307"/>
      <c r="I87" s="307"/>
      <c r="J87" s="307"/>
    </row>
    <row r="88" spans="1:10" s="78" customFormat="1" ht="25.5" customHeight="1" x14ac:dyDescent="0.25">
      <c r="A88" s="521" t="s">
        <v>99</v>
      </c>
      <c r="B88" s="521"/>
      <c r="C88" s="521"/>
      <c r="D88" s="521"/>
      <c r="E88" s="521"/>
      <c r="F88" s="521"/>
      <c r="G88" s="521"/>
      <c r="H88" s="521"/>
      <c r="I88" s="521"/>
      <c r="J88" s="307"/>
    </row>
    <row r="89" spans="1:10" s="78" customFormat="1" ht="15" customHeight="1" x14ac:dyDescent="0.25">
      <c r="A89" s="307"/>
      <c r="B89" s="307"/>
      <c r="C89" s="307"/>
      <c r="D89" s="307"/>
      <c r="E89" s="307"/>
      <c r="F89" s="307"/>
      <c r="G89" s="307"/>
      <c r="H89" s="307"/>
      <c r="I89" s="307"/>
      <c r="J89" s="307"/>
    </row>
    <row r="90" spans="1:10" ht="38.25" customHeight="1" x14ac:dyDescent="0.25">
      <c r="A90" s="521" t="s">
        <v>106</v>
      </c>
      <c r="B90" s="521"/>
      <c r="C90" s="521"/>
      <c r="D90" s="521"/>
      <c r="E90" s="521"/>
      <c r="F90" s="521"/>
      <c r="G90" s="521"/>
      <c r="H90" s="521"/>
      <c r="I90" s="521"/>
      <c r="J90" s="307"/>
    </row>
    <row r="91" spans="1:10" ht="15" customHeight="1" x14ac:dyDescent="0.25">
      <c r="A91" s="307"/>
      <c r="B91" s="307"/>
      <c r="C91" s="307"/>
      <c r="D91" s="307"/>
      <c r="E91" s="307"/>
      <c r="F91" s="307"/>
      <c r="G91" s="307"/>
      <c r="H91" s="307"/>
      <c r="I91" s="307"/>
      <c r="J91" s="307"/>
    </row>
    <row r="92" spans="1:10" ht="93" customHeight="1" x14ac:dyDescent="0.25">
      <c r="A92" s="521" t="s">
        <v>173</v>
      </c>
      <c r="B92" s="521"/>
      <c r="C92" s="521"/>
      <c r="D92" s="521"/>
      <c r="E92" s="521"/>
      <c r="F92" s="521"/>
      <c r="G92" s="521"/>
      <c r="H92" s="521"/>
      <c r="I92" s="521"/>
      <c r="J92" s="307"/>
    </row>
    <row r="93" spans="1:10" ht="15" customHeight="1" x14ac:dyDescent="0.25"/>
    <row r="94" spans="1:10" ht="29.25" customHeight="1" x14ac:dyDescent="0.25">
      <c r="A94" s="521" t="s">
        <v>167</v>
      </c>
      <c r="B94" s="521"/>
      <c r="C94" s="521"/>
      <c r="D94" s="521"/>
      <c r="E94" s="521"/>
      <c r="F94" s="521"/>
      <c r="G94" s="521"/>
      <c r="H94" s="521"/>
      <c r="I94" s="521"/>
      <c r="J94" s="307"/>
    </row>
    <row r="96" spans="1:10" ht="31.5" customHeight="1" x14ac:dyDescent="0.25">
      <c r="A96" s="589" t="s">
        <v>174</v>
      </c>
      <c r="B96" s="589"/>
      <c r="C96" s="589"/>
      <c r="D96" s="589"/>
      <c r="E96" s="589"/>
      <c r="F96" s="589"/>
      <c r="G96" s="589"/>
      <c r="H96" s="589"/>
      <c r="I96" s="589"/>
      <c r="J96" s="312"/>
    </row>
    <row r="98" spans="1:10" ht="51.75" customHeight="1" x14ac:dyDescent="0.25">
      <c r="A98" s="589" t="s">
        <v>168</v>
      </c>
      <c r="B98" s="589"/>
      <c r="C98" s="589"/>
      <c r="D98" s="589"/>
      <c r="E98" s="589"/>
      <c r="F98" s="589"/>
      <c r="G98" s="589"/>
      <c r="H98" s="589"/>
      <c r="I98" s="589"/>
      <c r="J98" s="312"/>
    </row>
  </sheetData>
  <sheetProtection algorithmName="SHA-512" hashValue="/+2ZUOZCJTL+9xU8Rp7y9WASWG3Zn5KwpoyLiLPWF/YCHJMjRoYm08Pyo//3THWMetfzh/IDFIFVoWPssPjdNw==" saltValue="8VRcurppdH3p/jjkfusK3Q==" spinCount="100000" sheet="1" objects="1" scenarios="1"/>
  <mergeCells count="54">
    <mergeCell ref="A94:I94"/>
    <mergeCell ref="A96:I96"/>
    <mergeCell ref="A98:I98"/>
    <mergeCell ref="H1:I1"/>
    <mergeCell ref="G33:H33"/>
    <mergeCell ref="G34:H34"/>
    <mergeCell ref="G35:H35"/>
    <mergeCell ref="G36:H36"/>
    <mergeCell ref="G37:H37"/>
    <mergeCell ref="G38:H38"/>
    <mergeCell ref="G39:H39"/>
    <mergeCell ref="H43:H44"/>
    <mergeCell ref="A72:I72"/>
    <mergeCell ref="C19:I20"/>
    <mergeCell ref="A31:G31"/>
    <mergeCell ref="C1:F1"/>
    <mergeCell ref="A19:B20"/>
    <mergeCell ref="A22:G22"/>
    <mergeCell ref="A23:B24"/>
    <mergeCell ref="C23:C24"/>
    <mergeCell ref="B2:I2"/>
    <mergeCell ref="A3:I3"/>
    <mergeCell ref="A32:B34"/>
    <mergeCell ref="C32:C34"/>
    <mergeCell ref="D32:D33"/>
    <mergeCell ref="E32:I32"/>
    <mergeCell ref="E33:F33"/>
    <mergeCell ref="E34:F34"/>
    <mergeCell ref="E38:F38"/>
    <mergeCell ref="A39:B39"/>
    <mergeCell ref="E39:F39"/>
    <mergeCell ref="A40:C40"/>
    <mergeCell ref="E40:I40"/>
    <mergeCell ref="A35:B35"/>
    <mergeCell ref="E35:F35"/>
    <mergeCell ref="A36:B36"/>
    <mergeCell ref="E36:F36"/>
    <mergeCell ref="A37:B37"/>
    <mergeCell ref="E37:F37"/>
    <mergeCell ref="A68:I68"/>
    <mergeCell ref="A42:G42"/>
    <mergeCell ref="F43:F44"/>
    <mergeCell ref="A41:I41"/>
    <mergeCell ref="A74:I75"/>
    <mergeCell ref="J74:J75"/>
    <mergeCell ref="A77:I77"/>
    <mergeCell ref="A79:I79"/>
    <mergeCell ref="A81:I82"/>
    <mergeCell ref="J81:J82"/>
    <mergeCell ref="A84:I84"/>
    <mergeCell ref="A86:I86"/>
    <mergeCell ref="A88:I88"/>
    <mergeCell ref="A90:I90"/>
    <mergeCell ref="A92:I92"/>
  </mergeCells>
  <phoneticPr fontId="26" type="noConversion"/>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5EA8-60DD-4D45-B8DF-34978A5EC013}">
  <sheetPr codeName="Tabelle7"/>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24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CONCATENATE("N_2, hier:  ",IF(TitelseiteSonstigeAltbatterien!$D$18&lt;&gt;"",TitelseiteSonstigeAltbatterien!$D$18,""))</f>
        <v xml:space="preserve">N_2,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25"/>
      <c r="C21" s="325"/>
      <c r="D21" s="325"/>
      <c r="E21" s="325"/>
      <c r="F21" s="325"/>
      <c r="G21" s="325"/>
      <c r="H21" s="325"/>
      <c r="I21" s="326"/>
    </row>
    <row r="22" spans="1:9" ht="35.1" customHeight="1" x14ac:dyDescent="0.25">
      <c r="A22" s="536" t="s">
        <v>48</v>
      </c>
      <c r="B22" s="612"/>
      <c r="C22" s="612"/>
      <c r="D22" s="612"/>
      <c r="E22" s="613"/>
      <c r="F22" s="613"/>
      <c r="G22" s="613"/>
      <c r="H22" s="327"/>
      <c r="I22" s="36" t="str">
        <f>CONCATENATE("hier: ",$C$10)</f>
        <v xml:space="preserve">hier: </v>
      </c>
    </row>
    <row r="23" spans="1:9" ht="38.1" customHeight="1" x14ac:dyDescent="0.25">
      <c r="A23" s="542" t="s">
        <v>84</v>
      </c>
      <c r="B23" s="569"/>
      <c r="C23" s="534" t="s">
        <v>80</v>
      </c>
      <c r="D23" s="313" t="s">
        <v>43</v>
      </c>
      <c r="E23" s="148"/>
      <c r="F23" s="149"/>
      <c r="G23" s="149"/>
      <c r="H23" s="149"/>
      <c r="I23" s="2"/>
    </row>
    <row r="24" spans="1:9" ht="38.1" customHeight="1" x14ac:dyDescent="0.25">
      <c r="A24" s="570"/>
      <c r="B24" s="571"/>
      <c r="C24" s="535"/>
      <c r="D24" s="313" t="s">
        <v>8</v>
      </c>
      <c r="E24" s="150"/>
      <c r="F24" s="304"/>
      <c r="G24" s="304"/>
      <c r="H24" s="304"/>
      <c r="I24" s="5"/>
    </row>
    <row r="25" spans="1:9" x14ac:dyDescent="0.25">
      <c r="A25" s="43" t="str" cm="1">
        <f t="array" ref="A25:B25">IF('Recyclingschritt N_0'!A39:B39&lt;&gt;"",'Recyclingschritt N_0'!A39:B39,"")</f>
        <v/>
      </c>
      <c r="B25" s="322" t="str">
        <v/>
      </c>
      <c r="C25" s="182" t="str">
        <f>IF('Recyclingschritt N_0'!C39&lt;&gt;"",'Recyclingschritt N_0'!C39,"")</f>
        <v/>
      </c>
      <c r="D25" s="199" t="str">
        <f>IF('Recyclingschritt N_0'!D39&lt;&gt;"",'Recyclingschritt N_0'!D39,"")</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20"/>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11" t="s">
        <v>49</v>
      </c>
    </row>
    <row r="34" spans="1:9" ht="30.75" customHeight="1" x14ac:dyDescent="0.25">
      <c r="A34" s="570"/>
      <c r="B34" s="571"/>
      <c r="C34" s="535"/>
      <c r="D34" s="9" t="s">
        <v>8</v>
      </c>
      <c r="E34" s="590" t="s">
        <v>19</v>
      </c>
      <c r="F34" s="611"/>
      <c r="G34" s="542" t="s">
        <v>52</v>
      </c>
      <c r="H34" s="592"/>
      <c r="I34" s="8" t="s">
        <v>50</v>
      </c>
    </row>
    <row r="35" spans="1:9" x14ac:dyDescent="0.25">
      <c r="A35" s="522"/>
      <c r="B35" s="523"/>
      <c r="C35" s="316"/>
      <c r="D35" s="214"/>
      <c r="E35" s="597"/>
      <c r="F35" s="598"/>
      <c r="G35" s="593"/>
      <c r="H35" s="591"/>
      <c r="I35" s="34" t="s">
        <v>74</v>
      </c>
    </row>
    <row r="36" spans="1:9" ht="15" customHeight="1" x14ac:dyDescent="0.25">
      <c r="A36" s="522"/>
      <c r="B36" s="523"/>
      <c r="C36" s="316"/>
      <c r="D36" s="214"/>
      <c r="E36" s="597"/>
      <c r="F36" s="598"/>
      <c r="G36" s="593"/>
      <c r="H36" s="591"/>
      <c r="I36" s="34" t="s">
        <v>74</v>
      </c>
    </row>
    <row r="37" spans="1:9" ht="15" customHeight="1" x14ac:dyDescent="0.25">
      <c r="A37" s="522"/>
      <c r="B37" s="523"/>
      <c r="C37" s="316"/>
      <c r="D37" s="214"/>
      <c r="E37" s="597"/>
      <c r="F37" s="598"/>
      <c r="G37" s="593"/>
      <c r="H37" s="591"/>
      <c r="I37" s="34" t="s">
        <v>74</v>
      </c>
    </row>
    <row r="38" spans="1:9" ht="15" customHeight="1" x14ac:dyDescent="0.25">
      <c r="A38" s="317"/>
      <c r="B38" s="318"/>
      <c r="C38" s="316"/>
      <c r="D38" s="214"/>
      <c r="E38" s="597"/>
      <c r="F38" s="598"/>
      <c r="G38" s="593"/>
      <c r="H38" s="591"/>
      <c r="I38" s="34" t="s">
        <v>74</v>
      </c>
    </row>
    <row r="39" spans="1:9" x14ac:dyDescent="0.25">
      <c r="A39" s="522"/>
      <c r="B39" s="523"/>
      <c r="C39" s="316"/>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23"/>
      <c r="I42" s="26" t="str">
        <f>CONCATENATE("hier:  ",$C$10)</f>
        <v xml:space="preserve">hier:  </v>
      </c>
    </row>
    <row r="43" spans="1:9" ht="138.75" customHeight="1" x14ac:dyDescent="0.25">
      <c r="A43" s="121" t="s">
        <v>81</v>
      </c>
      <c r="B43" s="14" t="s">
        <v>72</v>
      </c>
      <c r="C43" s="14" t="s">
        <v>55</v>
      </c>
      <c r="D43" s="14" t="s">
        <v>57</v>
      </c>
      <c r="E43" s="15" t="s">
        <v>56</v>
      </c>
      <c r="F43" s="510" t="s">
        <v>53</v>
      </c>
      <c r="G43" s="314" t="s">
        <v>54</v>
      </c>
      <c r="H43" s="512" t="s">
        <v>12</v>
      </c>
      <c r="I43" s="381" t="s">
        <v>185</v>
      </c>
    </row>
    <row r="44" spans="1:9" ht="33" customHeight="1" x14ac:dyDescent="0.25">
      <c r="A44" s="319"/>
      <c r="B44" s="311" t="s">
        <v>8</v>
      </c>
      <c r="C44" s="311" t="s">
        <v>8</v>
      </c>
      <c r="D44" s="311" t="s">
        <v>8</v>
      </c>
      <c r="E44" s="311" t="s">
        <v>8</v>
      </c>
      <c r="F44" s="511"/>
      <c r="G44" s="8" t="s">
        <v>9</v>
      </c>
      <c r="H44" s="513"/>
      <c r="I44" s="311"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15"/>
      <c r="G57" s="219"/>
      <c r="H57" s="371"/>
      <c r="I57" s="213"/>
    </row>
    <row r="58" spans="1:9" ht="32.25" x14ac:dyDescent="0.25">
      <c r="A58" s="162" t="s">
        <v>177</v>
      </c>
      <c r="B58" s="378"/>
      <c r="C58" s="379"/>
      <c r="D58" s="380"/>
      <c r="E58" s="226">
        <f t="shared" si="0"/>
        <v>0</v>
      </c>
      <c r="F58" s="316"/>
      <c r="G58" s="219"/>
      <c r="H58" s="371"/>
      <c r="I58" s="213"/>
    </row>
    <row r="59" spans="1:9" ht="17.25" x14ac:dyDescent="0.25">
      <c r="A59" s="162" t="s">
        <v>178</v>
      </c>
      <c r="B59" s="378"/>
      <c r="C59" s="379"/>
      <c r="D59" s="380"/>
      <c r="E59" s="226">
        <f t="shared" si="0"/>
        <v>0</v>
      </c>
      <c r="F59" s="316"/>
      <c r="G59" s="219"/>
      <c r="H59" s="371"/>
      <c r="I59" s="213"/>
    </row>
    <row r="60" spans="1:9" ht="17.25" x14ac:dyDescent="0.25">
      <c r="A60" s="162" t="s">
        <v>179</v>
      </c>
      <c r="B60" s="378"/>
      <c r="C60" s="379"/>
      <c r="D60" s="380"/>
      <c r="E60" s="226">
        <f t="shared" si="0"/>
        <v>0</v>
      </c>
      <c r="F60" s="316"/>
      <c r="G60" s="219"/>
      <c r="H60" s="371"/>
      <c r="I60" s="213"/>
    </row>
    <row r="61" spans="1:9" ht="17.25" x14ac:dyDescent="0.25">
      <c r="A61" s="162" t="s">
        <v>180</v>
      </c>
      <c r="B61" s="378"/>
      <c r="C61" s="379"/>
      <c r="D61" s="380"/>
      <c r="E61" s="226">
        <f t="shared" si="0"/>
        <v>0</v>
      </c>
      <c r="F61" s="316"/>
      <c r="G61" s="219"/>
      <c r="H61" s="371"/>
      <c r="I61" s="391"/>
    </row>
    <row r="62" spans="1:9" ht="17.25" x14ac:dyDescent="0.25">
      <c r="A62" s="162" t="s">
        <v>181</v>
      </c>
      <c r="B62" s="378"/>
      <c r="C62" s="379"/>
      <c r="D62" s="380"/>
      <c r="E62" s="226">
        <f t="shared" si="0"/>
        <v>0</v>
      </c>
      <c r="F62" s="316"/>
      <c r="G62" s="219"/>
      <c r="H62" s="395"/>
      <c r="I62" s="393"/>
    </row>
    <row r="63" spans="1:9" ht="17.25" x14ac:dyDescent="0.25">
      <c r="A63" s="162" t="s">
        <v>165</v>
      </c>
      <c r="B63" s="378"/>
      <c r="C63" s="379"/>
      <c r="D63" s="380"/>
      <c r="E63" s="226">
        <f t="shared" si="0"/>
        <v>0</v>
      </c>
      <c r="F63" s="316"/>
      <c r="G63" s="219"/>
      <c r="H63" s="395"/>
      <c r="I63" s="393"/>
    </row>
    <row r="64" spans="1:9" x14ac:dyDescent="0.25">
      <c r="A64" s="172" t="str">
        <f>IF('Recyclingschritt N_0'!A71&lt;&gt;"",'Recyclingschritt N_0'!A71,"")</f>
        <v/>
      </c>
      <c r="B64" s="230"/>
      <c r="C64" s="214"/>
      <c r="D64" s="229"/>
      <c r="E64" s="226">
        <f t="shared" si="0"/>
        <v>0</v>
      </c>
      <c r="F64" s="316"/>
      <c r="G64" s="219"/>
      <c r="H64" s="371"/>
      <c r="I64" s="392"/>
    </row>
    <row r="65" spans="1:10" x14ac:dyDescent="0.25">
      <c r="A65" s="172" t="str">
        <f>IF('Recyclingschritt N_0'!A72&lt;&gt;"",'Recyclingschritt N_0'!A72,"")</f>
        <v/>
      </c>
      <c r="B65" s="230"/>
      <c r="C65" s="214"/>
      <c r="D65" s="229"/>
      <c r="E65" s="226">
        <f t="shared" si="0"/>
        <v>0</v>
      </c>
      <c r="F65" s="340"/>
      <c r="G65" s="219"/>
      <c r="H65" s="371"/>
      <c r="I65" s="216"/>
    </row>
    <row r="66" spans="1:10" x14ac:dyDescent="0.25">
      <c r="A66" s="172" t="str">
        <f>IF('Recyclingschritt N_0'!A73&lt;&gt;"",'Recyclingschritt N_0'!A73,"")</f>
        <v/>
      </c>
      <c r="B66" s="230"/>
      <c r="C66" s="214"/>
      <c r="D66" s="229"/>
      <c r="E66" s="226">
        <f t="shared" si="0"/>
        <v>0</v>
      </c>
      <c r="F66" s="316"/>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07"/>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07"/>
    </row>
    <row r="79" spans="1:10" ht="56.25" customHeight="1" x14ac:dyDescent="0.25">
      <c r="A79" s="521" t="s">
        <v>107</v>
      </c>
      <c r="B79" s="442"/>
      <c r="C79" s="442"/>
      <c r="D79" s="442"/>
      <c r="E79" s="442"/>
      <c r="F79" s="442"/>
      <c r="G79" s="442"/>
      <c r="H79" s="442"/>
      <c r="I79" s="442"/>
      <c r="J79" s="307"/>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24"/>
    </row>
    <row r="85" spans="1:10" s="305" customFormat="1" ht="15" customHeight="1" x14ac:dyDescent="0.25">
      <c r="A85" s="307"/>
      <c r="B85" s="307"/>
      <c r="C85" s="307"/>
      <c r="D85" s="307"/>
      <c r="E85" s="307"/>
      <c r="F85" s="307"/>
      <c r="G85" s="307"/>
      <c r="H85" s="307"/>
      <c r="I85" s="307"/>
      <c r="J85" s="307"/>
    </row>
    <row r="86" spans="1:10" s="305" customFormat="1" ht="53.25" customHeight="1" x14ac:dyDescent="0.25">
      <c r="A86" s="521" t="s">
        <v>105</v>
      </c>
      <c r="B86" s="521"/>
      <c r="C86" s="521"/>
      <c r="D86" s="521"/>
      <c r="E86" s="521"/>
      <c r="F86" s="521"/>
      <c r="G86" s="521"/>
      <c r="H86" s="521"/>
      <c r="I86" s="521"/>
      <c r="J86" s="307"/>
    </row>
    <row r="87" spans="1:10" s="305" customFormat="1" ht="15" customHeight="1" x14ac:dyDescent="0.25">
      <c r="A87" s="307"/>
      <c r="B87" s="307"/>
      <c r="C87" s="307"/>
      <c r="D87" s="307"/>
      <c r="E87" s="307"/>
      <c r="F87" s="307"/>
      <c r="G87" s="307"/>
      <c r="H87" s="307"/>
      <c r="I87" s="307"/>
      <c r="J87" s="307"/>
    </row>
    <row r="88" spans="1:10" s="305" customFormat="1" ht="25.5" customHeight="1" x14ac:dyDescent="0.25">
      <c r="A88" s="521" t="s">
        <v>99</v>
      </c>
      <c r="B88" s="521"/>
      <c r="C88" s="521"/>
      <c r="D88" s="521"/>
      <c r="E88" s="521"/>
      <c r="F88" s="521"/>
      <c r="G88" s="521"/>
      <c r="H88" s="521"/>
      <c r="I88" s="521"/>
      <c r="J88" s="307"/>
    </row>
    <row r="89" spans="1:10" s="305" customFormat="1" ht="15" customHeight="1" x14ac:dyDescent="0.25">
      <c r="A89" s="307"/>
      <c r="B89" s="307"/>
      <c r="C89" s="307"/>
      <c r="D89" s="307"/>
      <c r="E89" s="307"/>
      <c r="F89" s="307"/>
      <c r="G89" s="307"/>
      <c r="H89" s="307"/>
      <c r="I89" s="307"/>
      <c r="J89" s="307"/>
    </row>
    <row r="90" spans="1:10" ht="38.25" customHeight="1" x14ac:dyDescent="0.25">
      <c r="A90" s="521" t="s">
        <v>106</v>
      </c>
      <c r="B90" s="521"/>
      <c r="C90" s="521"/>
      <c r="D90" s="521"/>
      <c r="E90" s="521"/>
      <c r="F90" s="521"/>
      <c r="G90" s="521"/>
      <c r="H90" s="521"/>
      <c r="I90" s="521"/>
      <c r="J90" s="307"/>
    </row>
    <row r="91" spans="1:10" ht="15" customHeight="1" x14ac:dyDescent="0.25">
      <c r="A91" s="307"/>
      <c r="B91" s="307"/>
      <c r="C91" s="307"/>
      <c r="D91" s="307"/>
      <c r="E91" s="307"/>
      <c r="F91" s="307"/>
      <c r="G91" s="307"/>
      <c r="H91" s="307"/>
      <c r="I91" s="307"/>
      <c r="J91" s="307"/>
    </row>
    <row r="92" spans="1:10" ht="93" customHeight="1" x14ac:dyDescent="0.25">
      <c r="A92" s="521" t="s">
        <v>173</v>
      </c>
      <c r="B92" s="521"/>
      <c r="C92" s="521"/>
      <c r="D92" s="521"/>
      <c r="E92" s="521"/>
      <c r="F92" s="521"/>
      <c r="G92" s="521"/>
      <c r="H92" s="521"/>
      <c r="I92" s="521"/>
      <c r="J92" s="307"/>
    </row>
    <row r="93" spans="1:10" ht="15" customHeight="1" x14ac:dyDescent="0.25"/>
    <row r="94" spans="1:10" ht="29.25" customHeight="1" x14ac:dyDescent="0.25">
      <c r="A94" s="521" t="s">
        <v>167</v>
      </c>
      <c r="B94" s="521"/>
      <c r="C94" s="521"/>
      <c r="D94" s="521"/>
      <c r="E94" s="521"/>
      <c r="F94" s="521"/>
      <c r="G94" s="521"/>
      <c r="H94" s="521"/>
      <c r="I94" s="521"/>
      <c r="J94" s="307"/>
    </row>
    <row r="96" spans="1:10" ht="31.5" customHeight="1" x14ac:dyDescent="0.25">
      <c r="A96" s="589" t="s">
        <v>174</v>
      </c>
      <c r="B96" s="589"/>
      <c r="C96" s="589"/>
      <c r="D96" s="589"/>
      <c r="E96" s="589"/>
      <c r="F96" s="589"/>
      <c r="G96" s="589"/>
      <c r="H96" s="589"/>
      <c r="I96" s="589"/>
      <c r="J96" s="312"/>
    </row>
    <row r="98" spans="1:10" ht="51.75" customHeight="1" x14ac:dyDescent="0.25">
      <c r="A98" s="589" t="s">
        <v>168</v>
      </c>
      <c r="B98" s="589"/>
      <c r="C98" s="589"/>
      <c r="D98" s="589"/>
      <c r="E98" s="589"/>
      <c r="F98" s="589"/>
      <c r="G98" s="589"/>
      <c r="H98" s="589"/>
      <c r="I98" s="589"/>
      <c r="J98" s="312"/>
    </row>
  </sheetData>
  <sheetProtection algorithmName="SHA-512" hashValue="0kpKErs9j0bQsttdZTCBn0iz7kM6p32CMBsRuPBiXb0U8ijAah/T1IxO/MA04EBbOW+fJudmUtOIU+vqXrlpcA==" saltValue="H4hCYn5UKdHzIh8bq2a8rA=="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9733-F2E2-4CDB-86C8-90FC556E01FF}">
  <sheetPr codeName="Tabelle16"/>
  <dimension ref="A1:J98"/>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24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CONCATENATE("N_3, hier:  ",IF(TitelseiteSonstigeAltbatterien!$F$18&lt;&gt;"",TitelseiteSonstigeAltbatterien!$F$18,""))</f>
        <v xml:space="preserve">N_3,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398"/>
      <c r="D13" s="399"/>
      <c r="E13" s="399"/>
      <c r="F13" s="399"/>
      <c r="G13" s="399"/>
      <c r="H13" s="399"/>
      <c r="I13" s="400"/>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25"/>
      <c r="C21" s="325"/>
      <c r="D21" s="325"/>
      <c r="E21" s="325"/>
      <c r="F21" s="325"/>
      <c r="G21" s="325"/>
      <c r="H21" s="325"/>
      <c r="I21" s="326"/>
    </row>
    <row r="22" spans="1:9" ht="35.1" customHeight="1" x14ac:dyDescent="0.25">
      <c r="A22" s="536" t="s">
        <v>48</v>
      </c>
      <c r="B22" s="612"/>
      <c r="C22" s="612"/>
      <c r="D22" s="612"/>
      <c r="E22" s="613"/>
      <c r="F22" s="613"/>
      <c r="G22" s="613"/>
      <c r="H22" s="327"/>
      <c r="I22" s="36" t="str">
        <f>CONCATENATE("hier: ",$C$10)</f>
        <v xml:space="preserve">hier: </v>
      </c>
    </row>
    <row r="23" spans="1:9" ht="38.1" customHeight="1" x14ac:dyDescent="0.25">
      <c r="A23" s="542" t="s">
        <v>84</v>
      </c>
      <c r="B23" s="569"/>
      <c r="C23" s="534" t="s">
        <v>80</v>
      </c>
      <c r="D23" s="313" t="s">
        <v>43</v>
      </c>
      <c r="E23" s="148"/>
      <c r="F23" s="149"/>
      <c r="G23" s="149"/>
      <c r="H23" s="149"/>
      <c r="I23" s="2"/>
    </row>
    <row r="24" spans="1:9" ht="38.1" customHeight="1" x14ac:dyDescent="0.25">
      <c r="A24" s="570"/>
      <c r="B24" s="571"/>
      <c r="C24" s="535"/>
      <c r="D24" s="313" t="s">
        <v>8</v>
      </c>
      <c r="E24" s="150"/>
      <c r="F24" s="304"/>
      <c r="G24" s="304"/>
      <c r="H24" s="304"/>
      <c r="I24" s="5"/>
    </row>
    <row r="25" spans="1:9" x14ac:dyDescent="0.25">
      <c r="A25" s="43" t="str" cm="1">
        <f t="array" ref="A25:B25">IF('Recyclingschritt N_0'!A40:B40&lt;&gt;"",'Recyclingschritt N_0'!A40:B40,"")</f>
        <v/>
      </c>
      <c r="B25" s="322" t="str">
        <v/>
      </c>
      <c r="C25" s="182" t="str">
        <f>IF('Recyclingschritt N_0'!C40&lt;&gt;"",'Recyclingschritt N_0'!C40,"")</f>
        <v/>
      </c>
      <c r="D25" s="199" t="str">
        <f>IF('Recyclingschritt N_0'!D40&lt;&gt;"",'Recyclingschritt N_0'!D40,"")</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20"/>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11" t="s">
        <v>49</v>
      </c>
    </row>
    <row r="34" spans="1:9" ht="30.75" customHeight="1" x14ac:dyDescent="0.25">
      <c r="A34" s="570"/>
      <c r="B34" s="571"/>
      <c r="C34" s="535"/>
      <c r="D34" s="9" t="s">
        <v>8</v>
      </c>
      <c r="E34" s="590" t="s">
        <v>19</v>
      </c>
      <c r="F34" s="611"/>
      <c r="G34" s="542" t="s">
        <v>52</v>
      </c>
      <c r="H34" s="592"/>
      <c r="I34" s="8" t="s">
        <v>50</v>
      </c>
    </row>
    <row r="35" spans="1:9" x14ac:dyDescent="0.25">
      <c r="A35" s="522"/>
      <c r="B35" s="523"/>
      <c r="C35" s="316"/>
      <c r="D35" s="214"/>
      <c r="E35" s="597"/>
      <c r="F35" s="598"/>
      <c r="G35" s="593"/>
      <c r="H35" s="591"/>
      <c r="I35" s="34" t="s">
        <v>74</v>
      </c>
    </row>
    <row r="36" spans="1:9" ht="15" customHeight="1" x14ac:dyDescent="0.25">
      <c r="A36" s="522"/>
      <c r="B36" s="523"/>
      <c r="C36" s="316"/>
      <c r="D36" s="214"/>
      <c r="E36" s="597"/>
      <c r="F36" s="598"/>
      <c r="G36" s="593"/>
      <c r="H36" s="591"/>
      <c r="I36" s="34" t="s">
        <v>74</v>
      </c>
    </row>
    <row r="37" spans="1:9" ht="15" customHeight="1" x14ac:dyDescent="0.25">
      <c r="A37" s="522"/>
      <c r="B37" s="523"/>
      <c r="C37" s="316"/>
      <c r="D37" s="214"/>
      <c r="E37" s="597"/>
      <c r="F37" s="598"/>
      <c r="G37" s="593"/>
      <c r="H37" s="591"/>
      <c r="I37" s="34" t="s">
        <v>74</v>
      </c>
    </row>
    <row r="38" spans="1:9" ht="15" customHeight="1" x14ac:dyDescent="0.25">
      <c r="A38" s="317"/>
      <c r="B38" s="318"/>
      <c r="C38" s="316"/>
      <c r="D38" s="214"/>
      <c r="E38" s="597"/>
      <c r="F38" s="598"/>
      <c r="G38" s="593"/>
      <c r="H38" s="591"/>
      <c r="I38" s="34" t="s">
        <v>74</v>
      </c>
    </row>
    <row r="39" spans="1:9" x14ac:dyDescent="0.25">
      <c r="A39" s="522"/>
      <c r="B39" s="523"/>
      <c r="C39" s="316"/>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23"/>
      <c r="I42" s="26" t="str">
        <f>CONCATENATE("hier:  ",$C$10)</f>
        <v xml:space="preserve">hier:  </v>
      </c>
    </row>
    <row r="43" spans="1:9" ht="139.5" customHeight="1" x14ac:dyDescent="0.25">
      <c r="A43" s="121" t="s">
        <v>81</v>
      </c>
      <c r="B43" s="14" t="s">
        <v>72</v>
      </c>
      <c r="C43" s="14" t="s">
        <v>55</v>
      </c>
      <c r="D43" s="14" t="s">
        <v>57</v>
      </c>
      <c r="E43" s="15" t="s">
        <v>56</v>
      </c>
      <c r="F43" s="510" t="s">
        <v>53</v>
      </c>
      <c r="G43" s="314" t="s">
        <v>54</v>
      </c>
      <c r="H43" s="512" t="s">
        <v>12</v>
      </c>
      <c r="I43" s="381" t="s">
        <v>185</v>
      </c>
    </row>
    <row r="44" spans="1:9" ht="33" customHeight="1" x14ac:dyDescent="0.25">
      <c r="A44" s="319"/>
      <c r="B44" s="311" t="s">
        <v>8</v>
      </c>
      <c r="C44" s="311" t="s">
        <v>8</v>
      </c>
      <c r="D44" s="311" t="s">
        <v>8</v>
      </c>
      <c r="E44" s="311" t="s">
        <v>8</v>
      </c>
      <c r="F44" s="511"/>
      <c r="G44" s="8" t="s">
        <v>9</v>
      </c>
      <c r="H44" s="513"/>
      <c r="I44" s="311"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15"/>
      <c r="G57" s="219"/>
      <c r="H57" s="371"/>
      <c r="I57" s="213"/>
    </row>
    <row r="58" spans="1:9" ht="32.25" x14ac:dyDescent="0.25">
      <c r="A58" s="162" t="s">
        <v>177</v>
      </c>
      <c r="B58" s="378"/>
      <c r="C58" s="379"/>
      <c r="D58" s="380"/>
      <c r="E58" s="226">
        <f t="shared" si="0"/>
        <v>0</v>
      </c>
      <c r="F58" s="316"/>
      <c r="G58" s="219"/>
      <c r="H58" s="371"/>
      <c r="I58" s="213"/>
    </row>
    <row r="59" spans="1:9" ht="17.25" x14ac:dyDescent="0.25">
      <c r="A59" s="162" t="s">
        <v>178</v>
      </c>
      <c r="B59" s="378"/>
      <c r="C59" s="379"/>
      <c r="D59" s="380"/>
      <c r="E59" s="226">
        <f t="shared" si="0"/>
        <v>0</v>
      </c>
      <c r="F59" s="316"/>
      <c r="G59" s="219"/>
      <c r="H59" s="371"/>
      <c r="I59" s="213"/>
    </row>
    <row r="60" spans="1:9" ht="17.25" x14ac:dyDescent="0.25">
      <c r="A60" s="162" t="s">
        <v>179</v>
      </c>
      <c r="B60" s="378"/>
      <c r="C60" s="379"/>
      <c r="D60" s="380"/>
      <c r="E60" s="226">
        <f t="shared" si="0"/>
        <v>0</v>
      </c>
      <c r="F60" s="316"/>
      <c r="G60" s="219"/>
      <c r="H60" s="371"/>
      <c r="I60" s="213"/>
    </row>
    <row r="61" spans="1:9" ht="17.25" x14ac:dyDescent="0.25">
      <c r="A61" s="162" t="s">
        <v>180</v>
      </c>
      <c r="B61" s="378"/>
      <c r="C61" s="379"/>
      <c r="D61" s="380"/>
      <c r="E61" s="226">
        <f t="shared" si="0"/>
        <v>0</v>
      </c>
      <c r="F61" s="316"/>
      <c r="G61" s="219"/>
      <c r="H61" s="371"/>
      <c r="I61" s="391"/>
    </row>
    <row r="62" spans="1:9" ht="17.25" x14ac:dyDescent="0.25">
      <c r="A62" s="162" t="s">
        <v>181</v>
      </c>
      <c r="B62" s="378"/>
      <c r="C62" s="379"/>
      <c r="D62" s="380"/>
      <c r="E62" s="226">
        <f t="shared" si="0"/>
        <v>0</v>
      </c>
      <c r="F62" s="316"/>
      <c r="G62" s="219"/>
      <c r="H62" s="395"/>
      <c r="I62" s="396"/>
    </row>
    <row r="63" spans="1:9" ht="17.25" x14ac:dyDescent="0.25">
      <c r="A63" s="162" t="s">
        <v>165</v>
      </c>
      <c r="B63" s="378"/>
      <c r="C63" s="379"/>
      <c r="D63" s="380"/>
      <c r="E63" s="226">
        <f t="shared" si="0"/>
        <v>0</v>
      </c>
      <c r="F63" s="316"/>
      <c r="G63" s="219"/>
      <c r="H63" s="395"/>
      <c r="I63" s="396"/>
    </row>
    <row r="64" spans="1:9" x14ac:dyDescent="0.25">
      <c r="A64" s="172" t="str">
        <f>IF('Recyclingschritt N_0'!A71&lt;&gt;"",'Recyclingschritt N_0'!A71,"")</f>
        <v/>
      </c>
      <c r="B64" s="378"/>
      <c r="C64" s="379"/>
      <c r="D64" s="380"/>
      <c r="E64" s="226">
        <f t="shared" si="0"/>
        <v>0</v>
      </c>
      <c r="F64" s="316"/>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
      </c>
      <c r="B66" s="230"/>
      <c r="C66" s="214"/>
      <c r="D66" s="229"/>
      <c r="E66" s="226">
        <f t="shared" si="0"/>
        <v>0</v>
      </c>
      <c r="F66" s="316"/>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07"/>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07"/>
    </row>
    <row r="79" spans="1:10" ht="56.25" customHeight="1" x14ac:dyDescent="0.25">
      <c r="A79" s="521" t="s">
        <v>107</v>
      </c>
      <c r="B79" s="442"/>
      <c r="C79" s="442"/>
      <c r="D79" s="442"/>
      <c r="E79" s="442"/>
      <c r="F79" s="442"/>
      <c r="G79" s="442"/>
      <c r="H79" s="442"/>
      <c r="I79" s="442"/>
      <c r="J79" s="307"/>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24"/>
    </row>
    <row r="85" spans="1:10" s="305" customFormat="1" ht="15" customHeight="1" x14ac:dyDescent="0.25">
      <c r="A85" s="307"/>
      <c r="B85" s="307"/>
      <c r="C85" s="307"/>
      <c r="D85" s="307"/>
      <c r="E85" s="307"/>
      <c r="F85" s="307"/>
      <c r="G85" s="307"/>
      <c r="H85" s="307"/>
      <c r="I85" s="307"/>
      <c r="J85" s="307"/>
    </row>
    <row r="86" spans="1:10" s="305" customFormat="1" ht="53.25" customHeight="1" x14ac:dyDescent="0.25">
      <c r="A86" s="521" t="s">
        <v>105</v>
      </c>
      <c r="B86" s="521"/>
      <c r="C86" s="521"/>
      <c r="D86" s="521"/>
      <c r="E86" s="521"/>
      <c r="F86" s="521"/>
      <c r="G86" s="521"/>
      <c r="H86" s="521"/>
      <c r="I86" s="521"/>
      <c r="J86" s="307"/>
    </row>
    <row r="87" spans="1:10" s="305" customFormat="1" ht="15" customHeight="1" x14ac:dyDescent="0.25">
      <c r="A87" s="307"/>
      <c r="B87" s="307"/>
      <c r="C87" s="307"/>
      <c r="D87" s="307"/>
      <c r="E87" s="307"/>
      <c r="F87" s="307"/>
      <c r="G87" s="307"/>
      <c r="H87" s="307"/>
      <c r="I87" s="307"/>
      <c r="J87" s="307"/>
    </row>
    <row r="88" spans="1:10" s="305" customFormat="1" ht="25.5" customHeight="1" x14ac:dyDescent="0.25">
      <c r="A88" s="521" t="s">
        <v>99</v>
      </c>
      <c r="B88" s="521"/>
      <c r="C88" s="521"/>
      <c r="D88" s="521"/>
      <c r="E88" s="521"/>
      <c r="F88" s="521"/>
      <c r="G88" s="521"/>
      <c r="H88" s="521"/>
      <c r="I88" s="521"/>
      <c r="J88" s="307"/>
    </row>
    <row r="89" spans="1:10" s="305" customFormat="1" ht="15" customHeight="1" x14ac:dyDescent="0.25">
      <c r="A89" s="307"/>
      <c r="B89" s="307"/>
      <c r="C89" s="307"/>
      <c r="D89" s="307"/>
      <c r="E89" s="307"/>
      <c r="F89" s="307"/>
      <c r="G89" s="307"/>
      <c r="H89" s="307"/>
      <c r="I89" s="307"/>
      <c r="J89" s="307"/>
    </row>
    <row r="90" spans="1:10" ht="38.25" customHeight="1" x14ac:dyDescent="0.25">
      <c r="A90" s="521" t="s">
        <v>106</v>
      </c>
      <c r="B90" s="521"/>
      <c r="C90" s="521"/>
      <c r="D90" s="521"/>
      <c r="E90" s="521"/>
      <c r="F90" s="521"/>
      <c r="G90" s="521"/>
      <c r="H90" s="521"/>
      <c r="I90" s="521"/>
      <c r="J90" s="307"/>
    </row>
    <row r="91" spans="1:10" ht="15" customHeight="1" x14ac:dyDescent="0.25">
      <c r="A91" s="307"/>
      <c r="B91" s="307"/>
      <c r="C91" s="307"/>
      <c r="D91" s="307"/>
      <c r="E91" s="307"/>
      <c r="F91" s="307"/>
      <c r="G91" s="307"/>
      <c r="H91" s="307"/>
      <c r="I91" s="307"/>
      <c r="J91" s="307"/>
    </row>
    <row r="92" spans="1:10" ht="93" customHeight="1" x14ac:dyDescent="0.25">
      <c r="A92" s="521" t="s">
        <v>173</v>
      </c>
      <c r="B92" s="521"/>
      <c r="C92" s="521"/>
      <c r="D92" s="521"/>
      <c r="E92" s="521"/>
      <c r="F92" s="521"/>
      <c r="G92" s="521"/>
      <c r="H92" s="521"/>
      <c r="I92" s="521"/>
      <c r="J92" s="307"/>
    </row>
    <row r="93" spans="1:10" ht="15" customHeight="1" x14ac:dyDescent="0.25"/>
    <row r="94" spans="1:10" ht="29.25" customHeight="1" x14ac:dyDescent="0.25">
      <c r="A94" s="521" t="s">
        <v>167</v>
      </c>
      <c r="B94" s="521"/>
      <c r="C94" s="521"/>
      <c r="D94" s="521"/>
      <c r="E94" s="521"/>
      <c r="F94" s="521"/>
      <c r="G94" s="521"/>
      <c r="H94" s="521"/>
      <c r="I94" s="521"/>
      <c r="J94" s="307"/>
    </row>
    <row r="96" spans="1:10" ht="31.5" customHeight="1" x14ac:dyDescent="0.25">
      <c r="A96" s="589" t="s">
        <v>174</v>
      </c>
      <c r="B96" s="589"/>
      <c r="C96" s="589"/>
      <c r="D96" s="589"/>
      <c r="E96" s="589"/>
      <c r="F96" s="589"/>
      <c r="G96" s="589"/>
      <c r="H96" s="589"/>
      <c r="I96" s="589"/>
      <c r="J96" s="312"/>
    </row>
    <row r="98" spans="1:10" ht="51.75" customHeight="1" x14ac:dyDescent="0.25">
      <c r="A98" s="589" t="s">
        <v>168</v>
      </c>
      <c r="B98" s="589"/>
      <c r="C98" s="589"/>
      <c r="D98" s="589"/>
      <c r="E98" s="589"/>
      <c r="F98" s="589"/>
      <c r="G98" s="589"/>
      <c r="H98" s="589"/>
      <c r="I98" s="589"/>
      <c r="J98" s="312"/>
    </row>
  </sheetData>
  <sheetProtection algorithmName="SHA-512" hashValue="1RwLnFHrl2URCTmmVU5Ash64pgA3oYlkE2lQvzVr9fYfDZBnGcIUQS0zYgJzRalNs2OMA+jThfdVXt20Cy5xfw==" saltValue="D9y7BDUGcoSESbYTpTm4Bg=="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C90D-8DC1-42D2-BA15-734A98BEBE29}">
  <sheetPr codeName="Tabelle17"/>
  <dimension ref="A1:J98"/>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36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CONCATENATE("N_4, hier:  ",IF(TitelseiteSonstigeAltbatterien!$H$18&lt;&gt;"",TitelseiteSonstigeAltbatterien!$H$18,""))</f>
        <v xml:space="preserve">N_4,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44"/>
      <c r="C21" s="344"/>
      <c r="D21" s="344"/>
      <c r="E21" s="344"/>
      <c r="F21" s="344"/>
      <c r="G21" s="344"/>
      <c r="H21" s="344"/>
      <c r="I21" s="345"/>
    </row>
    <row r="22" spans="1:9" ht="35.1" customHeight="1" x14ac:dyDescent="0.25">
      <c r="A22" s="536" t="s">
        <v>48</v>
      </c>
      <c r="B22" s="612"/>
      <c r="C22" s="612"/>
      <c r="D22" s="612"/>
      <c r="E22" s="613"/>
      <c r="F22" s="613"/>
      <c r="G22" s="613"/>
      <c r="H22" s="349"/>
      <c r="I22" s="36" t="str">
        <f>CONCATENATE("hier: ",$C$10)</f>
        <v xml:space="preserve">hier: </v>
      </c>
    </row>
    <row r="23" spans="1:9" ht="38.1" customHeight="1" x14ac:dyDescent="0.25">
      <c r="A23" s="542" t="s">
        <v>84</v>
      </c>
      <c r="B23" s="569"/>
      <c r="C23" s="534" t="s">
        <v>80</v>
      </c>
      <c r="D23" s="347" t="s">
        <v>43</v>
      </c>
      <c r="E23" s="148"/>
      <c r="F23" s="149"/>
      <c r="G23" s="149"/>
      <c r="H23" s="149"/>
      <c r="I23" s="2"/>
    </row>
    <row r="24" spans="1:9" ht="38.1" customHeight="1" x14ac:dyDescent="0.25">
      <c r="A24" s="570"/>
      <c r="B24" s="571"/>
      <c r="C24" s="535"/>
      <c r="D24" s="347" t="s">
        <v>8</v>
      </c>
      <c r="E24" s="150"/>
      <c r="F24" s="330"/>
      <c r="G24" s="330"/>
      <c r="H24" s="330"/>
      <c r="I24" s="5"/>
    </row>
    <row r="25" spans="1:9" x14ac:dyDescent="0.25">
      <c r="A25" s="43" t="str" cm="1">
        <f t="array" ref="A25:B25">IF('Recyclingschritt N_0'!A41:B41&lt;&gt;"",'Recyclingschritt N_0'!A41:B41,"")</f>
        <v/>
      </c>
      <c r="B25" s="342" t="str">
        <v/>
      </c>
      <c r="C25" s="182" t="str">
        <f>IF('Recyclingschritt N_0'!C41&lt;&gt;"",'Recyclingschritt N_0'!C41,"")</f>
        <v/>
      </c>
      <c r="D25" s="199" t="str">
        <f>IF('Recyclingschritt N_0'!D41&lt;&gt;"",'Recyclingschritt N_0'!D41,"")</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43"/>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34" t="s">
        <v>49</v>
      </c>
    </row>
    <row r="34" spans="1:9" ht="30.75" customHeight="1" x14ac:dyDescent="0.25">
      <c r="A34" s="570"/>
      <c r="B34" s="571"/>
      <c r="C34" s="535"/>
      <c r="D34" s="369" t="s">
        <v>8</v>
      </c>
      <c r="E34" s="590" t="s">
        <v>19</v>
      </c>
      <c r="F34" s="611"/>
      <c r="G34" s="542" t="s">
        <v>52</v>
      </c>
      <c r="H34" s="592"/>
      <c r="I34" s="8" t="s">
        <v>50</v>
      </c>
    </row>
    <row r="35" spans="1:9" x14ac:dyDescent="0.25">
      <c r="A35" s="522"/>
      <c r="B35" s="523"/>
      <c r="C35" s="340"/>
      <c r="D35" s="214"/>
      <c r="E35" s="597"/>
      <c r="F35" s="598"/>
      <c r="G35" s="593"/>
      <c r="H35" s="591"/>
      <c r="I35" s="34" t="s">
        <v>74</v>
      </c>
    </row>
    <row r="36" spans="1:9" ht="15" customHeight="1" x14ac:dyDescent="0.25">
      <c r="A36" s="522"/>
      <c r="B36" s="523"/>
      <c r="C36" s="340"/>
      <c r="D36" s="214"/>
      <c r="E36" s="597"/>
      <c r="F36" s="598"/>
      <c r="G36" s="593"/>
      <c r="H36" s="591"/>
      <c r="I36" s="34" t="s">
        <v>74</v>
      </c>
    </row>
    <row r="37" spans="1:9" ht="15" customHeight="1" x14ac:dyDescent="0.25">
      <c r="A37" s="522"/>
      <c r="B37" s="523"/>
      <c r="C37" s="340"/>
      <c r="D37" s="214"/>
      <c r="E37" s="597"/>
      <c r="F37" s="598"/>
      <c r="G37" s="593"/>
      <c r="H37" s="591"/>
      <c r="I37" s="34" t="s">
        <v>74</v>
      </c>
    </row>
    <row r="38" spans="1:9" ht="15" customHeight="1" x14ac:dyDescent="0.25">
      <c r="A38" s="337"/>
      <c r="B38" s="338"/>
      <c r="C38" s="340"/>
      <c r="D38" s="214"/>
      <c r="E38" s="597"/>
      <c r="F38" s="598"/>
      <c r="G38" s="593"/>
      <c r="H38" s="591"/>
      <c r="I38" s="34" t="s">
        <v>74</v>
      </c>
    </row>
    <row r="39" spans="1:9" x14ac:dyDescent="0.25">
      <c r="A39" s="522"/>
      <c r="B39" s="523"/>
      <c r="C39" s="340"/>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41"/>
      <c r="I42" s="26" t="str">
        <f>CONCATENATE("hier:  ",$C$10)</f>
        <v xml:space="preserve">hier:  </v>
      </c>
    </row>
    <row r="43" spans="1:9" ht="139.5" customHeight="1" x14ac:dyDescent="0.25">
      <c r="A43" s="121" t="s">
        <v>81</v>
      </c>
      <c r="B43" s="14" t="s">
        <v>72</v>
      </c>
      <c r="C43" s="14" t="s">
        <v>55</v>
      </c>
      <c r="D43" s="14" t="s">
        <v>57</v>
      </c>
      <c r="E43" s="15" t="s">
        <v>56</v>
      </c>
      <c r="F43" s="510" t="s">
        <v>53</v>
      </c>
      <c r="G43" s="336" t="s">
        <v>54</v>
      </c>
      <c r="H43" s="512" t="s">
        <v>12</v>
      </c>
      <c r="I43" s="381" t="s">
        <v>185</v>
      </c>
    </row>
    <row r="44" spans="1:9" ht="33" customHeight="1" x14ac:dyDescent="0.25">
      <c r="A44" s="346"/>
      <c r="B44" s="334" t="s">
        <v>8</v>
      </c>
      <c r="C44" s="334" t="s">
        <v>8</v>
      </c>
      <c r="D44" s="334" t="s">
        <v>8</v>
      </c>
      <c r="E44" s="334" t="s">
        <v>8</v>
      </c>
      <c r="F44" s="511"/>
      <c r="G44" s="8" t="s">
        <v>9</v>
      </c>
      <c r="H44" s="513"/>
      <c r="I44" s="334"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39"/>
      <c r="G57" s="219"/>
      <c r="H57" s="371"/>
      <c r="I57" s="213"/>
    </row>
    <row r="58" spans="1:9" ht="32.25" x14ac:dyDescent="0.25">
      <c r="A58" s="162" t="s">
        <v>177</v>
      </c>
      <c r="B58" s="378"/>
      <c r="C58" s="379"/>
      <c r="D58" s="380"/>
      <c r="E58" s="226">
        <f t="shared" si="0"/>
        <v>0</v>
      </c>
      <c r="F58" s="340"/>
      <c r="G58" s="219"/>
      <c r="H58" s="371"/>
      <c r="I58" s="213"/>
    </row>
    <row r="59" spans="1:9" ht="17.25" x14ac:dyDescent="0.25">
      <c r="A59" s="162" t="s">
        <v>178</v>
      </c>
      <c r="B59" s="378"/>
      <c r="C59" s="379"/>
      <c r="D59" s="380"/>
      <c r="E59" s="226">
        <f t="shared" si="0"/>
        <v>0</v>
      </c>
      <c r="F59" s="340"/>
      <c r="G59" s="219"/>
      <c r="H59" s="371"/>
      <c r="I59" s="213"/>
    </row>
    <row r="60" spans="1:9" ht="17.25" x14ac:dyDescent="0.25">
      <c r="A60" s="162" t="s">
        <v>179</v>
      </c>
      <c r="B60" s="378"/>
      <c r="C60" s="379"/>
      <c r="D60" s="380"/>
      <c r="E60" s="226">
        <f t="shared" si="0"/>
        <v>0</v>
      </c>
      <c r="F60" s="340"/>
      <c r="G60" s="219"/>
      <c r="H60" s="371"/>
      <c r="I60" s="213"/>
    </row>
    <row r="61" spans="1:9" ht="17.25" x14ac:dyDescent="0.25">
      <c r="A61" s="162" t="s">
        <v>180</v>
      </c>
      <c r="B61" s="378"/>
      <c r="C61" s="379"/>
      <c r="D61" s="380"/>
      <c r="E61" s="226">
        <f t="shared" si="0"/>
        <v>0</v>
      </c>
      <c r="F61" s="340"/>
      <c r="G61" s="219"/>
      <c r="H61" s="371"/>
      <c r="I61" s="391"/>
    </row>
    <row r="62" spans="1:9" ht="17.25" x14ac:dyDescent="0.25">
      <c r="A62" s="162" t="s">
        <v>181</v>
      </c>
      <c r="B62" s="378"/>
      <c r="C62" s="379"/>
      <c r="D62" s="380"/>
      <c r="E62" s="226">
        <f t="shared" si="0"/>
        <v>0</v>
      </c>
      <c r="F62" s="340"/>
      <c r="G62" s="219"/>
      <c r="H62" s="395"/>
      <c r="I62" s="396"/>
    </row>
    <row r="63" spans="1:9" ht="17.25" x14ac:dyDescent="0.25">
      <c r="A63" s="162" t="s">
        <v>165</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
      </c>
      <c r="B66" s="230"/>
      <c r="C66" s="214"/>
      <c r="D66" s="229"/>
      <c r="E66" s="226">
        <f t="shared" si="0"/>
        <v>0</v>
      </c>
      <c r="F66" s="340"/>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33"/>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33"/>
    </row>
    <row r="79" spans="1:10" ht="56.25" customHeight="1" x14ac:dyDescent="0.25">
      <c r="A79" s="521" t="s">
        <v>107</v>
      </c>
      <c r="B79" s="442"/>
      <c r="C79" s="442"/>
      <c r="D79" s="442"/>
      <c r="E79" s="442"/>
      <c r="F79" s="442"/>
      <c r="G79" s="442"/>
      <c r="H79" s="442"/>
      <c r="I79" s="442"/>
      <c r="J79" s="333"/>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21" t="s">
        <v>105</v>
      </c>
      <c r="B86" s="521"/>
      <c r="C86" s="521"/>
      <c r="D86" s="521"/>
      <c r="E86" s="521"/>
      <c r="F86" s="521"/>
      <c r="G86" s="521"/>
      <c r="H86" s="521"/>
      <c r="I86" s="521"/>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21" t="s">
        <v>99</v>
      </c>
      <c r="B88" s="521"/>
      <c r="C88" s="521"/>
      <c r="D88" s="521"/>
      <c r="E88" s="521"/>
      <c r="F88" s="521"/>
      <c r="G88" s="521"/>
      <c r="H88" s="521"/>
      <c r="I88" s="521"/>
      <c r="J88" s="333"/>
    </row>
    <row r="89" spans="1:10" s="331" customFormat="1" ht="15" customHeight="1" x14ac:dyDescent="0.25">
      <c r="A89" s="333"/>
      <c r="B89" s="333"/>
      <c r="C89" s="333"/>
      <c r="D89" s="333"/>
      <c r="E89" s="333"/>
      <c r="F89" s="333"/>
      <c r="G89" s="333"/>
      <c r="H89" s="333"/>
      <c r="I89" s="333"/>
      <c r="J89" s="333"/>
    </row>
    <row r="90" spans="1:10" ht="38.25" customHeight="1" x14ac:dyDescent="0.25">
      <c r="A90" s="521" t="s">
        <v>106</v>
      </c>
      <c r="B90" s="521"/>
      <c r="C90" s="521"/>
      <c r="D90" s="521"/>
      <c r="E90" s="521"/>
      <c r="F90" s="521"/>
      <c r="G90" s="521"/>
      <c r="H90" s="521"/>
      <c r="I90" s="521"/>
      <c r="J90" s="333"/>
    </row>
    <row r="91" spans="1:10" ht="15" customHeight="1" x14ac:dyDescent="0.25">
      <c r="A91" s="333"/>
      <c r="B91" s="333"/>
      <c r="C91" s="333"/>
      <c r="D91" s="333"/>
      <c r="E91" s="333"/>
      <c r="F91" s="333"/>
      <c r="G91" s="333"/>
      <c r="H91" s="333"/>
      <c r="I91" s="333"/>
      <c r="J91" s="333"/>
    </row>
    <row r="92" spans="1:10" ht="93" customHeight="1" x14ac:dyDescent="0.25">
      <c r="A92" s="521" t="s">
        <v>173</v>
      </c>
      <c r="B92" s="521"/>
      <c r="C92" s="521"/>
      <c r="D92" s="521"/>
      <c r="E92" s="521"/>
      <c r="F92" s="521"/>
      <c r="G92" s="521"/>
      <c r="H92" s="521"/>
      <c r="I92" s="521"/>
      <c r="J92" s="333"/>
    </row>
    <row r="93" spans="1:10" ht="15" customHeight="1" x14ac:dyDescent="0.25"/>
    <row r="94" spans="1:10" ht="29.25" customHeight="1" x14ac:dyDescent="0.25">
      <c r="A94" s="521" t="s">
        <v>167</v>
      </c>
      <c r="B94" s="521"/>
      <c r="C94" s="521"/>
      <c r="D94" s="521"/>
      <c r="E94" s="521"/>
      <c r="F94" s="521"/>
      <c r="G94" s="521"/>
      <c r="H94" s="521"/>
      <c r="I94" s="521"/>
      <c r="J94" s="333"/>
    </row>
    <row r="96" spans="1:10" ht="31.5" customHeight="1" x14ac:dyDescent="0.25">
      <c r="A96" s="589" t="s">
        <v>174</v>
      </c>
      <c r="B96" s="589"/>
      <c r="C96" s="589"/>
      <c r="D96" s="589"/>
      <c r="E96" s="589"/>
      <c r="F96" s="589"/>
      <c r="G96" s="589"/>
      <c r="H96" s="589"/>
      <c r="I96" s="589"/>
      <c r="J96" s="332"/>
    </row>
    <row r="98" spans="1:10" ht="51.75" customHeight="1" x14ac:dyDescent="0.25">
      <c r="A98" s="589" t="s">
        <v>168</v>
      </c>
      <c r="B98" s="589"/>
      <c r="C98" s="589"/>
      <c r="D98" s="589"/>
      <c r="E98" s="589"/>
      <c r="F98" s="589"/>
      <c r="G98" s="589"/>
      <c r="H98" s="589"/>
      <c r="I98" s="589"/>
      <c r="J98" s="332"/>
    </row>
  </sheetData>
  <sheetProtection algorithmName="SHA-512" hashValue="MaCpZBUFVQOYMdbQk8Kcq8Dq6AsHlH3o4KKaGGP4R84pOObTgs346HFw0Es+m0gpIJokppRxUsL9xEhpDED5tw==" saltValue="h6nh+VAJM9j/uu/Yjt/hTA=="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9D1E8-45F2-474F-94E4-3E64165896B4}">
  <sheetPr codeName="Tabelle18"/>
  <dimension ref="A1:J98"/>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36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CONCATENATE("N_5, hier:  ",IF(TitelseiteSonstigeAltbatterien!$J$18&lt;&gt;"",TitelseiteSonstigeAltbatterien!$J$18,""))</f>
        <v xml:space="preserve">N_5,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44"/>
      <c r="C21" s="344"/>
      <c r="D21" s="344"/>
      <c r="E21" s="344"/>
      <c r="F21" s="344"/>
      <c r="G21" s="344"/>
      <c r="H21" s="344"/>
      <c r="I21" s="345"/>
    </row>
    <row r="22" spans="1:9" ht="35.1" customHeight="1" x14ac:dyDescent="0.25">
      <c r="A22" s="536" t="s">
        <v>48</v>
      </c>
      <c r="B22" s="612"/>
      <c r="C22" s="612"/>
      <c r="D22" s="612"/>
      <c r="E22" s="613"/>
      <c r="F22" s="613"/>
      <c r="G22" s="613"/>
      <c r="H22" s="349"/>
      <c r="I22" s="36" t="str">
        <f>CONCATENATE("hier: ",$C$10)</f>
        <v xml:space="preserve">hier: </v>
      </c>
    </row>
    <row r="23" spans="1:9" ht="38.1" customHeight="1" x14ac:dyDescent="0.25">
      <c r="A23" s="542" t="s">
        <v>84</v>
      </c>
      <c r="B23" s="569"/>
      <c r="C23" s="534" t="s">
        <v>80</v>
      </c>
      <c r="D23" s="347" t="s">
        <v>43</v>
      </c>
      <c r="E23" s="148"/>
      <c r="F23" s="149"/>
      <c r="G23" s="149"/>
      <c r="H23" s="149"/>
      <c r="I23" s="2"/>
    </row>
    <row r="24" spans="1:9" ht="38.1" customHeight="1" x14ac:dyDescent="0.25">
      <c r="A24" s="570"/>
      <c r="B24" s="571"/>
      <c r="C24" s="535"/>
      <c r="D24" s="347" t="s">
        <v>8</v>
      </c>
      <c r="E24" s="150"/>
      <c r="F24" s="330"/>
      <c r="G24" s="330"/>
      <c r="H24" s="330"/>
      <c r="I24" s="5"/>
    </row>
    <row r="25" spans="1:9" x14ac:dyDescent="0.25">
      <c r="A25" s="43" t="str" cm="1">
        <f t="array" ref="A25:B25">IF('Recyclingschritt N_0'!A43:B43&lt;&gt;"",'Recyclingschritt N_0'!A43:B43,"")</f>
        <v/>
      </c>
      <c r="B25" s="342" t="str">
        <v/>
      </c>
      <c r="C25" s="182" t="str">
        <f>IF('Recyclingschritt N_0'!C43&lt;&gt;"",'Recyclingschritt N_0'!C43,"")</f>
        <v/>
      </c>
      <c r="D25" s="262" t="str">
        <f>IF('Recyclingschritt N_0'!D43&lt;&gt;"",'Recyclingschritt N_0'!D43,"")</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43"/>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34" t="s">
        <v>49</v>
      </c>
    </row>
    <row r="34" spans="1:9" ht="30.75" customHeight="1" x14ac:dyDescent="0.25">
      <c r="A34" s="570"/>
      <c r="B34" s="571"/>
      <c r="C34" s="535"/>
      <c r="D34" s="369" t="s">
        <v>8</v>
      </c>
      <c r="E34" s="590" t="s">
        <v>19</v>
      </c>
      <c r="F34" s="611"/>
      <c r="G34" s="542" t="s">
        <v>52</v>
      </c>
      <c r="H34" s="592"/>
      <c r="I34" s="8" t="s">
        <v>50</v>
      </c>
    </row>
    <row r="35" spans="1:9" x14ac:dyDescent="0.25">
      <c r="A35" s="522"/>
      <c r="B35" s="523"/>
      <c r="C35" s="340"/>
      <c r="D35" s="214"/>
      <c r="E35" s="597"/>
      <c r="F35" s="598"/>
      <c r="G35" s="593"/>
      <c r="H35" s="591"/>
      <c r="I35" s="34" t="s">
        <v>74</v>
      </c>
    </row>
    <row r="36" spans="1:9" ht="15" customHeight="1" x14ac:dyDescent="0.25">
      <c r="A36" s="522"/>
      <c r="B36" s="523"/>
      <c r="C36" s="340"/>
      <c r="D36" s="214"/>
      <c r="E36" s="597"/>
      <c r="F36" s="598"/>
      <c r="G36" s="593"/>
      <c r="H36" s="591"/>
      <c r="I36" s="34" t="s">
        <v>74</v>
      </c>
    </row>
    <row r="37" spans="1:9" ht="15" customHeight="1" x14ac:dyDescent="0.25">
      <c r="A37" s="522"/>
      <c r="B37" s="523"/>
      <c r="C37" s="340"/>
      <c r="D37" s="214"/>
      <c r="E37" s="597"/>
      <c r="F37" s="598"/>
      <c r="G37" s="593"/>
      <c r="H37" s="591"/>
      <c r="I37" s="34" t="s">
        <v>74</v>
      </c>
    </row>
    <row r="38" spans="1:9" ht="15" customHeight="1" x14ac:dyDescent="0.25">
      <c r="A38" s="337"/>
      <c r="B38" s="338"/>
      <c r="C38" s="340"/>
      <c r="D38" s="214"/>
      <c r="E38" s="597"/>
      <c r="F38" s="598"/>
      <c r="G38" s="593"/>
      <c r="H38" s="591"/>
      <c r="I38" s="34" t="s">
        <v>74</v>
      </c>
    </row>
    <row r="39" spans="1:9" x14ac:dyDescent="0.25">
      <c r="A39" s="522"/>
      <c r="B39" s="523"/>
      <c r="C39" s="340"/>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41"/>
      <c r="I42" s="26" t="str">
        <f>CONCATENATE("hier:  ",$C$10)</f>
        <v xml:space="preserve">hier:  </v>
      </c>
    </row>
    <row r="43" spans="1:9" ht="139.5" customHeight="1" x14ac:dyDescent="0.25">
      <c r="A43" s="121" t="s">
        <v>81</v>
      </c>
      <c r="B43" s="14" t="s">
        <v>72</v>
      </c>
      <c r="C43" s="14" t="s">
        <v>55</v>
      </c>
      <c r="D43" s="14" t="s">
        <v>57</v>
      </c>
      <c r="E43" s="15" t="s">
        <v>56</v>
      </c>
      <c r="F43" s="510" t="s">
        <v>53</v>
      </c>
      <c r="G43" s="336" t="s">
        <v>54</v>
      </c>
      <c r="H43" s="512" t="s">
        <v>12</v>
      </c>
      <c r="I43" s="381" t="s">
        <v>185</v>
      </c>
    </row>
    <row r="44" spans="1:9" ht="33" customHeight="1" x14ac:dyDescent="0.25">
      <c r="A44" s="346"/>
      <c r="B44" s="334" t="s">
        <v>8</v>
      </c>
      <c r="C44" s="334" t="s">
        <v>8</v>
      </c>
      <c r="D44" s="334" t="s">
        <v>8</v>
      </c>
      <c r="E44" s="334" t="s">
        <v>8</v>
      </c>
      <c r="F44" s="511"/>
      <c r="G44" s="8" t="s">
        <v>9</v>
      </c>
      <c r="H44" s="513"/>
      <c r="I44" s="334"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39"/>
      <c r="G57" s="219"/>
      <c r="H57" s="371"/>
      <c r="I57" s="213"/>
    </row>
    <row r="58" spans="1:9" ht="32.25" x14ac:dyDescent="0.25">
      <c r="A58" s="162" t="s">
        <v>177</v>
      </c>
      <c r="B58" s="378"/>
      <c r="C58" s="379"/>
      <c r="D58" s="380"/>
      <c r="E58" s="226">
        <f t="shared" si="0"/>
        <v>0</v>
      </c>
      <c r="F58" s="340"/>
      <c r="G58" s="219"/>
      <c r="H58" s="371"/>
      <c r="I58" s="213"/>
    </row>
    <row r="59" spans="1:9" ht="17.25" x14ac:dyDescent="0.25">
      <c r="A59" s="162" t="s">
        <v>178</v>
      </c>
      <c r="B59" s="378"/>
      <c r="C59" s="379"/>
      <c r="D59" s="380"/>
      <c r="E59" s="226">
        <f t="shared" si="0"/>
        <v>0</v>
      </c>
      <c r="F59" s="340"/>
      <c r="G59" s="219"/>
      <c r="H59" s="371"/>
      <c r="I59" s="213"/>
    </row>
    <row r="60" spans="1:9" ht="17.25" x14ac:dyDescent="0.25">
      <c r="A60" s="162" t="s">
        <v>179</v>
      </c>
      <c r="B60" s="378"/>
      <c r="C60" s="379"/>
      <c r="D60" s="380"/>
      <c r="E60" s="226">
        <f t="shared" si="0"/>
        <v>0</v>
      </c>
      <c r="F60" s="340"/>
      <c r="G60" s="219"/>
      <c r="H60" s="371"/>
      <c r="I60" s="213"/>
    </row>
    <row r="61" spans="1:9" ht="17.25" x14ac:dyDescent="0.25">
      <c r="A61" s="162" t="s">
        <v>180</v>
      </c>
      <c r="B61" s="378"/>
      <c r="C61" s="379"/>
      <c r="D61" s="380"/>
      <c r="E61" s="226">
        <f t="shared" si="0"/>
        <v>0</v>
      </c>
      <c r="F61" s="340"/>
      <c r="G61" s="219"/>
      <c r="H61" s="371"/>
      <c r="I61" s="391"/>
    </row>
    <row r="62" spans="1:9" ht="17.25" x14ac:dyDescent="0.25">
      <c r="A62" s="162" t="s">
        <v>181</v>
      </c>
      <c r="B62" s="378"/>
      <c r="C62" s="379"/>
      <c r="D62" s="380"/>
      <c r="E62" s="226">
        <f t="shared" si="0"/>
        <v>0</v>
      </c>
      <c r="F62" s="340"/>
      <c r="G62" s="219"/>
      <c r="H62" s="395"/>
      <c r="I62" s="396"/>
    </row>
    <row r="63" spans="1:9" ht="17.25" x14ac:dyDescent="0.25">
      <c r="A63" s="162" t="s">
        <v>165</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
      </c>
      <c r="B66" s="230"/>
      <c r="C66" s="214"/>
      <c r="D66" s="229"/>
      <c r="E66" s="226">
        <f t="shared" si="0"/>
        <v>0</v>
      </c>
      <c r="F66" s="340"/>
      <c r="G66" s="219"/>
      <c r="H66" s="371"/>
      <c r="I66" s="216"/>
    </row>
    <row r="67" spans="1:10" ht="15" customHeight="1" x14ac:dyDescent="0.25">
      <c r="A67" s="176" t="s">
        <v>170</v>
      </c>
      <c r="B67" s="267">
        <f>SUM(B45:B66)</f>
        <v>0</v>
      </c>
      <c r="C67" s="267">
        <f>SUM(C45:C66)</f>
        <v>0</v>
      </c>
      <c r="D67" s="268">
        <f>SUM(D45:D66)</f>
        <v>0</v>
      </c>
      <c r="E67" s="221">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33"/>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33"/>
    </row>
    <row r="79" spans="1:10" ht="56.25" customHeight="1" x14ac:dyDescent="0.25">
      <c r="A79" s="521" t="s">
        <v>107</v>
      </c>
      <c r="B79" s="442"/>
      <c r="C79" s="442"/>
      <c r="D79" s="442"/>
      <c r="E79" s="442"/>
      <c r="F79" s="442"/>
      <c r="G79" s="442"/>
      <c r="H79" s="442"/>
      <c r="I79" s="442"/>
      <c r="J79" s="333"/>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21" t="s">
        <v>105</v>
      </c>
      <c r="B86" s="521"/>
      <c r="C86" s="521"/>
      <c r="D86" s="521"/>
      <c r="E86" s="521"/>
      <c r="F86" s="521"/>
      <c r="G86" s="521"/>
      <c r="H86" s="521"/>
      <c r="I86" s="521"/>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21" t="s">
        <v>99</v>
      </c>
      <c r="B88" s="521"/>
      <c r="C88" s="521"/>
      <c r="D88" s="521"/>
      <c r="E88" s="521"/>
      <c r="F88" s="521"/>
      <c r="G88" s="521"/>
      <c r="H88" s="521"/>
      <c r="I88" s="521"/>
      <c r="J88" s="333"/>
    </row>
    <row r="89" spans="1:10" s="331" customFormat="1" ht="15" customHeight="1" x14ac:dyDescent="0.25">
      <c r="A89" s="333"/>
      <c r="B89" s="333"/>
      <c r="C89" s="333"/>
      <c r="D89" s="333"/>
      <c r="E89" s="333"/>
      <c r="F89" s="333"/>
      <c r="G89" s="333"/>
      <c r="H89" s="333"/>
      <c r="I89" s="333"/>
      <c r="J89" s="333"/>
    </row>
    <row r="90" spans="1:10" ht="38.25" customHeight="1" x14ac:dyDescent="0.25">
      <c r="A90" s="521" t="s">
        <v>106</v>
      </c>
      <c r="B90" s="521"/>
      <c r="C90" s="521"/>
      <c r="D90" s="521"/>
      <c r="E90" s="521"/>
      <c r="F90" s="521"/>
      <c r="G90" s="521"/>
      <c r="H90" s="521"/>
      <c r="I90" s="521"/>
      <c r="J90" s="333"/>
    </row>
    <row r="91" spans="1:10" ht="15" customHeight="1" x14ac:dyDescent="0.25">
      <c r="A91" s="333"/>
      <c r="B91" s="333"/>
      <c r="C91" s="333"/>
      <c r="D91" s="333"/>
      <c r="E91" s="333"/>
      <c r="F91" s="333"/>
      <c r="G91" s="333"/>
      <c r="H91" s="333"/>
      <c r="I91" s="333"/>
      <c r="J91" s="333"/>
    </row>
    <row r="92" spans="1:10" ht="93" customHeight="1" x14ac:dyDescent="0.25">
      <c r="A92" s="521" t="s">
        <v>173</v>
      </c>
      <c r="B92" s="521"/>
      <c r="C92" s="521"/>
      <c r="D92" s="521"/>
      <c r="E92" s="521"/>
      <c r="F92" s="521"/>
      <c r="G92" s="521"/>
      <c r="H92" s="521"/>
      <c r="I92" s="521"/>
      <c r="J92" s="333"/>
    </row>
    <row r="93" spans="1:10" ht="15" customHeight="1" x14ac:dyDescent="0.25"/>
    <row r="94" spans="1:10" ht="29.25" customHeight="1" x14ac:dyDescent="0.25">
      <c r="A94" s="521" t="s">
        <v>167</v>
      </c>
      <c r="B94" s="521"/>
      <c r="C94" s="521"/>
      <c r="D94" s="521"/>
      <c r="E94" s="521"/>
      <c r="F94" s="521"/>
      <c r="G94" s="521"/>
      <c r="H94" s="521"/>
      <c r="I94" s="521"/>
      <c r="J94" s="333"/>
    </row>
    <row r="96" spans="1:10" ht="31.5" customHeight="1" x14ac:dyDescent="0.25">
      <c r="A96" s="589" t="s">
        <v>174</v>
      </c>
      <c r="B96" s="589"/>
      <c r="C96" s="589"/>
      <c r="D96" s="589"/>
      <c r="E96" s="589"/>
      <c r="F96" s="589"/>
      <c r="G96" s="589"/>
      <c r="H96" s="589"/>
      <c r="I96" s="589"/>
      <c r="J96" s="332"/>
    </row>
    <row r="98" spans="1:10" ht="51.75" customHeight="1" x14ac:dyDescent="0.25">
      <c r="A98" s="589" t="s">
        <v>168</v>
      </c>
      <c r="B98" s="589"/>
      <c r="C98" s="589"/>
      <c r="D98" s="589"/>
      <c r="E98" s="589"/>
      <c r="F98" s="589"/>
      <c r="G98" s="589"/>
      <c r="H98" s="589"/>
      <c r="I98" s="589"/>
      <c r="J98" s="332"/>
    </row>
  </sheetData>
  <sheetProtection algorithmName="SHA-512" hashValue="e8NyGaNqr6QUNMS9gRVtdQWj8s5+3+SiLRhVaaqf6DwOmxKxpaIkk0lQl2SGjWco/1oYTt5KmpQ9334Ol21aGw==" saltValue="JLMCrdlc4l/Rjm2zNnvV1w=="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9EE35-2E18-4A8E-8456-281B67E9C954}">
  <sheetPr codeName="Tabelle19"/>
  <dimension ref="A1:J98"/>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36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CONCATENATE("N_6, hier:  ",IF(TitelseiteSonstigeAltbatterien!$B$21&lt;&gt;"",TitelseiteSonstigeAltbatterien!$B$21,""))</f>
        <v xml:space="preserve">N_6,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44"/>
      <c r="C21" s="344"/>
      <c r="D21" s="344"/>
      <c r="E21" s="344"/>
      <c r="F21" s="344"/>
      <c r="G21" s="344"/>
      <c r="H21" s="344"/>
      <c r="I21" s="345"/>
    </row>
    <row r="22" spans="1:9" ht="35.1" customHeight="1" x14ac:dyDescent="0.25">
      <c r="A22" s="536" t="s">
        <v>48</v>
      </c>
      <c r="B22" s="612"/>
      <c r="C22" s="612"/>
      <c r="D22" s="612"/>
      <c r="E22" s="613"/>
      <c r="F22" s="613"/>
      <c r="G22" s="613"/>
      <c r="H22" s="349"/>
      <c r="I22" s="36" t="str">
        <f>CONCATENATE("hier: ",$C$10)</f>
        <v xml:space="preserve">hier: </v>
      </c>
    </row>
    <row r="23" spans="1:9" ht="38.1" customHeight="1" x14ac:dyDescent="0.25">
      <c r="A23" s="542" t="s">
        <v>84</v>
      </c>
      <c r="B23" s="569"/>
      <c r="C23" s="534" t="s">
        <v>80</v>
      </c>
      <c r="D23" s="347" t="s">
        <v>43</v>
      </c>
      <c r="E23" s="148"/>
      <c r="F23" s="149"/>
      <c r="G23" s="149"/>
      <c r="H23" s="149"/>
      <c r="I23" s="2"/>
    </row>
    <row r="24" spans="1:9" ht="38.1" customHeight="1" x14ac:dyDescent="0.25">
      <c r="A24" s="570"/>
      <c r="B24" s="571"/>
      <c r="C24" s="535"/>
      <c r="D24" s="347" t="s">
        <v>8</v>
      </c>
      <c r="E24" s="150"/>
      <c r="F24" s="330"/>
      <c r="G24" s="330"/>
      <c r="H24" s="330"/>
      <c r="I24" s="5"/>
    </row>
    <row r="25" spans="1:9" x14ac:dyDescent="0.25">
      <c r="A25" s="43" t="str" cm="1">
        <f t="array" ref="A25:B25">IF('Recyclingschritt N_0'!A43:B43&lt;&gt;"",'Recyclingschritt N_0'!A43:B43,"")</f>
        <v/>
      </c>
      <c r="B25" s="342" t="str">
        <v/>
      </c>
      <c r="C25" s="182" t="str">
        <f>IF('Recyclingschritt N_0'!C43&lt;&gt;"",'Recyclingschritt N_0'!C43,"")</f>
        <v/>
      </c>
      <c r="D25" s="262" t="str">
        <f>IF('Recyclingschritt N_0'!D43&lt;&gt;"",'Recyclingschritt N_0'!D43,"")</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43"/>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34" t="s">
        <v>49</v>
      </c>
    </row>
    <row r="34" spans="1:9" ht="30.75" customHeight="1" x14ac:dyDescent="0.25">
      <c r="A34" s="570"/>
      <c r="B34" s="571"/>
      <c r="C34" s="535"/>
      <c r="D34" s="369" t="s">
        <v>8</v>
      </c>
      <c r="E34" s="590" t="s">
        <v>19</v>
      </c>
      <c r="F34" s="611"/>
      <c r="G34" s="542" t="s">
        <v>52</v>
      </c>
      <c r="H34" s="592"/>
      <c r="I34" s="8" t="s">
        <v>50</v>
      </c>
    </row>
    <row r="35" spans="1:9" x14ac:dyDescent="0.25">
      <c r="A35" s="522"/>
      <c r="B35" s="523"/>
      <c r="C35" s="340"/>
      <c r="D35" s="214"/>
      <c r="E35" s="597"/>
      <c r="F35" s="598"/>
      <c r="G35" s="593"/>
      <c r="H35" s="591"/>
      <c r="I35" s="34" t="s">
        <v>74</v>
      </c>
    </row>
    <row r="36" spans="1:9" ht="15" customHeight="1" x14ac:dyDescent="0.25">
      <c r="A36" s="522"/>
      <c r="B36" s="523"/>
      <c r="C36" s="340"/>
      <c r="D36" s="214"/>
      <c r="E36" s="597"/>
      <c r="F36" s="598"/>
      <c r="G36" s="593"/>
      <c r="H36" s="591"/>
      <c r="I36" s="34" t="s">
        <v>74</v>
      </c>
    </row>
    <row r="37" spans="1:9" ht="15" customHeight="1" x14ac:dyDescent="0.25">
      <c r="A37" s="522"/>
      <c r="B37" s="523"/>
      <c r="C37" s="340"/>
      <c r="D37" s="214"/>
      <c r="E37" s="597"/>
      <c r="F37" s="598"/>
      <c r="G37" s="593"/>
      <c r="H37" s="591"/>
      <c r="I37" s="34" t="s">
        <v>74</v>
      </c>
    </row>
    <row r="38" spans="1:9" ht="15" customHeight="1" x14ac:dyDescent="0.25">
      <c r="A38" s="337"/>
      <c r="B38" s="338"/>
      <c r="C38" s="340"/>
      <c r="D38" s="214"/>
      <c r="E38" s="597"/>
      <c r="F38" s="598"/>
      <c r="G38" s="593"/>
      <c r="H38" s="591"/>
      <c r="I38" s="34" t="s">
        <v>74</v>
      </c>
    </row>
    <row r="39" spans="1:9" x14ac:dyDescent="0.25">
      <c r="A39" s="522"/>
      <c r="B39" s="523"/>
      <c r="C39" s="340"/>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41"/>
      <c r="I42" s="26" t="str">
        <f>CONCATENATE("hier:  ",$C$10)</f>
        <v xml:space="preserve">hier:  </v>
      </c>
    </row>
    <row r="43" spans="1:9" ht="139.5" customHeight="1" x14ac:dyDescent="0.25">
      <c r="A43" s="121" t="s">
        <v>81</v>
      </c>
      <c r="B43" s="14" t="s">
        <v>72</v>
      </c>
      <c r="C43" s="14" t="s">
        <v>55</v>
      </c>
      <c r="D43" s="14" t="s">
        <v>57</v>
      </c>
      <c r="E43" s="15" t="s">
        <v>56</v>
      </c>
      <c r="F43" s="510" t="s">
        <v>53</v>
      </c>
      <c r="G43" s="336" t="s">
        <v>54</v>
      </c>
      <c r="H43" s="512" t="s">
        <v>12</v>
      </c>
      <c r="I43" s="381" t="s">
        <v>185</v>
      </c>
    </row>
    <row r="44" spans="1:9" ht="33" customHeight="1" x14ac:dyDescent="0.25">
      <c r="A44" s="346"/>
      <c r="B44" s="334" t="s">
        <v>8</v>
      </c>
      <c r="C44" s="334" t="s">
        <v>8</v>
      </c>
      <c r="D44" s="334" t="s">
        <v>8</v>
      </c>
      <c r="E44" s="334" t="s">
        <v>8</v>
      </c>
      <c r="F44" s="511"/>
      <c r="G44" s="8" t="s">
        <v>9</v>
      </c>
      <c r="H44" s="513"/>
      <c r="I44" s="334"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39"/>
      <c r="G57" s="219"/>
      <c r="H57" s="371"/>
      <c r="I57" s="213"/>
    </row>
    <row r="58" spans="1:9" ht="32.25" x14ac:dyDescent="0.25">
      <c r="A58" s="162" t="s">
        <v>177</v>
      </c>
      <c r="B58" s="378"/>
      <c r="C58" s="379"/>
      <c r="D58" s="380"/>
      <c r="E58" s="226">
        <f t="shared" si="0"/>
        <v>0</v>
      </c>
      <c r="F58" s="340"/>
      <c r="G58" s="219"/>
      <c r="H58" s="371"/>
      <c r="I58" s="213"/>
    </row>
    <row r="59" spans="1:9" ht="17.25" x14ac:dyDescent="0.25">
      <c r="A59" s="162" t="s">
        <v>178</v>
      </c>
      <c r="B59" s="378"/>
      <c r="C59" s="379"/>
      <c r="D59" s="380"/>
      <c r="E59" s="226">
        <f t="shared" si="0"/>
        <v>0</v>
      </c>
      <c r="F59" s="340"/>
      <c r="G59" s="219"/>
      <c r="H59" s="371"/>
      <c r="I59" s="213"/>
    </row>
    <row r="60" spans="1:9" ht="17.25" x14ac:dyDescent="0.25">
      <c r="A60" s="162" t="s">
        <v>179</v>
      </c>
      <c r="B60" s="378"/>
      <c r="C60" s="379"/>
      <c r="D60" s="380"/>
      <c r="E60" s="226">
        <f t="shared" si="0"/>
        <v>0</v>
      </c>
      <c r="F60" s="340"/>
      <c r="G60" s="219"/>
      <c r="H60" s="371"/>
      <c r="I60" s="213"/>
    </row>
    <row r="61" spans="1:9" ht="17.25" x14ac:dyDescent="0.25">
      <c r="A61" s="162" t="s">
        <v>180</v>
      </c>
      <c r="B61" s="378"/>
      <c r="C61" s="379"/>
      <c r="D61" s="380"/>
      <c r="E61" s="226">
        <f t="shared" si="0"/>
        <v>0</v>
      </c>
      <c r="F61" s="340"/>
      <c r="G61" s="219"/>
      <c r="H61" s="371"/>
      <c r="I61" s="391"/>
    </row>
    <row r="62" spans="1:9" ht="17.25" x14ac:dyDescent="0.25">
      <c r="A62" s="162" t="s">
        <v>181</v>
      </c>
      <c r="B62" s="378"/>
      <c r="C62" s="379"/>
      <c r="D62" s="380"/>
      <c r="E62" s="226">
        <f t="shared" si="0"/>
        <v>0</v>
      </c>
      <c r="F62" s="340"/>
      <c r="G62" s="219"/>
      <c r="H62" s="395"/>
      <c r="I62" s="396"/>
    </row>
    <row r="63" spans="1:9" ht="17.25" x14ac:dyDescent="0.25">
      <c r="A63" s="162" t="s">
        <v>165</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
      </c>
      <c r="B66" s="230"/>
      <c r="C66" s="214"/>
      <c r="D66" s="229"/>
      <c r="E66" s="226">
        <f t="shared" si="0"/>
        <v>0</v>
      </c>
      <c r="F66" s="340"/>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33"/>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33"/>
    </row>
    <row r="79" spans="1:10" ht="56.25" customHeight="1" x14ac:dyDescent="0.25">
      <c r="A79" s="521" t="s">
        <v>107</v>
      </c>
      <c r="B79" s="442"/>
      <c r="C79" s="442"/>
      <c r="D79" s="442"/>
      <c r="E79" s="442"/>
      <c r="F79" s="442"/>
      <c r="G79" s="442"/>
      <c r="H79" s="442"/>
      <c r="I79" s="442"/>
      <c r="J79" s="333"/>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21" t="s">
        <v>105</v>
      </c>
      <c r="B86" s="521"/>
      <c r="C86" s="521"/>
      <c r="D86" s="521"/>
      <c r="E86" s="521"/>
      <c r="F86" s="521"/>
      <c r="G86" s="521"/>
      <c r="H86" s="521"/>
      <c r="I86" s="521"/>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21" t="s">
        <v>99</v>
      </c>
      <c r="B88" s="521"/>
      <c r="C88" s="521"/>
      <c r="D88" s="521"/>
      <c r="E88" s="521"/>
      <c r="F88" s="521"/>
      <c r="G88" s="521"/>
      <c r="H88" s="521"/>
      <c r="I88" s="521"/>
      <c r="J88" s="333"/>
    </row>
    <row r="89" spans="1:10" s="331" customFormat="1" ht="15" customHeight="1" x14ac:dyDescent="0.25">
      <c r="A89" s="333"/>
      <c r="B89" s="333"/>
      <c r="C89" s="333"/>
      <c r="D89" s="333"/>
      <c r="E89" s="333"/>
      <c r="F89" s="333"/>
      <c r="G89" s="333"/>
      <c r="H89" s="333"/>
      <c r="I89" s="333"/>
      <c r="J89" s="333"/>
    </row>
    <row r="90" spans="1:10" ht="38.25" customHeight="1" x14ac:dyDescent="0.25">
      <c r="A90" s="521" t="s">
        <v>106</v>
      </c>
      <c r="B90" s="521"/>
      <c r="C90" s="521"/>
      <c r="D90" s="521"/>
      <c r="E90" s="521"/>
      <c r="F90" s="521"/>
      <c r="G90" s="521"/>
      <c r="H90" s="521"/>
      <c r="I90" s="521"/>
      <c r="J90" s="333"/>
    </row>
    <row r="91" spans="1:10" ht="15" customHeight="1" x14ac:dyDescent="0.25">
      <c r="A91" s="333"/>
      <c r="B91" s="333"/>
      <c r="C91" s="333"/>
      <c r="D91" s="333"/>
      <c r="E91" s="333"/>
      <c r="F91" s="333"/>
      <c r="G91" s="333"/>
      <c r="H91" s="333"/>
      <c r="I91" s="333"/>
      <c r="J91" s="333"/>
    </row>
    <row r="92" spans="1:10" ht="93" customHeight="1" x14ac:dyDescent="0.25">
      <c r="A92" s="521" t="s">
        <v>173</v>
      </c>
      <c r="B92" s="521"/>
      <c r="C92" s="521"/>
      <c r="D92" s="521"/>
      <c r="E92" s="521"/>
      <c r="F92" s="521"/>
      <c r="G92" s="521"/>
      <c r="H92" s="521"/>
      <c r="I92" s="521"/>
      <c r="J92" s="333"/>
    </row>
    <row r="93" spans="1:10" ht="15" customHeight="1" x14ac:dyDescent="0.25"/>
    <row r="94" spans="1:10" ht="29.25" customHeight="1" x14ac:dyDescent="0.25">
      <c r="A94" s="521" t="s">
        <v>167</v>
      </c>
      <c r="B94" s="521"/>
      <c r="C94" s="521"/>
      <c r="D94" s="521"/>
      <c r="E94" s="521"/>
      <c r="F94" s="521"/>
      <c r="G94" s="521"/>
      <c r="H94" s="521"/>
      <c r="I94" s="521"/>
      <c r="J94" s="333"/>
    </row>
    <row r="96" spans="1:10" ht="31.5" customHeight="1" x14ac:dyDescent="0.25">
      <c r="A96" s="589" t="s">
        <v>174</v>
      </c>
      <c r="B96" s="589"/>
      <c r="C96" s="589"/>
      <c r="D96" s="589"/>
      <c r="E96" s="589"/>
      <c r="F96" s="589"/>
      <c r="G96" s="589"/>
      <c r="H96" s="589"/>
      <c r="I96" s="589"/>
      <c r="J96" s="332"/>
    </row>
    <row r="98" spans="1:10" ht="51.75" customHeight="1" x14ac:dyDescent="0.25">
      <c r="A98" s="589" t="s">
        <v>168</v>
      </c>
      <c r="B98" s="589"/>
      <c r="C98" s="589"/>
      <c r="D98" s="589"/>
      <c r="E98" s="589"/>
      <c r="F98" s="589"/>
      <c r="G98" s="589"/>
      <c r="H98" s="589"/>
      <c r="I98" s="589"/>
      <c r="J98" s="332"/>
    </row>
  </sheetData>
  <sheetProtection algorithmName="SHA-512" hashValue="dPi8OG4jnX1gFqaSwrRJWUZF++tgpViPElqHO1jzR5v+KO9Lede/eITaWoDjc6HK2sWsK5BDM13pZtKUVoWJoQ==" saltValue="F8X0LouMfZQ7EzR7U+U/yA=="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6FB91-3EDC-4A41-B9D1-ABC146A05387}">
  <sheetPr codeName="Tabelle20"/>
  <dimension ref="A1:J98"/>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36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CONCATENATE("N_7, hier:  ",IF(TitelseiteSonstigeAltbatterien!$D$21&lt;&gt;"",TitelseiteSonstigeAltbatterien!$D$21,""))</f>
        <v xml:space="preserve">N_7,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44"/>
      <c r="C21" s="344"/>
      <c r="D21" s="344"/>
      <c r="E21" s="344"/>
      <c r="F21" s="344"/>
      <c r="G21" s="344"/>
      <c r="H21" s="344"/>
      <c r="I21" s="345"/>
    </row>
    <row r="22" spans="1:9" ht="35.1" customHeight="1" x14ac:dyDescent="0.25">
      <c r="A22" s="536" t="s">
        <v>48</v>
      </c>
      <c r="B22" s="612"/>
      <c r="C22" s="612"/>
      <c r="D22" s="612"/>
      <c r="E22" s="613"/>
      <c r="F22" s="613"/>
      <c r="G22" s="613"/>
      <c r="H22" s="349"/>
      <c r="I22" s="36" t="str">
        <f>CONCATENATE("hier: ",$C$10)</f>
        <v xml:space="preserve">hier: </v>
      </c>
    </row>
    <row r="23" spans="1:9" ht="38.1" customHeight="1" x14ac:dyDescent="0.25">
      <c r="A23" s="542" t="s">
        <v>84</v>
      </c>
      <c r="B23" s="569"/>
      <c r="C23" s="534" t="s">
        <v>80</v>
      </c>
      <c r="D23" s="347" t="s">
        <v>43</v>
      </c>
      <c r="E23" s="148"/>
      <c r="F23" s="149"/>
      <c r="G23" s="149"/>
      <c r="H23" s="149"/>
      <c r="I23" s="2"/>
    </row>
    <row r="24" spans="1:9" ht="38.1" customHeight="1" x14ac:dyDescent="0.25">
      <c r="A24" s="570"/>
      <c r="B24" s="571"/>
      <c r="C24" s="535"/>
      <c r="D24" s="347" t="s">
        <v>8</v>
      </c>
      <c r="E24" s="150"/>
      <c r="F24" s="330"/>
      <c r="G24" s="330"/>
      <c r="H24" s="330"/>
      <c r="I24" s="5"/>
    </row>
    <row r="25" spans="1:9" x14ac:dyDescent="0.25">
      <c r="A25" s="43" t="str" cm="1">
        <f t="array" ref="A25:B25">IF('Recyclingschritt N_0'!A44:B44&lt;&gt;"",'Recyclingschritt N_0'!A44:B44,"")</f>
        <v/>
      </c>
      <c r="B25" s="342" t="str">
        <v/>
      </c>
      <c r="C25" s="182" t="str">
        <f>IF('Recyclingschritt N_0'!C44&lt;&gt;"",'Recyclingschritt N_0'!C44,"")</f>
        <v/>
      </c>
      <c r="D25" s="262" t="str">
        <f>IF('Recyclingschritt N_0'!D44&lt;&gt;"",'Recyclingschritt N_0'!D44,"")</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43"/>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34" t="s">
        <v>49</v>
      </c>
    </row>
    <row r="34" spans="1:9" ht="30.75" customHeight="1" x14ac:dyDescent="0.25">
      <c r="A34" s="570"/>
      <c r="B34" s="571"/>
      <c r="C34" s="535"/>
      <c r="D34" s="369" t="s">
        <v>8</v>
      </c>
      <c r="E34" s="590" t="s">
        <v>19</v>
      </c>
      <c r="F34" s="611"/>
      <c r="G34" s="542" t="s">
        <v>52</v>
      </c>
      <c r="H34" s="592"/>
      <c r="I34" s="8" t="s">
        <v>50</v>
      </c>
    </row>
    <row r="35" spans="1:9" x14ac:dyDescent="0.25">
      <c r="A35" s="522"/>
      <c r="B35" s="523"/>
      <c r="C35" s="340"/>
      <c r="D35" s="214"/>
      <c r="E35" s="597"/>
      <c r="F35" s="598"/>
      <c r="G35" s="593"/>
      <c r="H35" s="591"/>
      <c r="I35" s="34" t="s">
        <v>74</v>
      </c>
    </row>
    <row r="36" spans="1:9" ht="15" customHeight="1" x14ac:dyDescent="0.25">
      <c r="A36" s="522"/>
      <c r="B36" s="523"/>
      <c r="C36" s="340"/>
      <c r="D36" s="214"/>
      <c r="E36" s="597"/>
      <c r="F36" s="598"/>
      <c r="G36" s="593"/>
      <c r="H36" s="591"/>
      <c r="I36" s="34" t="s">
        <v>74</v>
      </c>
    </row>
    <row r="37" spans="1:9" ht="15" customHeight="1" x14ac:dyDescent="0.25">
      <c r="A37" s="522"/>
      <c r="B37" s="523"/>
      <c r="C37" s="340"/>
      <c r="D37" s="214"/>
      <c r="E37" s="597"/>
      <c r="F37" s="598"/>
      <c r="G37" s="593"/>
      <c r="H37" s="591"/>
      <c r="I37" s="34" t="s">
        <v>74</v>
      </c>
    </row>
    <row r="38" spans="1:9" ht="15" customHeight="1" x14ac:dyDescent="0.25">
      <c r="A38" s="337"/>
      <c r="B38" s="338"/>
      <c r="C38" s="340"/>
      <c r="D38" s="214"/>
      <c r="E38" s="597"/>
      <c r="F38" s="598"/>
      <c r="G38" s="593"/>
      <c r="H38" s="591"/>
      <c r="I38" s="34" t="s">
        <v>74</v>
      </c>
    </row>
    <row r="39" spans="1:9" x14ac:dyDescent="0.25">
      <c r="A39" s="522"/>
      <c r="B39" s="523"/>
      <c r="C39" s="340"/>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41"/>
      <c r="I42" s="26" t="str">
        <f>CONCATENATE("hier:  ",$C$10)</f>
        <v xml:space="preserve">hier:  </v>
      </c>
    </row>
    <row r="43" spans="1:9" ht="139.5" customHeight="1" x14ac:dyDescent="0.25">
      <c r="A43" s="121" t="s">
        <v>81</v>
      </c>
      <c r="B43" s="14" t="s">
        <v>72</v>
      </c>
      <c r="C43" s="14" t="s">
        <v>55</v>
      </c>
      <c r="D43" s="14" t="s">
        <v>57</v>
      </c>
      <c r="E43" s="15" t="s">
        <v>56</v>
      </c>
      <c r="F43" s="510" t="s">
        <v>53</v>
      </c>
      <c r="G43" s="336" t="s">
        <v>54</v>
      </c>
      <c r="H43" s="512" t="s">
        <v>12</v>
      </c>
      <c r="I43" s="381" t="s">
        <v>185</v>
      </c>
    </row>
    <row r="44" spans="1:9" ht="33" customHeight="1" x14ac:dyDescent="0.25">
      <c r="A44" s="346"/>
      <c r="B44" s="334" t="s">
        <v>8</v>
      </c>
      <c r="C44" s="334" t="s">
        <v>8</v>
      </c>
      <c r="D44" s="334" t="s">
        <v>8</v>
      </c>
      <c r="E44" s="334" t="s">
        <v>8</v>
      </c>
      <c r="F44" s="511"/>
      <c r="G44" s="8" t="s">
        <v>9</v>
      </c>
      <c r="H44" s="513"/>
      <c r="I44" s="334"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39"/>
      <c r="G57" s="219"/>
      <c r="H57" s="371"/>
      <c r="I57" s="213"/>
    </row>
    <row r="58" spans="1:9" ht="32.25" x14ac:dyDescent="0.25">
      <c r="A58" s="162" t="s">
        <v>177</v>
      </c>
      <c r="B58" s="378"/>
      <c r="C58" s="379"/>
      <c r="D58" s="380"/>
      <c r="E58" s="226">
        <f t="shared" si="0"/>
        <v>0</v>
      </c>
      <c r="F58" s="340"/>
      <c r="G58" s="219"/>
      <c r="H58" s="371"/>
      <c r="I58" s="213"/>
    </row>
    <row r="59" spans="1:9" ht="17.25" x14ac:dyDescent="0.25">
      <c r="A59" s="162" t="s">
        <v>178</v>
      </c>
      <c r="B59" s="378"/>
      <c r="C59" s="379"/>
      <c r="D59" s="380"/>
      <c r="E59" s="226">
        <f t="shared" si="0"/>
        <v>0</v>
      </c>
      <c r="F59" s="340"/>
      <c r="G59" s="219"/>
      <c r="H59" s="371"/>
      <c r="I59" s="213"/>
    </row>
    <row r="60" spans="1:9" ht="17.25" x14ac:dyDescent="0.25">
      <c r="A60" s="162" t="s">
        <v>179</v>
      </c>
      <c r="B60" s="378"/>
      <c r="C60" s="379"/>
      <c r="D60" s="380"/>
      <c r="E60" s="226">
        <f t="shared" si="0"/>
        <v>0</v>
      </c>
      <c r="F60" s="340"/>
      <c r="G60" s="219"/>
      <c r="H60" s="371"/>
      <c r="I60" s="213"/>
    </row>
    <row r="61" spans="1:9" ht="17.25" x14ac:dyDescent="0.25">
      <c r="A61" s="162" t="s">
        <v>180</v>
      </c>
      <c r="B61" s="378"/>
      <c r="C61" s="379"/>
      <c r="D61" s="380"/>
      <c r="E61" s="226">
        <f t="shared" si="0"/>
        <v>0</v>
      </c>
      <c r="F61" s="340"/>
      <c r="G61" s="219"/>
      <c r="H61" s="371"/>
      <c r="I61" s="391"/>
    </row>
    <row r="62" spans="1:9" ht="17.25" x14ac:dyDescent="0.25">
      <c r="A62" s="162" t="s">
        <v>181</v>
      </c>
      <c r="B62" s="378"/>
      <c r="C62" s="379"/>
      <c r="D62" s="380"/>
      <c r="E62" s="226">
        <f t="shared" si="0"/>
        <v>0</v>
      </c>
      <c r="F62" s="340"/>
      <c r="G62" s="219"/>
      <c r="H62" s="395"/>
      <c r="I62" s="396"/>
    </row>
    <row r="63" spans="1:9" ht="17.25" x14ac:dyDescent="0.25">
      <c r="A63" s="162" t="s">
        <v>165</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
      </c>
      <c r="B66" s="230"/>
      <c r="C66" s="214"/>
      <c r="D66" s="229"/>
      <c r="E66" s="226">
        <f t="shared" si="0"/>
        <v>0</v>
      </c>
      <c r="F66" s="340"/>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33"/>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33"/>
    </row>
    <row r="79" spans="1:10" ht="56.25" customHeight="1" x14ac:dyDescent="0.25">
      <c r="A79" s="521" t="s">
        <v>107</v>
      </c>
      <c r="B79" s="442"/>
      <c r="C79" s="442"/>
      <c r="D79" s="442"/>
      <c r="E79" s="442"/>
      <c r="F79" s="442"/>
      <c r="G79" s="442"/>
      <c r="H79" s="442"/>
      <c r="I79" s="442"/>
      <c r="J79" s="333"/>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21" t="s">
        <v>105</v>
      </c>
      <c r="B86" s="521"/>
      <c r="C86" s="521"/>
      <c r="D86" s="521"/>
      <c r="E86" s="521"/>
      <c r="F86" s="521"/>
      <c r="G86" s="521"/>
      <c r="H86" s="521"/>
      <c r="I86" s="521"/>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21" t="s">
        <v>99</v>
      </c>
      <c r="B88" s="521"/>
      <c r="C88" s="521"/>
      <c r="D88" s="521"/>
      <c r="E88" s="521"/>
      <c r="F88" s="521"/>
      <c r="G88" s="521"/>
      <c r="H88" s="521"/>
      <c r="I88" s="521"/>
      <c r="J88" s="333"/>
    </row>
    <row r="89" spans="1:10" s="331" customFormat="1" ht="15" customHeight="1" x14ac:dyDescent="0.25">
      <c r="A89" s="333"/>
      <c r="B89" s="333"/>
      <c r="C89" s="333"/>
      <c r="D89" s="333"/>
      <c r="E89" s="333"/>
      <c r="F89" s="333"/>
      <c r="G89" s="333"/>
      <c r="H89" s="333"/>
      <c r="I89" s="333"/>
      <c r="J89" s="333"/>
    </row>
    <row r="90" spans="1:10" ht="38.25" customHeight="1" x14ac:dyDescent="0.25">
      <c r="A90" s="521" t="s">
        <v>106</v>
      </c>
      <c r="B90" s="521"/>
      <c r="C90" s="521"/>
      <c r="D90" s="521"/>
      <c r="E90" s="521"/>
      <c r="F90" s="521"/>
      <c r="G90" s="521"/>
      <c r="H90" s="521"/>
      <c r="I90" s="521"/>
      <c r="J90" s="333"/>
    </row>
    <row r="91" spans="1:10" ht="15" customHeight="1" x14ac:dyDescent="0.25">
      <c r="A91" s="333"/>
      <c r="B91" s="333"/>
      <c r="C91" s="333"/>
      <c r="D91" s="333"/>
      <c r="E91" s="333"/>
      <c r="F91" s="333"/>
      <c r="G91" s="333"/>
      <c r="H91" s="333"/>
      <c r="I91" s="333"/>
      <c r="J91" s="333"/>
    </row>
    <row r="92" spans="1:10" ht="93" customHeight="1" x14ac:dyDescent="0.25">
      <c r="A92" s="521" t="s">
        <v>173</v>
      </c>
      <c r="B92" s="521"/>
      <c r="C92" s="521"/>
      <c r="D92" s="521"/>
      <c r="E92" s="521"/>
      <c r="F92" s="521"/>
      <c r="G92" s="521"/>
      <c r="H92" s="521"/>
      <c r="I92" s="521"/>
      <c r="J92" s="333"/>
    </row>
    <row r="93" spans="1:10" ht="15" customHeight="1" x14ac:dyDescent="0.25"/>
    <row r="94" spans="1:10" ht="29.25" customHeight="1" x14ac:dyDescent="0.25">
      <c r="A94" s="521" t="s">
        <v>167</v>
      </c>
      <c r="B94" s="521"/>
      <c r="C94" s="521"/>
      <c r="D94" s="521"/>
      <c r="E94" s="521"/>
      <c r="F94" s="521"/>
      <c r="G94" s="521"/>
      <c r="H94" s="521"/>
      <c r="I94" s="521"/>
      <c r="J94" s="333"/>
    </row>
    <row r="96" spans="1:10" ht="31.5" customHeight="1" x14ac:dyDescent="0.25">
      <c r="A96" s="589" t="s">
        <v>174</v>
      </c>
      <c r="B96" s="589"/>
      <c r="C96" s="589"/>
      <c r="D96" s="589"/>
      <c r="E96" s="589"/>
      <c r="F96" s="589"/>
      <c r="G96" s="589"/>
      <c r="H96" s="589"/>
      <c r="I96" s="589"/>
      <c r="J96" s="332"/>
    </row>
    <row r="98" spans="1:10" ht="51.75" customHeight="1" x14ac:dyDescent="0.25">
      <c r="A98" s="589" t="s">
        <v>168</v>
      </c>
      <c r="B98" s="589"/>
      <c r="C98" s="589"/>
      <c r="D98" s="589"/>
      <c r="E98" s="589"/>
      <c r="F98" s="589"/>
      <c r="G98" s="589"/>
      <c r="H98" s="589"/>
      <c r="I98" s="589"/>
      <c r="J98" s="332"/>
    </row>
  </sheetData>
  <sheetProtection algorithmName="SHA-512" hashValue="d85cmjDLUfuP9h9Y02JoPbBuLFLyXLwMcHfOFMbFvQoR4Xjqinjg2egV6KeoVGjkhc8rwUswuODJSkZcAlxCzQ==" saltValue="Lb/ly7CqdIAI41mJUu5H3A=="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ABD9D-449F-49C3-BBC7-90D804515419}">
  <sheetPr codeName="Tabelle22"/>
  <dimension ref="A1:J98"/>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618" t="s">
        <v>25</v>
      </c>
      <c r="D1" s="609"/>
      <c r="E1" s="609"/>
      <c r="F1" s="609"/>
      <c r="G1" s="368"/>
      <c r="H1" s="617" t="str">
        <f>IF(TitelseiteSonstigeAltbatterien!$F$7&lt;&gt;"",TitelseiteSonstigeAltbatterien!$F$7,"")</f>
        <v/>
      </c>
      <c r="I1" s="591"/>
    </row>
    <row r="2" spans="1:9" ht="32.25" customHeight="1" x14ac:dyDescent="0.25">
      <c r="A2" s="145" t="str">
        <f>'Recyclingschritt N_0'!A2</f>
        <v>DV Abschnitt  9 (Teil 2)</v>
      </c>
      <c r="B2" s="614" t="s">
        <v>38</v>
      </c>
      <c r="C2" s="615"/>
      <c r="D2" s="615"/>
      <c r="E2" s="615"/>
      <c r="F2" s="615"/>
      <c r="G2" s="615"/>
      <c r="H2" s="615"/>
      <c r="I2" s="616"/>
    </row>
    <row r="3" spans="1:9" ht="60" customHeight="1" x14ac:dyDescent="0.25">
      <c r="A3" s="446" t="s">
        <v>109</v>
      </c>
      <c r="B3" s="447"/>
      <c r="C3" s="447"/>
      <c r="D3" s="447"/>
      <c r="E3" s="447"/>
      <c r="F3" s="447"/>
      <c r="G3" s="447"/>
      <c r="H3" s="447"/>
      <c r="I3" s="448"/>
    </row>
    <row r="4" spans="1:9" ht="15" customHeight="1" x14ac:dyDescent="0.25">
      <c r="A4" s="132"/>
      <c r="B4" s="133"/>
      <c r="C4" s="133"/>
      <c r="D4" s="133"/>
      <c r="E4" s="133"/>
      <c r="F4" s="133"/>
      <c r="G4" s="133"/>
      <c r="H4" s="133"/>
      <c r="I4" s="146"/>
    </row>
    <row r="5" spans="1:9" ht="15" customHeight="1" x14ac:dyDescent="0.25">
      <c r="A5" s="112" t="s">
        <v>41</v>
      </c>
      <c r="B5" s="136" t="str">
        <f>CONCATENATE("N_8, hier:  ",IF(TitelseiteSonstigeAltbatterien!$F$21&lt;&gt;"",TitelseiteSonstigeAltbatterien!$F$21,""))</f>
        <v xml:space="preserve">N_8,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30</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83</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82" t="s">
        <v>40</v>
      </c>
      <c r="B19" s="583"/>
      <c r="C19" s="563" t="s">
        <v>144</v>
      </c>
      <c r="D19" s="564"/>
      <c r="E19" s="564"/>
      <c r="F19" s="564"/>
      <c r="G19" s="564"/>
      <c r="H19" s="564"/>
      <c r="I19" s="565"/>
    </row>
    <row r="20" spans="1:9" ht="15" customHeight="1" x14ac:dyDescent="0.25">
      <c r="A20" s="481"/>
      <c r="B20" s="584"/>
      <c r="C20" s="566"/>
      <c r="D20" s="567"/>
      <c r="E20" s="567"/>
      <c r="F20" s="567"/>
      <c r="G20" s="567"/>
      <c r="H20" s="567"/>
      <c r="I20" s="568"/>
    </row>
    <row r="21" spans="1:9" x14ac:dyDescent="0.25">
      <c r="A21" s="28"/>
      <c r="B21" s="344"/>
      <c r="C21" s="344"/>
      <c r="D21" s="344"/>
      <c r="E21" s="344"/>
      <c r="F21" s="344"/>
      <c r="G21" s="344"/>
      <c r="H21" s="344"/>
      <c r="I21" s="345"/>
    </row>
    <row r="22" spans="1:9" ht="35.1" customHeight="1" x14ac:dyDescent="0.25">
      <c r="A22" s="536" t="s">
        <v>48</v>
      </c>
      <c r="B22" s="612"/>
      <c r="C22" s="612"/>
      <c r="D22" s="612"/>
      <c r="E22" s="613"/>
      <c r="F22" s="613"/>
      <c r="G22" s="613"/>
      <c r="H22" s="349"/>
      <c r="I22" s="36" t="str">
        <f>CONCATENATE("hier: ",$C$10)</f>
        <v xml:space="preserve">hier: </v>
      </c>
    </row>
    <row r="23" spans="1:9" ht="38.1" customHeight="1" x14ac:dyDescent="0.25">
      <c r="A23" s="542" t="s">
        <v>84</v>
      </c>
      <c r="B23" s="569"/>
      <c r="C23" s="534" t="s">
        <v>80</v>
      </c>
      <c r="D23" s="347" t="s">
        <v>43</v>
      </c>
      <c r="E23" s="148"/>
      <c r="F23" s="149"/>
      <c r="G23" s="149"/>
      <c r="H23" s="149"/>
      <c r="I23" s="2"/>
    </row>
    <row r="24" spans="1:9" ht="38.1" customHeight="1" x14ac:dyDescent="0.25">
      <c r="A24" s="570"/>
      <c r="B24" s="571"/>
      <c r="C24" s="535"/>
      <c r="D24" s="347" t="s">
        <v>8</v>
      </c>
      <c r="E24" s="150"/>
      <c r="F24" s="330"/>
      <c r="G24" s="330"/>
      <c r="H24" s="330"/>
      <c r="I24" s="5"/>
    </row>
    <row r="25" spans="1:9" x14ac:dyDescent="0.25">
      <c r="A25" s="43" t="str" cm="1">
        <f t="array" ref="A25:B25">IF('Recyclingschritt N_0'!A45:B45&lt;&gt;"",'Recyclingschritt N_0'!A45:B45,"")</f>
        <v/>
      </c>
      <c r="B25" s="342" t="str">
        <v/>
      </c>
      <c r="C25" s="182" t="str">
        <f>IF('Recyclingschritt N_0'!C45&lt;&gt;"",'Recyclingschritt N_0'!C45,"")</f>
        <v/>
      </c>
      <c r="D25" s="262" t="str">
        <f>IF('Recyclingschritt N_0'!D45&lt;&gt;"",'Recyclingschritt N_0'!D45,"")</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36" t="s">
        <v>75</v>
      </c>
      <c r="B31" s="537"/>
      <c r="C31" s="537"/>
      <c r="D31" s="537"/>
      <c r="E31" s="537"/>
      <c r="F31" s="537"/>
      <c r="G31" s="537"/>
      <c r="H31" s="343"/>
      <c r="I31" s="26" t="str">
        <f>CONCATENATE("hier:  ",C10)</f>
        <v xml:space="preserve">hier:  </v>
      </c>
    </row>
    <row r="32" spans="1:9" ht="15" customHeight="1" x14ac:dyDescent="0.25">
      <c r="A32" s="542" t="s">
        <v>10</v>
      </c>
      <c r="B32" s="569"/>
      <c r="C32" s="608" t="s">
        <v>80</v>
      </c>
      <c r="D32" s="608" t="s">
        <v>87</v>
      </c>
      <c r="E32" s="538" t="s">
        <v>11</v>
      </c>
      <c r="F32" s="609"/>
      <c r="G32" s="609"/>
      <c r="H32" s="609"/>
      <c r="I32" s="610"/>
    </row>
    <row r="33" spans="1:9" ht="45" customHeight="1" x14ac:dyDescent="0.25">
      <c r="A33" s="576"/>
      <c r="B33" s="607"/>
      <c r="C33" s="534"/>
      <c r="D33" s="535"/>
      <c r="E33" s="590" t="s">
        <v>49</v>
      </c>
      <c r="F33" s="611"/>
      <c r="G33" s="590" t="s">
        <v>51</v>
      </c>
      <c r="H33" s="591"/>
      <c r="I33" s="334" t="s">
        <v>49</v>
      </c>
    </row>
    <row r="34" spans="1:9" ht="30.75" customHeight="1" x14ac:dyDescent="0.25">
      <c r="A34" s="570"/>
      <c r="B34" s="571"/>
      <c r="C34" s="535"/>
      <c r="D34" s="369" t="s">
        <v>8</v>
      </c>
      <c r="E34" s="590" t="s">
        <v>19</v>
      </c>
      <c r="F34" s="611"/>
      <c r="G34" s="542" t="s">
        <v>52</v>
      </c>
      <c r="H34" s="592"/>
      <c r="I34" s="8" t="s">
        <v>50</v>
      </c>
    </row>
    <row r="35" spans="1:9" x14ac:dyDescent="0.25">
      <c r="A35" s="522"/>
      <c r="B35" s="523"/>
      <c r="C35" s="340"/>
      <c r="D35" s="214"/>
      <c r="E35" s="597"/>
      <c r="F35" s="598"/>
      <c r="G35" s="593"/>
      <c r="H35" s="591"/>
      <c r="I35" s="34" t="s">
        <v>74</v>
      </c>
    </row>
    <row r="36" spans="1:9" ht="15" customHeight="1" x14ac:dyDescent="0.25">
      <c r="A36" s="522"/>
      <c r="B36" s="523"/>
      <c r="C36" s="340"/>
      <c r="D36" s="214"/>
      <c r="E36" s="597"/>
      <c r="F36" s="598"/>
      <c r="G36" s="593"/>
      <c r="H36" s="591"/>
      <c r="I36" s="34" t="s">
        <v>74</v>
      </c>
    </row>
    <row r="37" spans="1:9" ht="15" customHeight="1" x14ac:dyDescent="0.25">
      <c r="A37" s="522"/>
      <c r="B37" s="523"/>
      <c r="C37" s="340"/>
      <c r="D37" s="214"/>
      <c r="E37" s="597"/>
      <c r="F37" s="598"/>
      <c r="G37" s="593"/>
      <c r="H37" s="591"/>
      <c r="I37" s="34" t="s">
        <v>74</v>
      </c>
    </row>
    <row r="38" spans="1:9" ht="15" customHeight="1" x14ac:dyDescent="0.25">
      <c r="A38" s="337"/>
      <c r="B38" s="338"/>
      <c r="C38" s="340"/>
      <c r="D38" s="214"/>
      <c r="E38" s="597"/>
      <c r="F38" s="598"/>
      <c r="G38" s="593"/>
      <c r="H38" s="591"/>
      <c r="I38" s="34" t="s">
        <v>74</v>
      </c>
    </row>
    <row r="39" spans="1:9" x14ac:dyDescent="0.25">
      <c r="A39" s="522"/>
      <c r="B39" s="523"/>
      <c r="C39" s="340"/>
      <c r="D39" s="214"/>
      <c r="E39" s="599"/>
      <c r="F39" s="600"/>
      <c r="G39" s="593"/>
      <c r="H39" s="591"/>
      <c r="I39" s="34" t="s">
        <v>74</v>
      </c>
    </row>
    <row r="40" spans="1:9" ht="18.75" customHeight="1" x14ac:dyDescent="0.25">
      <c r="A40" s="601" t="s">
        <v>23</v>
      </c>
      <c r="B40" s="602"/>
      <c r="C40" s="603"/>
      <c r="D40" s="263">
        <f>SUM(D35:D39)</f>
        <v>0</v>
      </c>
      <c r="E40" s="604"/>
      <c r="F40" s="605"/>
      <c r="G40" s="605"/>
      <c r="H40" s="605"/>
      <c r="I40" s="606"/>
    </row>
    <row r="41" spans="1:9" ht="15" customHeight="1" x14ac:dyDescent="0.25">
      <c r="A41" s="554"/>
      <c r="B41" s="595"/>
      <c r="C41" s="595"/>
      <c r="D41" s="595"/>
      <c r="E41" s="595"/>
      <c r="F41" s="595"/>
      <c r="G41" s="595"/>
      <c r="H41" s="595"/>
      <c r="I41" s="596"/>
    </row>
    <row r="42" spans="1:9" ht="39.950000000000003" customHeight="1" x14ac:dyDescent="0.25">
      <c r="A42" s="529" t="s">
        <v>108</v>
      </c>
      <c r="B42" s="530"/>
      <c r="C42" s="530"/>
      <c r="D42" s="530"/>
      <c r="E42" s="530"/>
      <c r="F42" s="530"/>
      <c r="G42" s="530"/>
      <c r="H42" s="341"/>
      <c r="I42" s="26" t="str">
        <f>CONCATENATE("hier:  ",$C$10)</f>
        <v xml:space="preserve">hier:  </v>
      </c>
    </row>
    <row r="43" spans="1:9" ht="139.5" customHeight="1" x14ac:dyDescent="0.25">
      <c r="A43" s="121" t="s">
        <v>81</v>
      </c>
      <c r="B43" s="14" t="s">
        <v>72</v>
      </c>
      <c r="C43" s="14" t="s">
        <v>55</v>
      </c>
      <c r="D43" s="14" t="s">
        <v>57</v>
      </c>
      <c r="E43" s="15" t="s">
        <v>56</v>
      </c>
      <c r="F43" s="510" t="s">
        <v>53</v>
      </c>
      <c r="G43" s="336" t="s">
        <v>54</v>
      </c>
      <c r="H43" s="512" t="s">
        <v>12</v>
      </c>
      <c r="I43" s="381" t="s">
        <v>185</v>
      </c>
    </row>
    <row r="44" spans="1:9" ht="33" customHeight="1" x14ac:dyDescent="0.25">
      <c r="A44" s="346"/>
      <c r="B44" s="334" t="s">
        <v>8</v>
      </c>
      <c r="C44" s="334" t="s">
        <v>8</v>
      </c>
      <c r="D44" s="334" t="s">
        <v>8</v>
      </c>
      <c r="E44" s="334" t="s">
        <v>8</v>
      </c>
      <c r="F44" s="511"/>
      <c r="G44" s="8" t="s">
        <v>9</v>
      </c>
      <c r="H44" s="513"/>
      <c r="I44" s="334" t="s">
        <v>8</v>
      </c>
    </row>
    <row r="45" spans="1:9" x14ac:dyDescent="0.25">
      <c r="A45" s="162" t="s">
        <v>111</v>
      </c>
      <c r="B45" s="375"/>
      <c r="C45" s="376"/>
      <c r="D45" s="376"/>
      <c r="E45" s="226">
        <f>C45+D45</f>
        <v>0</v>
      </c>
      <c r="F45" s="197"/>
      <c r="G45" s="218"/>
      <c r="H45" s="214"/>
      <c r="I45" s="213"/>
    </row>
    <row r="46" spans="1:9" x14ac:dyDescent="0.25">
      <c r="A46" s="162" t="s">
        <v>112</v>
      </c>
      <c r="B46" s="375"/>
      <c r="C46" s="376"/>
      <c r="D46" s="376"/>
      <c r="E46" s="226">
        <f t="shared" ref="E46:E66" si="0">C46+D46</f>
        <v>0</v>
      </c>
      <c r="F46" s="197"/>
      <c r="G46" s="218"/>
      <c r="H46" s="214"/>
      <c r="I46" s="302"/>
    </row>
    <row r="47" spans="1:9" x14ac:dyDescent="0.25">
      <c r="A47" s="162" t="s">
        <v>162</v>
      </c>
      <c r="B47" s="377"/>
      <c r="C47" s="376"/>
      <c r="D47" s="376"/>
      <c r="E47" s="226">
        <f t="shared" si="0"/>
        <v>0</v>
      </c>
      <c r="F47" s="197"/>
      <c r="G47" s="218"/>
      <c r="H47" s="214"/>
      <c r="I47" s="213"/>
    </row>
    <row r="48" spans="1:9" x14ac:dyDescent="0.25">
      <c r="A48" s="162" t="s">
        <v>113</v>
      </c>
      <c r="B48" s="375"/>
      <c r="C48" s="376"/>
      <c r="D48" s="376"/>
      <c r="E48" s="226">
        <f t="shared" si="0"/>
        <v>0</v>
      </c>
      <c r="F48" s="197"/>
      <c r="G48" s="218"/>
      <c r="H48" s="214"/>
      <c r="I48" s="213"/>
    </row>
    <row r="49" spans="1:9" x14ac:dyDescent="0.25">
      <c r="A49" s="162" t="s">
        <v>114</v>
      </c>
      <c r="B49" s="375"/>
      <c r="C49" s="376"/>
      <c r="D49" s="376"/>
      <c r="E49" s="226">
        <f t="shared" si="0"/>
        <v>0</v>
      </c>
      <c r="F49" s="197"/>
      <c r="G49" s="218"/>
      <c r="H49" s="214"/>
      <c r="I49" s="213"/>
    </row>
    <row r="50" spans="1:9" x14ac:dyDescent="0.25">
      <c r="A50" s="162" t="s">
        <v>115</v>
      </c>
      <c r="B50" s="375"/>
      <c r="C50" s="376"/>
      <c r="D50" s="376"/>
      <c r="E50" s="226">
        <f t="shared" si="0"/>
        <v>0</v>
      </c>
      <c r="F50" s="197"/>
      <c r="G50" s="218"/>
      <c r="H50" s="214"/>
      <c r="I50" s="213"/>
    </row>
    <row r="51" spans="1:9" x14ac:dyDescent="0.25">
      <c r="A51" s="162" t="s">
        <v>116</v>
      </c>
      <c r="B51" s="375"/>
      <c r="C51" s="376"/>
      <c r="D51" s="376"/>
      <c r="E51" s="226">
        <f t="shared" si="0"/>
        <v>0</v>
      </c>
      <c r="F51" s="197"/>
      <c r="G51" s="218"/>
      <c r="H51" s="370"/>
      <c r="I51" s="213"/>
    </row>
    <row r="52" spans="1:9" x14ac:dyDescent="0.25">
      <c r="A52" s="162" t="s">
        <v>27</v>
      </c>
      <c r="B52" s="375"/>
      <c r="C52" s="376"/>
      <c r="D52" s="376"/>
      <c r="E52" s="226">
        <f t="shared" si="0"/>
        <v>0</v>
      </c>
      <c r="F52" s="197"/>
      <c r="G52" s="218"/>
      <c r="H52" s="370"/>
      <c r="I52" s="213"/>
    </row>
    <row r="53" spans="1:9" x14ac:dyDescent="0.25">
      <c r="A53" s="162" t="s">
        <v>163</v>
      </c>
      <c r="B53" s="375"/>
      <c r="C53" s="376"/>
      <c r="D53" s="376"/>
      <c r="E53" s="226">
        <f t="shared" si="0"/>
        <v>0</v>
      </c>
      <c r="F53" s="197"/>
      <c r="G53" s="218"/>
      <c r="H53" s="370"/>
      <c r="I53" s="213"/>
    </row>
    <row r="54" spans="1:9" x14ac:dyDescent="0.25">
      <c r="A54" s="162" t="s">
        <v>164</v>
      </c>
      <c r="B54" s="375"/>
      <c r="C54" s="376"/>
      <c r="D54" s="376"/>
      <c r="E54" s="226">
        <f t="shared" si="0"/>
        <v>0</v>
      </c>
      <c r="F54" s="197"/>
      <c r="G54" s="218"/>
      <c r="H54" s="370"/>
      <c r="I54" s="213"/>
    </row>
    <row r="55" spans="1:9" ht="17.25" x14ac:dyDescent="0.25">
      <c r="A55" s="162" t="s">
        <v>129</v>
      </c>
      <c r="B55" s="375"/>
      <c r="C55" s="376"/>
      <c r="D55" s="376"/>
      <c r="E55" s="226">
        <f t="shared" si="0"/>
        <v>0</v>
      </c>
      <c r="F55" s="197"/>
      <c r="G55" s="218"/>
      <c r="H55" s="370"/>
      <c r="I55" s="213"/>
    </row>
    <row r="56" spans="1:9" ht="19.5" x14ac:dyDescent="0.35">
      <c r="A56" s="162" t="s">
        <v>175</v>
      </c>
      <c r="B56" s="375"/>
      <c r="C56" s="376"/>
      <c r="D56" s="376"/>
      <c r="E56" s="226">
        <f t="shared" si="0"/>
        <v>0</v>
      </c>
      <c r="F56" s="197"/>
      <c r="G56" s="218"/>
      <c r="H56" s="370"/>
      <c r="I56" s="213"/>
    </row>
    <row r="57" spans="1:9" ht="47.25" x14ac:dyDescent="0.25">
      <c r="A57" s="162" t="s">
        <v>176</v>
      </c>
      <c r="B57" s="378"/>
      <c r="C57" s="379"/>
      <c r="D57" s="380"/>
      <c r="E57" s="226">
        <f t="shared" si="0"/>
        <v>0</v>
      </c>
      <c r="F57" s="339"/>
      <c r="G57" s="219"/>
      <c r="H57" s="371"/>
      <c r="I57" s="213"/>
    </row>
    <row r="58" spans="1:9" ht="32.25" x14ac:dyDescent="0.25">
      <c r="A58" s="162" t="s">
        <v>177</v>
      </c>
      <c r="B58" s="378"/>
      <c r="C58" s="379"/>
      <c r="D58" s="380"/>
      <c r="E58" s="226">
        <f t="shared" si="0"/>
        <v>0</v>
      </c>
      <c r="F58" s="340"/>
      <c r="G58" s="219"/>
      <c r="H58" s="371"/>
      <c r="I58" s="213"/>
    </row>
    <row r="59" spans="1:9" ht="17.25" x14ac:dyDescent="0.25">
      <c r="A59" s="162" t="s">
        <v>178</v>
      </c>
      <c r="B59" s="378"/>
      <c r="C59" s="379"/>
      <c r="D59" s="380"/>
      <c r="E59" s="226">
        <f t="shared" si="0"/>
        <v>0</v>
      </c>
      <c r="F59" s="340"/>
      <c r="G59" s="219"/>
      <c r="H59" s="371"/>
      <c r="I59" s="213"/>
    </row>
    <row r="60" spans="1:9" ht="17.25" x14ac:dyDescent="0.25">
      <c r="A60" s="162" t="s">
        <v>179</v>
      </c>
      <c r="B60" s="378"/>
      <c r="C60" s="379"/>
      <c r="D60" s="380"/>
      <c r="E60" s="226">
        <f t="shared" si="0"/>
        <v>0</v>
      </c>
      <c r="F60" s="340"/>
      <c r="G60" s="219"/>
      <c r="H60" s="371"/>
      <c r="I60" s="213"/>
    </row>
    <row r="61" spans="1:9" ht="17.25" x14ac:dyDescent="0.25">
      <c r="A61" s="162" t="s">
        <v>180</v>
      </c>
      <c r="B61" s="378"/>
      <c r="C61" s="379"/>
      <c r="D61" s="380"/>
      <c r="E61" s="226">
        <f t="shared" si="0"/>
        <v>0</v>
      </c>
      <c r="F61" s="340"/>
      <c r="G61" s="219"/>
      <c r="H61" s="371"/>
      <c r="I61" s="391"/>
    </row>
    <row r="62" spans="1:9" ht="17.25" x14ac:dyDescent="0.25">
      <c r="A62" s="162" t="s">
        <v>181</v>
      </c>
      <c r="B62" s="378"/>
      <c r="C62" s="379"/>
      <c r="D62" s="380"/>
      <c r="E62" s="226">
        <f t="shared" si="0"/>
        <v>0</v>
      </c>
      <c r="F62" s="340"/>
      <c r="G62" s="219"/>
      <c r="H62" s="395"/>
      <c r="I62" s="396"/>
    </row>
    <row r="63" spans="1:9" ht="17.25" x14ac:dyDescent="0.25">
      <c r="A63" s="162" t="s">
        <v>165</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
      </c>
      <c r="B66" s="230"/>
      <c r="C66" s="214"/>
      <c r="D66" s="229"/>
      <c r="E66" s="226">
        <f t="shared" si="0"/>
        <v>0</v>
      </c>
      <c r="F66" s="340"/>
      <c r="G66" s="219"/>
      <c r="H66" s="371"/>
      <c r="I66" s="216"/>
    </row>
    <row r="67" spans="1:10" ht="15" customHeight="1" x14ac:dyDescent="0.25">
      <c r="A67" s="176" t="s">
        <v>170</v>
      </c>
      <c r="B67" s="267">
        <f>SUM(B45:B66)</f>
        <v>0</v>
      </c>
      <c r="C67" s="267">
        <f>SUM(C45:C66)</f>
        <v>0</v>
      </c>
      <c r="D67" s="268">
        <f>SUM(D45:D66)</f>
        <v>0</v>
      </c>
      <c r="E67" s="226">
        <f>SUM(E45:E66)</f>
        <v>0</v>
      </c>
      <c r="F67" s="269"/>
      <c r="G67" s="270"/>
      <c r="H67" s="270"/>
      <c r="I67" s="8"/>
    </row>
    <row r="68" spans="1:10" ht="15" customHeight="1" x14ac:dyDescent="0.25">
      <c r="A68" s="514"/>
      <c r="B68" s="515"/>
      <c r="C68" s="515"/>
      <c r="D68" s="515"/>
      <c r="E68" s="515"/>
      <c r="F68" s="515"/>
      <c r="G68" s="515"/>
      <c r="H68" s="515"/>
      <c r="I68" s="515"/>
    </row>
    <row r="69" spans="1:10" x14ac:dyDescent="0.25">
      <c r="A69" s="7"/>
    </row>
    <row r="70" spans="1:10" x14ac:dyDescent="0.25">
      <c r="A70" t="str">
        <f>Gesamtergebnis!A217</f>
        <v>Anmerkungen (vgl. DV Abschnitt 9):</v>
      </c>
    </row>
    <row r="72" spans="1:10" ht="31.5" customHeight="1" x14ac:dyDescent="0.25">
      <c r="A72" s="521" t="s">
        <v>141</v>
      </c>
      <c r="B72" s="521"/>
      <c r="C72" s="521"/>
      <c r="D72" s="521"/>
      <c r="E72" s="521"/>
      <c r="F72" s="521"/>
      <c r="G72" s="521"/>
      <c r="H72" s="521"/>
      <c r="I72" s="521"/>
      <c r="J72" s="333"/>
    </row>
    <row r="74" spans="1:10" ht="15" customHeight="1" x14ac:dyDescent="0.25">
      <c r="A74" s="521" t="s">
        <v>142</v>
      </c>
      <c r="B74" s="521"/>
      <c r="C74" s="521"/>
      <c r="D74" s="521"/>
      <c r="E74" s="521"/>
      <c r="F74" s="521"/>
      <c r="G74" s="521"/>
      <c r="H74" s="521"/>
      <c r="I74" s="521"/>
      <c r="J74" s="521"/>
    </row>
    <row r="75" spans="1:10" ht="36" customHeight="1" x14ac:dyDescent="0.25">
      <c r="A75" s="521"/>
      <c r="B75" s="521"/>
      <c r="C75" s="521"/>
      <c r="D75" s="521"/>
      <c r="E75" s="521"/>
      <c r="F75" s="521"/>
      <c r="G75" s="521"/>
      <c r="H75" s="521"/>
      <c r="I75" s="521"/>
      <c r="J75" s="521"/>
    </row>
    <row r="77" spans="1:10" ht="37.5" customHeight="1" x14ac:dyDescent="0.25">
      <c r="A77" s="521" t="s">
        <v>102</v>
      </c>
      <c r="B77" s="442"/>
      <c r="C77" s="442"/>
      <c r="D77" s="442"/>
      <c r="E77" s="442"/>
      <c r="F77" s="442"/>
      <c r="G77" s="442"/>
      <c r="H77" s="442"/>
      <c r="I77" s="442"/>
      <c r="J77" s="333"/>
    </row>
    <row r="79" spans="1:10" ht="56.25" customHeight="1" x14ac:dyDescent="0.25">
      <c r="A79" s="521" t="s">
        <v>107</v>
      </c>
      <c r="B79" s="442"/>
      <c r="C79" s="442"/>
      <c r="D79" s="442"/>
      <c r="E79" s="442"/>
      <c r="F79" s="442"/>
      <c r="G79" s="442"/>
      <c r="H79" s="442"/>
      <c r="I79" s="442"/>
      <c r="J79" s="333"/>
    </row>
    <row r="81" spans="1:10" ht="15" customHeight="1" x14ac:dyDescent="0.25">
      <c r="A81" s="521" t="s">
        <v>103</v>
      </c>
      <c r="B81" s="521"/>
      <c r="C81" s="521"/>
      <c r="D81" s="521"/>
      <c r="E81" s="521"/>
      <c r="F81" s="521"/>
      <c r="G81" s="521"/>
      <c r="H81" s="521"/>
      <c r="I81" s="521"/>
      <c r="J81" s="521"/>
    </row>
    <row r="82" spans="1:10" ht="32.25" customHeight="1" x14ac:dyDescent="0.25">
      <c r="A82" s="521"/>
      <c r="B82" s="521"/>
      <c r="C82" s="521"/>
      <c r="D82" s="521"/>
      <c r="E82" s="521"/>
      <c r="F82" s="521"/>
      <c r="G82" s="521"/>
      <c r="H82" s="521"/>
      <c r="I82" s="521"/>
      <c r="J82" s="521"/>
    </row>
    <row r="83" spans="1:10" ht="15" customHeight="1" x14ac:dyDescent="0.25"/>
    <row r="84" spans="1:10" ht="37.5" customHeight="1" x14ac:dyDescent="0.25">
      <c r="A84" s="594" t="s">
        <v>104</v>
      </c>
      <c r="B84" s="594"/>
      <c r="C84" s="594"/>
      <c r="D84" s="594"/>
      <c r="E84" s="594"/>
      <c r="F84" s="594"/>
      <c r="G84" s="594"/>
      <c r="H84" s="594"/>
      <c r="I84" s="594"/>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21" t="s">
        <v>105</v>
      </c>
      <c r="B86" s="521"/>
      <c r="C86" s="521"/>
      <c r="D86" s="521"/>
      <c r="E86" s="521"/>
      <c r="F86" s="521"/>
      <c r="G86" s="521"/>
      <c r="H86" s="521"/>
      <c r="I86" s="521"/>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21" t="s">
        <v>99</v>
      </c>
      <c r="B88" s="521"/>
      <c r="C88" s="521"/>
      <c r="D88" s="521"/>
      <c r="E88" s="521"/>
      <c r="F88" s="521"/>
      <c r="G88" s="521"/>
      <c r="H88" s="521"/>
      <c r="I88" s="521"/>
      <c r="J88" s="333"/>
    </row>
    <row r="89" spans="1:10" s="331" customFormat="1" ht="15" customHeight="1" x14ac:dyDescent="0.25">
      <c r="A89" s="333"/>
      <c r="B89" s="333"/>
      <c r="C89" s="333"/>
      <c r="D89" s="333"/>
      <c r="E89" s="333"/>
      <c r="F89" s="333"/>
      <c r="G89" s="333"/>
      <c r="H89" s="333"/>
      <c r="I89" s="333"/>
      <c r="J89" s="333"/>
    </row>
    <row r="90" spans="1:10" ht="38.25" customHeight="1" x14ac:dyDescent="0.25">
      <c r="A90" s="521" t="s">
        <v>106</v>
      </c>
      <c r="B90" s="521"/>
      <c r="C90" s="521"/>
      <c r="D90" s="521"/>
      <c r="E90" s="521"/>
      <c r="F90" s="521"/>
      <c r="G90" s="521"/>
      <c r="H90" s="521"/>
      <c r="I90" s="521"/>
      <c r="J90" s="333"/>
    </row>
    <row r="91" spans="1:10" ht="15" customHeight="1" x14ac:dyDescent="0.25">
      <c r="A91" s="333"/>
      <c r="B91" s="333"/>
      <c r="C91" s="333"/>
      <c r="D91" s="333"/>
      <c r="E91" s="333"/>
      <c r="F91" s="333"/>
      <c r="G91" s="333"/>
      <c r="H91" s="333"/>
      <c r="I91" s="333"/>
      <c r="J91" s="333"/>
    </row>
    <row r="92" spans="1:10" ht="93" customHeight="1" x14ac:dyDescent="0.25">
      <c r="A92" s="521" t="s">
        <v>173</v>
      </c>
      <c r="B92" s="521"/>
      <c r="C92" s="521"/>
      <c r="D92" s="521"/>
      <c r="E92" s="521"/>
      <c r="F92" s="521"/>
      <c r="G92" s="521"/>
      <c r="H92" s="521"/>
      <c r="I92" s="521"/>
      <c r="J92" s="333"/>
    </row>
    <row r="93" spans="1:10" ht="15" customHeight="1" x14ac:dyDescent="0.25"/>
    <row r="94" spans="1:10" ht="29.25" customHeight="1" x14ac:dyDescent="0.25">
      <c r="A94" s="521" t="s">
        <v>167</v>
      </c>
      <c r="B94" s="521"/>
      <c r="C94" s="521"/>
      <c r="D94" s="521"/>
      <c r="E94" s="521"/>
      <c r="F94" s="521"/>
      <c r="G94" s="521"/>
      <c r="H94" s="521"/>
      <c r="I94" s="521"/>
      <c r="J94" s="333"/>
    </row>
    <row r="96" spans="1:10" ht="31.5" customHeight="1" x14ac:dyDescent="0.25">
      <c r="A96" s="589" t="s">
        <v>174</v>
      </c>
      <c r="B96" s="589"/>
      <c r="C96" s="589"/>
      <c r="D96" s="589"/>
      <c r="E96" s="589"/>
      <c r="F96" s="589"/>
      <c r="G96" s="589"/>
      <c r="H96" s="589"/>
      <c r="I96" s="589"/>
      <c r="J96" s="332"/>
    </row>
    <row r="98" spans="1:10" ht="51.75" customHeight="1" x14ac:dyDescent="0.25">
      <c r="A98" s="589" t="s">
        <v>168</v>
      </c>
      <c r="B98" s="589"/>
      <c r="C98" s="589"/>
      <c r="D98" s="589"/>
      <c r="E98" s="589"/>
      <c r="F98" s="589"/>
      <c r="G98" s="589"/>
      <c r="H98" s="589"/>
      <c r="I98" s="589"/>
      <c r="J98" s="332"/>
    </row>
  </sheetData>
  <sheetProtection algorithmName="SHA-512" hashValue="CmcHyHtoFUOork9+6GDLYbV6OXakhe6nfoGoDF0jshj5MWK/JvKAIU5u/zJY6dyR7VhV+m36lqrPcDvoPA1Waw==" saltValue="RwMVxCVHzeJA2rQ3cQ3Ccg=="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CB4D-39DA-4D78-9BC6-51A95FA2C17E}">
  <sheetPr codeName="Tabelle14"/>
  <dimension ref="A1:N44"/>
  <sheetViews>
    <sheetView view="pageLayout" zoomScaleNormal="100" workbookViewId="0">
      <selection activeCell="A2" sqref="A2"/>
    </sheetView>
  </sheetViews>
  <sheetFormatPr baseColWidth="10" defaultRowHeight="15" x14ac:dyDescent="0.25"/>
  <sheetData>
    <row r="1" spans="1:14" x14ac:dyDescent="0.25">
      <c r="A1" s="403"/>
      <c r="B1" s="404"/>
      <c r="C1" s="405"/>
      <c r="D1" s="405"/>
      <c r="E1" s="405"/>
      <c r="F1" s="405"/>
      <c r="G1" s="406"/>
      <c r="H1" s="403"/>
      <c r="I1" s="405"/>
      <c r="J1" s="405"/>
      <c r="K1" s="405"/>
      <c r="L1" s="405"/>
      <c r="M1" s="405"/>
      <c r="N1" s="406"/>
    </row>
    <row r="2" spans="1:14" ht="18.75" x14ac:dyDescent="0.25">
      <c r="A2" s="407" t="s">
        <v>145</v>
      </c>
      <c r="B2" s="408"/>
      <c r="C2" s="409"/>
      <c r="D2" s="409"/>
      <c r="E2" s="409"/>
      <c r="F2" s="409"/>
      <c r="G2" s="410"/>
      <c r="H2" s="413" t="s">
        <v>146</v>
      </c>
      <c r="I2" s="409"/>
      <c r="J2" s="409"/>
      <c r="K2" s="409"/>
      <c r="L2" s="409"/>
      <c r="M2" s="409"/>
      <c r="N2" s="410"/>
    </row>
    <row r="3" spans="1:14" ht="18.75" x14ac:dyDescent="0.25">
      <c r="A3" s="407" t="s">
        <v>209</v>
      </c>
      <c r="B3" s="408"/>
      <c r="C3" s="409"/>
      <c r="D3" s="409"/>
      <c r="E3" s="409"/>
      <c r="F3" s="409"/>
      <c r="G3" s="410"/>
      <c r="H3" s="619" t="s">
        <v>148</v>
      </c>
      <c r="I3" s="620"/>
      <c r="J3" s="620"/>
      <c r="K3" s="620"/>
      <c r="L3" s="620"/>
      <c r="M3" s="620"/>
      <c r="N3" s="621"/>
    </row>
    <row r="4" spans="1:14" ht="18.75" x14ac:dyDescent="0.25">
      <c r="A4" s="411"/>
      <c r="B4" s="409"/>
      <c r="C4" s="409"/>
      <c r="D4" s="409"/>
      <c r="E4" s="409"/>
      <c r="F4" s="409"/>
      <c r="G4" s="410"/>
      <c r="H4" s="622"/>
      <c r="I4" s="623"/>
      <c r="J4" s="623"/>
      <c r="K4" s="623"/>
      <c r="L4" s="623"/>
      <c r="M4" s="623"/>
      <c r="N4" s="624"/>
    </row>
    <row r="5" spans="1:14" x14ac:dyDescent="0.25">
      <c r="A5" s="412"/>
      <c r="B5" s="409"/>
      <c r="C5" s="409"/>
      <c r="D5" s="409"/>
      <c r="E5" s="409"/>
      <c r="F5" s="409"/>
      <c r="G5" s="410"/>
      <c r="H5" s="625"/>
      <c r="I5" s="626"/>
      <c r="J5" s="626"/>
      <c r="K5" s="626"/>
      <c r="L5" s="626"/>
      <c r="M5" s="626"/>
      <c r="N5" s="627"/>
    </row>
    <row r="6" spans="1:14" x14ac:dyDescent="0.25">
      <c r="A6" s="413" t="s">
        <v>149</v>
      </c>
      <c r="B6" s="409"/>
      <c r="C6" s="409"/>
      <c r="D6" s="631"/>
      <c r="E6" s="632"/>
      <c r="F6" s="633"/>
      <c r="G6" s="410"/>
      <c r="H6" s="625"/>
      <c r="I6" s="626"/>
      <c r="J6" s="626"/>
      <c r="K6" s="626"/>
      <c r="L6" s="626"/>
      <c r="M6" s="626"/>
      <c r="N6" s="627"/>
    </row>
    <row r="7" spans="1:14" ht="30" customHeight="1" x14ac:dyDescent="0.25">
      <c r="A7" s="413" t="s">
        <v>210</v>
      </c>
      <c r="B7" s="409"/>
      <c r="C7" s="409"/>
      <c r="D7" s="634"/>
      <c r="E7" s="635"/>
      <c r="F7" s="636"/>
      <c r="G7" s="410"/>
      <c r="H7" s="625"/>
      <c r="I7" s="626"/>
      <c r="J7" s="626"/>
      <c r="K7" s="626"/>
      <c r="L7" s="626"/>
      <c r="M7" s="626"/>
      <c r="N7" s="627"/>
    </row>
    <row r="8" spans="1:14" x14ac:dyDescent="0.25">
      <c r="A8" s="413"/>
      <c r="B8" s="409"/>
      <c r="C8" s="409"/>
      <c r="D8" s="409"/>
      <c r="E8" s="409"/>
      <c r="F8" s="409"/>
      <c r="G8" s="410"/>
      <c r="H8" s="625"/>
      <c r="I8" s="626"/>
      <c r="J8" s="626"/>
      <c r="K8" s="626"/>
      <c r="L8" s="626"/>
      <c r="M8" s="626"/>
      <c r="N8" s="627"/>
    </row>
    <row r="9" spans="1:14" x14ac:dyDescent="0.25">
      <c r="A9" s="413"/>
      <c r="B9" s="409"/>
      <c r="C9" s="409"/>
      <c r="D9" s="409"/>
      <c r="E9" s="409"/>
      <c r="F9" s="409"/>
      <c r="G9" s="410"/>
      <c r="H9" s="625"/>
      <c r="I9" s="626"/>
      <c r="J9" s="626"/>
      <c r="K9" s="626"/>
      <c r="L9" s="626"/>
      <c r="M9" s="626"/>
      <c r="N9" s="627"/>
    </row>
    <row r="10" spans="1:14" ht="17.25" x14ac:dyDescent="0.25">
      <c r="A10" s="414" t="s">
        <v>151</v>
      </c>
      <c r="B10" s="409"/>
      <c r="C10" s="409"/>
      <c r="D10" s="409"/>
      <c r="E10" s="409"/>
      <c r="F10" s="409"/>
      <c r="G10" s="410"/>
      <c r="H10" s="625"/>
      <c r="I10" s="626"/>
      <c r="J10" s="626"/>
      <c r="K10" s="626"/>
      <c r="L10" s="626"/>
      <c r="M10" s="626"/>
      <c r="N10" s="627"/>
    </row>
    <row r="11" spans="1:14" ht="47.25" customHeight="1" x14ac:dyDescent="0.25">
      <c r="A11" s="637" t="s">
        <v>152</v>
      </c>
      <c r="B11" s="638"/>
      <c r="C11" s="638"/>
      <c r="D11" s="638"/>
      <c r="E11" s="638"/>
      <c r="F11" s="638"/>
      <c r="G11" s="639"/>
      <c r="H11" s="625"/>
      <c r="I11" s="626"/>
      <c r="J11" s="626"/>
      <c r="K11" s="626"/>
      <c r="L11" s="626"/>
      <c r="M11" s="626"/>
      <c r="N11" s="627"/>
    </row>
    <row r="12" spans="1:14" x14ac:dyDescent="0.25">
      <c r="A12" s="415"/>
      <c r="B12" s="416"/>
      <c r="C12" s="416"/>
      <c r="D12" s="416"/>
      <c r="E12" s="416"/>
      <c r="F12" s="416"/>
      <c r="G12" s="417"/>
      <c r="H12" s="625"/>
      <c r="I12" s="626"/>
      <c r="J12" s="626"/>
      <c r="K12" s="626"/>
      <c r="L12" s="626"/>
      <c r="M12" s="626"/>
      <c r="N12" s="627"/>
    </row>
    <row r="13" spans="1:14" x14ac:dyDescent="0.25">
      <c r="A13" s="640"/>
      <c r="B13" s="641"/>
      <c r="C13" s="641"/>
      <c r="D13" s="641"/>
      <c r="E13" s="641"/>
      <c r="F13" s="641"/>
      <c r="G13" s="642"/>
      <c r="H13" s="625"/>
      <c r="I13" s="626"/>
      <c r="J13" s="626"/>
      <c r="K13" s="626"/>
      <c r="L13" s="626"/>
      <c r="M13" s="626"/>
      <c r="N13" s="627"/>
    </row>
    <row r="14" spans="1:14" x14ac:dyDescent="0.25">
      <c r="A14" s="643"/>
      <c r="B14" s="644"/>
      <c r="C14" s="644"/>
      <c r="D14" s="644"/>
      <c r="E14" s="644"/>
      <c r="F14" s="644"/>
      <c r="G14" s="645"/>
      <c r="H14" s="625"/>
      <c r="I14" s="626"/>
      <c r="J14" s="626"/>
      <c r="K14" s="626"/>
      <c r="L14" s="626"/>
      <c r="M14" s="626"/>
      <c r="N14" s="627"/>
    </row>
    <row r="15" spans="1:14" x14ac:dyDescent="0.25">
      <c r="A15" s="643"/>
      <c r="B15" s="644"/>
      <c r="C15" s="644"/>
      <c r="D15" s="644"/>
      <c r="E15" s="644"/>
      <c r="F15" s="644"/>
      <c r="G15" s="645"/>
      <c r="H15" s="625"/>
      <c r="I15" s="626"/>
      <c r="J15" s="626"/>
      <c r="K15" s="626"/>
      <c r="L15" s="626"/>
      <c r="M15" s="626"/>
      <c r="N15" s="627"/>
    </row>
    <row r="16" spans="1:14" x14ac:dyDescent="0.25">
      <c r="A16" s="643"/>
      <c r="B16" s="644"/>
      <c r="C16" s="644"/>
      <c r="D16" s="644"/>
      <c r="E16" s="644"/>
      <c r="F16" s="644"/>
      <c r="G16" s="645"/>
      <c r="H16" s="625"/>
      <c r="I16" s="626"/>
      <c r="J16" s="626"/>
      <c r="K16" s="626"/>
      <c r="L16" s="626"/>
      <c r="M16" s="626"/>
      <c r="N16" s="627"/>
    </row>
    <row r="17" spans="1:14" x14ac:dyDescent="0.25">
      <c r="A17" s="643"/>
      <c r="B17" s="644"/>
      <c r="C17" s="644"/>
      <c r="D17" s="644"/>
      <c r="E17" s="644"/>
      <c r="F17" s="644"/>
      <c r="G17" s="645"/>
      <c r="H17" s="625"/>
      <c r="I17" s="626"/>
      <c r="J17" s="626"/>
      <c r="K17" s="626"/>
      <c r="L17" s="626"/>
      <c r="M17" s="626"/>
      <c r="N17" s="627"/>
    </row>
    <row r="18" spans="1:14" x14ac:dyDescent="0.25">
      <c r="A18" s="643"/>
      <c r="B18" s="644"/>
      <c r="C18" s="644"/>
      <c r="D18" s="644"/>
      <c r="E18" s="644"/>
      <c r="F18" s="644"/>
      <c r="G18" s="645"/>
      <c r="H18" s="625"/>
      <c r="I18" s="626"/>
      <c r="J18" s="626"/>
      <c r="K18" s="626"/>
      <c r="L18" s="626"/>
      <c r="M18" s="626"/>
      <c r="N18" s="627"/>
    </row>
    <row r="19" spans="1:14" x14ac:dyDescent="0.25">
      <c r="A19" s="643"/>
      <c r="B19" s="644"/>
      <c r="C19" s="644"/>
      <c r="D19" s="644"/>
      <c r="E19" s="644"/>
      <c r="F19" s="644"/>
      <c r="G19" s="645"/>
      <c r="H19" s="625"/>
      <c r="I19" s="626"/>
      <c r="J19" s="626"/>
      <c r="K19" s="626"/>
      <c r="L19" s="626"/>
      <c r="M19" s="626"/>
      <c r="N19" s="627"/>
    </row>
    <row r="20" spans="1:14" x14ac:dyDescent="0.25">
      <c r="A20" s="643"/>
      <c r="B20" s="644"/>
      <c r="C20" s="644"/>
      <c r="D20" s="644"/>
      <c r="E20" s="644"/>
      <c r="F20" s="644"/>
      <c r="G20" s="645"/>
      <c r="H20" s="625"/>
      <c r="I20" s="626"/>
      <c r="J20" s="626"/>
      <c r="K20" s="626"/>
      <c r="L20" s="626"/>
      <c r="M20" s="626"/>
      <c r="N20" s="627"/>
    </row>
    <row r="21" spans="1:14" x14ac:dyDescent="0.25">
      <c r="A21" s="643"/>
      <c r="B21" s="644"/>
      <c r="C21" s="644"/>
      <c r="D21" s="644"/>
      <c r="E21" s="644"/>
      <c r="F21" s="644"/>
      <c r="G21" s="645"/>
      <c r="H21" s="625"/>
      <c r="I21" s="626"/>
      <c r="J21" s="626"/>
      <c r="K21" s="626"/>
      <c r="L21" s="626"/>
      <c r="M21" s="626"/>
      <c r="N21" s="627"/>
    </row>
    <row r="22" spans="1:14" x14ac:dyDescent="0.25">
      <c r="A22" s="643"/>
      <c r="B22" s="644"/>
      <c r="C22" s="644"/>
      <c r="D22" s="644"/>
      <c r="E22" s="644"/>
      <c r="F22" s="644"/>
      <c r="G22" s="645"/>
      <c r="H22" s="625"/>
      <c r="I22" s="626"/>
      <c r="J22" s="626"/>
      <c r="K22" s="626"/>
      <c r="L22" s="626"/>
      <c r="M22" s="626"/>
      <c r="N22" s="627"/>
    </row>
    <row r="23" spans="1:14" x14ac:dyDescent="0.25">
      <c r="A23" s="643"/>
      <c r="B23" s="644"/>
      <c r="C23" s="644"/>
      <c r="D23" s="644"/>
      <c r="E23" s="644"/>
      <c r="F23" s="644"/>
      <c r="G23" s="645"/>
      <c r="H23" s="625"/>
      <c r="I23" s="626"/>
      <c r="J23" s="626"/>
      <c r="K23" s="626"/>
      <c r="L23" s="626"/>
      <c r="M23" s="626"/>
      <c r="N23" s="627"/>
    </row>
    <row r="24" spans="1:14" x14ac:dyDescent="0.25">
      <c r="A24" s="643"/>
      <c r="B24" s="644"/>
      <c r="C24" s="644"/>
      <c r="D24" s="644"/>
      <c r="E24" s="644"/>
      <c r="F24" s="644"/>
      <c r="G24" s="645"/>
      <c r="H24" s="625"/>
      <c r="I24" s="626"/>
      <c r="J24" s="626"/>
      <c r="K24" s="626"/>
      <c r="L24" s="626"/>
      <c r="M24" s="626"/>
      <c r="N24" s="627"/>
    </row>
    <row r="25" spans="1:14" x14ac:dyDescent="0.25">
      <c r="A25" s="643"/>
      <c r="B25" s="644"/>
      <c r="C25" s="644"/>
      <c r="D25" s="644"/>
      <c r="E25" s="644"/>
      <c r="F25" s="644"/>
      <c r="G25" s="645"/>
      <c r="H25" s="625"/>
      <c r="I25" s="626"/>
      <c r="J25" s="626"/>
      <c r="K25" s="626"/>
      <c r="L25" s="626"/>
      <c r="M25" s="626"/>
      <c r="N25" s="627"/>
    </row>
    <row r="26" spans="1:14" x14ac:dyDescent="0.25">
      <c r="A26" s="643"/>
      <c r="B26" s="644"/>
      <c r="C26" s="644"/>
      <c r="D26" s="644"/>
      <c r="E26" s="644"/>
      <c r="F26" s="644"/>
      <c r="G26" s="645"/>
      <c r="H26" s="625"/>
      <c r="I26" s="626"/>
      <c r="J26" s="626"/>
      <c r="K26" s="626"/>
      <c r="L26" s="626"/>
      <c r="M26" s="626"/>
      <c r="N26" s="627"/>
    </row>
    <row r="27" spans="1:14" x14ac:dyDescent="0.25">
      <c r="A27" s="643"/>
      <c r="B27" s="644"/>
      <c r="C27" s="644"/>
      <c r="D27" s="644"/>
      <c r="E27" s="644"/>
      <c r="F27" s="644"/>
      <c r="G27" s="645"/>
      <c r="H27" s="625"/>
      <c r="I27" s="626"/>
      <c r="J27" s="626"/>
      <c r="K27" s="626"/>
      <c r="L27" s="626"/>
      <c r="M27" s="626"/>
      <c r="N27" s="627"/>
    </row>
    <row r="28" spans="1:14" x14ac:dyDescent="0.25">
      <c r="A28" s="643"/>
      <c r="B28" s="644"/>
      <c r="C28" s="644"/>
      <c r="D28" s="644"/>
      <c r="E28" s="644"/>
      <c r="F28" s="644"/>
      <c r="G28" s="645"/>
      <c r="H28" s="625"/>
      <c r="I28" s="626"/>
      <c r="J28" s="626"/>
      <c r="K28" s="626"/>
      <c r="L28" s="626"/>
      <c r="M28" s="626"/>
      <c r="N28" s="627"/>
    </row>
    <row r="29" spans="1:14" x14ac:dyDescent="0.25">
      <c r="A29" s="643"/>
      <c r="B29" s="644"/>
      <c r="C29" s="644"/>
      <c r="D29" s="644"/>
      <c r="E29" s="644"/>
      <c r="F29" s="644"/>
      <c r="G29" s="645"/>
      <c r="H29" s="625"/>
      <c r="I29" s="626"/>
      <c r="J29" s="626"/>
      <c r="K29" s="626"/>
      <c r="L29" s="626"/>
      <c r="M29" s="626"/>
      <c r="N29" s="627"/>
    </row>
    <row r="30" spans="1:14" x14ac:dyDescent="0.25">
      <c r="A30" s="643"/>
      <c r="B30" s="644"/>
      <c r="C30" s="644"/>
      <c r="D30" s="644"/>
      <c r="E30" s="644"/>
      <c r="F30" s="644"/>
      <c r="G30" s="645"/>
      <c r="H30" s="625"/>
      <c r="I30" s="626"/>
      <c r="J30" s="626"/>
      <c r="K30" s="626"/>
      <c r="L30" s="626"/>
      <c r="M30" s="626"/>
      <c r="N30" s="627"/>
    </row>
    <row r="31" spans="1:14" x14ac:dyDescent="0.25">
      <c r="A31" s="643"/>
      <c r="B31" s="644"/>
      <c r="C31" s="644"/>
      <c r="D31" s="644"/>
      <c r="E31" s="644"/>
      <c r="F31" s="644"/>
      <c r="G31" s="645"/>
      <c r="H31" s="625"/>
      <c r="I31" s="626"/>
      <c r="J31" s="626"/>
      <c r="K31" s="626"/>
      <c r="L31" s="626"/>
      <c r="M31" s="626"/>
      <c r="N31" s="627"/>
    </row>
    <row r="32" spans="1:14" x14ac:dyDescent="0.25">
      <c r="A32" s="643"/>
      <c r="B32" s="644"/>
      <c r="C32" s="644"/>
      <c r="D32" s="644"/>
      <c r="E32" s="644"/>
      <c r="F32" s="644"/>
      <c r="G32" s="645"/>
      <c r="H32" s="625"/>
      <c r="I32" s="626"/>
      <c r="J32" s="626"/>
      <c r="K32" s="626"/>
      <c r="L32" s="626"/>
      <c r="M32" s="626"/>
      <c r="N32" s="627"/>
    </row>
    <row r="33" spans="1:14" x14ac:dyDescent="0.25">
      <c r="A33" s="643"/>
      <c r="B33" s="644"/>
      <c r="C33" s="644"/>
      <c r="D33" s="644"/>
      <c r="E33" s="644"/>
      <c r="F33" s="644"/>
      <c r="G33" s="645"/>
      <c r="H33" s="625"/>
      <c r="I33" s="626"/>
      <c r="J33" s="626"/>
      <c r="K33" s="626"/>
      <c r="L33" s="626"/>
      <c r="M33" s="626"/>
      <c r="N33" s="627"/>
    </row>
    <row r="34" spans="1:14" x14ac:dyDescent="0.25">
      <c r="A34" s="643"/>
      <c r="B34" s="644"/>
      <c r="C34" s="644"/>
      <c r="D34" s="644"/>
      <c r="E34" s="644"/>
      <c r="F34" s="644"/>
      <c r="G34" s="645"/>
      <c r="H34" s="625"/>
      <c r="I34" s="626"/>
      <c r="J34" s="626"/>
      <c r="K34" s="626"/>
      <c r="L34" s="626"/>
      <c r="M34" s="626"/>
      <c r="N34" s="627"/>
    </row>
    <row r="35" spans="1:14" x14ac:dyDescent="0.25">
      <c r="A35" s="643"/>
      <c r="B35" s="644"/>
      <c r="C35" s="644"/>
      <c r="D35" s="644"/>
      <c r="E35" s="644"/>
      <c r="F35" s="644"/>
      <c r="G35" s="645"/>
      <c r="H35" s="625"/>
      <c r="I35" s="626"/>
      <c r="J35" s="626"/>
      <c r="K35" s="626"/>
      <c r="L35" s="626"/>
      <c r="M35" s="626"/>
      <c r="N35" s="627"/>
    </row>
    <row r="36" spans="1:14" x14ac:dyDescent="0.25">
      <c r="A36" s="643"/>
      <c r="B36" s="644"/>
      <c r="C36" s="644"/>
      <c r="D36" s="644"/>
      <c r="E36" s="644"/>
      <c r="F36" s="644"/>
      <c r="G36" s="645"/>
      <c r="H36" s="625"/>
      <c r="I36" s="626"/>
      <c r="J36" s="626"/>
      <c r="K36" s="626"/>
      <c r="L36" s="626"/>
      <c r="M36" s="626"/>
      <c r="N36" s="627"/>
    </row>
    <row r="37" spans="1:14" x14ac:dyDescent="0.25">
      <c r="A37" s="643"/>
      <c r="B37" s="644"/>
      <c r="C37" s="644"/>
      <c r="D37" s="644"/>
      <c r="E37" s="644"/>
      <c r="F37" s="644"/>
      <c r="G37" s="645"/>
      <c r="H37" s="625"/>
      <c r="I37" s="626"/>
      <c r="J37" s="626"/>
      <c r="K37" s="626"/>
      <c r="L37" s="626"/>
      <c r="M37" s="626"/>
      <c r="N37" s="627"/>
    </row>
    <row r="38" spans="1:14" x14ac:dyDescent="0.25">
      <c r="A38" s="643"/>
      <c r="B38" s="644"/>
      <c r="C38" s="644"/>
      <c r="D38" s="644"/>
      <c r="E38" s="644"/>
      <c r="F38" s="644"/>
      <c r="G38" s="645"/>
      <c r="H38" s="625"/>
      <c r="I38" s="626"/>
      <c r="J38" s="626"/>
      <c r="K38" s="626"/>
      <c r="L38" s="626"/>
      <c r="M38" s="626"/>
      <c r="N38" s="627"/>
    </row>
    <row r="39" spans="1:14" x14ac:dyDescent="0.25">
      <c r="A39" s="643"/>
      <c r="B39" s="644"/>
      <c r="C39" s="644"/>
      <c r="D39" s="644"/>
      <c r="E39" s="644"/>
      <c r="F39" s="644"/>
      <c r="G39" s="645"/>
      <c r="H39" s="625"/>
      <c r="I39" s="626"/>
      <c r="J39" s="626"/>
      <c r="K39" s="626"/>
      <c r="L39" s="626"/>
      <c r="M39" s="626"/>
      <c r="N39" s="627"/>
    </row>
    <row r="40" spans="1:14" x14ac:dyDescent="0.25">
      <c r="A40" s="643"/>
      <c r="B40" s="644"/>
      <c r="C40" s="644"/>
      <c r="D40" s="644"/>
      <c r="E40" s="644"/>
      <c r="F40" s="644"/>
      <c r="G40" s="645"/>
      <c r="H40" s="625"/>
      <c r="I40" s="626"/>
      <c r="J40" s="626"/>
      <c r="K40" s="626"/>
      <c r="L40" s="626"/>
      <c r="M40" s="626"/>
      <c r="N40" s="627"/>
    </row>
    <row r="41" spans="1:14" x14ac:dyDescent="0.25">
      <c r="A41" s="643"/>
      <c r="B41" s="644"/>
      <c r="C41" s="644"/>
      <c r="D41" s="644"/>
      <c r="E41" s="644"/>
      <c r="F41" s="644"/>
      <c r="G41" s="645"/>
      <c r="H41" s="625"/>
      <c r="I41" s="626"/>
      <c r="J41" s="626"/>
      <c r="K41" s="626"/>
      <c r="L41" s="626"/>
      <c r="M41" s="626"/>
      <c r="N41" s="627"/>
    </row>
    <row r="42" spans="1:14" x14ac:dyDescent="0.25">
      <c r="A42" s="643"/>
      <c r="B42" s="644"/>
      <c r="C42" s="644"/>
      <c r="D42" s="644"/>
      <c r="E42" s="644"/>
      <c r="F42" s="644"/>
      <c r="G42" s="645"/>
      <c r="H42" s="625"/>
      <c r="I42" s="626"/>
      <c r="J42" s="626"/>
      <c r="K42" s="626"/>
      <c r="L42" s="626"/>
      <c r="M42" s="626"/>
      <c r="N42" s="627"/>
    </row>
    <row r="43" spans="1:14" x14ac:dyDescent="0.25">
      <c r="A43" s="646"/>
      <c r="B43" s="647"/>
      <c r="C43" s="647"/>
      <c r="D43" s="647"/>
      <c r="E43" s="647"/>
      <c r="F43" s="647"/>
      <c r="G43" s="648"/>
      <c r="H43" s="628"/>
      <c r="I43" s="629"/>
      <c r="J43" s="629"/>
      <c r="K43" s="629"/>
      <c r="L43" s="629"/>
      <c r="M43" s="629"/>
      <c r="N43" s="630"/>
    </row>
    <row r="44" spans="1:14" x14ac:dyDescent="0.25">
      <c r="A44" s="186"/>
      <c r="B44" s="187"/>
      <c r="C44" s="187"/>
      <c r="D44" s="187"/>
      <c r="E44" s="187"/>
      <c r="F44" s="187"/>
      <c r="G44" s="188"/>
      <c r="H44" s="186"/>
      <c r="I44" s="187"/>
      <c r="J44" s="187"/>
      <c r="K44" s="187"/>
      <c r="L44" s="187"/>
      <c r="M44" s="187"/>
      <c r="N44" s="188"/>
    </row>
  </sheetData>
  <sheetProtection algorithmName="SHA-512" hashValue="LIjuhmft0dT2mN8AIMdG2ENTWamRNQlWMeLVf5oA15IBBR+wj8o2ko8v+LKDgG7B/6mtWA9uDffPE9Pv2GxOuQ==" saltValue="BThOML0dqNSwf0larbN2vQ==" spinCount="100000" sheet="1" objects="1" scenarios="1"/>
  <mergeCells count="6">
    <mergeCell ref="H3:N3"/>
    <mergeCell ref="H4:N43"/>
    <mergeCell ref="D6:F6"/>
    <mergeCell ref="D7:F7"/>
    <mergeCell ref="A11:G11"/>
    <mergeCell ref="A13:G43"/>
  </mergeCells>
  <pageMargins left="0.7" right="0.7" top="0.78740157499999996" bottom="0.78740157499999996" header="0.3" footer="0.3"/>
  <pageSetup paperSize="9" orientation="portrait" r:id="rId1"/>
  <headerFooter>
    <oddHeader>&amp;CAnlage A „Beschreibung des gesamten Batterie-Recyclingverfahrens"</oddHead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A25D-DD39-4DCF-A2AA-AB493157825B}">
  <sheetPr codeName="Tabelle15"/>
  <dimension ref="A1:N183"/>
  <sheetViews>
    <sheetView view="pageLayout" zoomScaleNormal="100" workbookViewId="0">
      <selection activeCell="A2" sqref="A2"/>
    </sheetView>
  </sheetViews>
  <sheetFormatPr baseColWidth="10" defaultRowHeight="15" x14ac:dyDescent="0.25"/>
  <cols>
    <col min="1" max="16384" width="11.42578125" style="189"/>
  </cols>
  <sheetData>
    <row r="1" spans="1:14" x14ac:dyDescent="0.25">
      <c r="A1" s="403"/>
      <c r="B1" s="404"/>
      <c r="C1" s="405"/>
      <c r="D1" s="405"/>
      <c r="E1" s="405"/>
      <c r="F1" s="405"/>
      <c r="G1" s="406"/>
      <c r="H1" s="403"/>
      <c r="I1" s="405"/>
      <c r="J1" s="405"/>
      <c r="K1" s="405"/>
      <c r="L1" s="405"/>
      <c r="M1" s="405"/>
      <c r="N1" s="406"/>
    </row>
    <row r="2" spans="1:14" ht="18.75" x14ac:dyDescent="0.25">
      <c r="A2" s="407" t="s">
        <v>153</v>
      </c>
      <c r="B2" s="408"/>
      <c r="C2" s="409"/>
      <c r="D2" s="409"/>
      <c r="E2" s="409"/>
      <c r="F2" s="409"/>
      <c r="G2" s="410"/>
      <c r="H2" s="413" t="s">
        <v>154</v>
      </c>
      <c r="I2" s="409"/>
      <c r="J2" s="409"/>
      <c r="K2" s="409"/>
      <c r="L2" s="409"/>
      <c r="M2" s="409"/>
      <c r="N2" s="410"/>
    </row>
    <row r="3" spans="1:14" ht="30" customHeight="1" x14ac:dyDescent="0.25">
      <c r="A3" s="407" t="s">
        <v>209</v>
      </c>
      <c r="B3" s="408"/>
      <c r="C3" s="409"/>
      <c r="D3" s="409"/>
      <c r="E3" s="409"/>
      <c r="F3" s="409"/>
      <c r="G3" s="410"/>
      <c r="H3" s="619" t="s">
        <v>148</v>
      </c>
      <c r="I3" s="620"/>
      <c r="J3" s="620"/>
      <c r="K3" s="620"/>
      <c r="L3" s="620"/>
      <c r="M3" s="620"/>
      <c r="N3" s="621"/>
    </row>
    <row r="4" spans="1:14" ht="18.75" x14ac:dyDescent="0.25">
      <c r="A4" s="411"/>
      <c r="B4" s="409"/>
      <c r="C4" s="409"/>
      <c r="D4" s="409"/>
      <c r="E4" s="409"/>
      <c r="F4" s="409"/>
      <c r="G4" s="410"/>
      <c r="H4" s="622"/>
      <c r="I4" s="623"/>
      <c r="J4" s="623"/>
      <c r="K4" s="623"/>
      <c r="L4" s="623"/>
      <c r="M4" s="623"/>
      <c r="N4" s="624"/>
    </row>
    <row r="5" spans="1:14" x14ac:dyDescent="0.25">
      <c r="A5" s="412"/>
      <c r="B5" s="409"/>
      <c r="C5" s="409"/>
      <c r="D5" s="409"/>
      <c r="E5" s="409"/>
      <c r="F5" s="409"/>
      <c r="G5" s="410"/>
      <c r="H5" s="625"/>
      <c r="I5" s="626"/>
      <c r="J5" s="626"/>
      <c r="K5" s="626"/>
      <c r="L5" s="626"/>
      <c r="M5" s="626"/>
      <c r="N5" s="627"/>
    </row>
    <row r="6" spans="1:14" x14ac:dyDescent="0.25">
      <c r="A6" s="413" t="s">
        <v>149</v>
      </c>
      <c r="B6" s="409"/>
      <c r="C6" s="409"/>
      <c r="D6" s="631"/>
      <c r="E6" s="632"/>
      <c r="F6" s="633"/>
      <c r="G6" s="410"/>
      <c r="H6" s="625"/>
      <c r="I6" s="626"/>
      <c r="J6" s="626"/>
      <c r="K6" s="626"/>
      <c r="L6" s="626"/>
      <c r="M6" s="626"/>
      <c r="N6" s="627"/>
    </row>
    <row r="7" spans="1:14" ht="30" customHeight="1" x14ac:dyDescent="0.25">
      <c r="A7" s="413" t="s">
        <v>210</v>
      </c>
      <c r="B7" s="409"/>
      <c r="C7" s="409"/>
      <c r="D7" s="634"/>
      <c r="E7" s="635"/>
      <c r="F7" s="636"/>
      <c r="G7" s="410"/>
      <c r="H7" s="625"/>
      <c r="I7" s="626"/>
      <c r="J7" s="626"/>
      <c r="K7" s="626"/>
      <c r="L7" s="626"/>
      <c r="M7" s="626"/>
      <c r="N7" s="627"/>
    </row>
    <row r="8" spans="1:14" x14ac:dyDescent="0.25">
      <c r="A8" s="413"/>
      <c r="B8" s="409"/>
      <c r="C8" s="409"/>
      <c r="D8" s="409"/>
      <c r="E8" s="409"/>
      <c r="F8" s="409"/>
      <c r="G8" s="410"/>
      <c r="H8" s="625"/>
      <c r="I8" s="626"/>
      <c r="J8" s="626"/>
      <c r="K8" s="626"/>
      <c r="L8" s="626"/>
      <c r="M8" s="626"/>
      <c r="N8" s="627"/>
    </row>
    <row r="9" spans="1:14" x14ac:dyDescent="0.25">
      <c r="A9" s="413"/>
      <c r="B9" s="409"/>
      <c r="C9" s="409"/>
      <c r="D9" s="409"/>
      <c r="E9" s="409"/>
      <c r="F9" s="409"/>
      <c r="G9" s="410"/>
      <c r="H9" s="625"/>
      <c r="I9" s="626"/>
      <c r="J9" s="626"/>
      <c r="K9" s="626"/>
      <c r="L9" s="626"/>
      <c r="M9" s="626"/>
      <c r="N9" s="627"/>
    </row>
    <row r="10" spans="1:14" ht="17.25" x14ac:dyDescent="0.25">
      <c r="A10" s="414" t="s">
        <v>155</v>
      </c>
      <c r="B10" s="409"/>
      <c r="C10" s="409"/>
      <c r="D10" s="409"/>
      <c r="E10" s="409"/>
      <c r="F10" s="409"/>
      <c r="G10" s="410"/>
      <c r="H10" s="625"/>
      <c r="I10" s="626"/>
      <c r="J10" s="626"/>
      <c r="K10" s="626"/>
      <c r="L10" s="626"/>
      <c r="M10" s="626"/>
      <c r="N10" s="627"/>
    </row>
    <row r="11" spans="1:14" ht="45" customHeight="1" x14ac:dyDescent="0.25">
      <c r="A11" s="637" t="s">
        <v>156</v>
      </c>
      <c r="B11" s="638"/>
      <c r="C11" s="638"/>
      <c r="D11" s="638"/>
      <c r="E11" s="638"/>
      <c r="F11" s="638"/>
      <c r="G11" s="639"/>
      <c r="H11" s="625"/>
      <c r="I11" s="626"/>
      <c r="J11" s="626"/>
      <c r="K11" s="626"/>
      <c r="L11" s="626"/>
      <c r="M11" s="626"/>
      <c r="N11" s="627"/>
    </row>
    <row r="12" spans="1:14" x14ac:dyDescent="0.25">
      <c r="A12" s="415"/>
      <c r="B12" s="416"/>
      <c r="C12" s="416"/>
      <c r="D12" s="416"/>
      <c r="E12" s="416"/>
      <c r="F12" s="416"/>
      <c r="G12" s="417"/>
      <c r="H12" s="625"/>
      <c r="I12" s="626"/>
      <c r="J12" s="626"/>
      <c r="K12" s="626"/>
      <c r="L12" s="626"/>
      <c r="M12" s="626"/>
      <c r="N12" s="627"/>
    </row>
    <row r="13" spans="1:14" x14ac:dyDescent="0.25">
      <c r="A13" s="640"/>
      <c r="B13" s="641"/>
      <c r="C13" s="641"/>
      <c r="D13" s="641"/>
      <c r="E13" s="641"/>
      <c r="F13" s="641"/>
      <c r="G13" s="642"/>
      <c r="H13" s="625"/>
      <c r="I13" s="626"/>
      <c r="J13" s="626"/>
      <c r="K13" s="626"/>
      <c r="L13" s="626"/>
      <c r="M13" s="626"/>
      <c r="N13" s="627"/>
    </row>
    <row r="14" spans="1:14" x14ac:dyDescent="0.25">
      <c r="A14" s="643"/>
      <c r="B14" s="644"/>
      <c r="C14" s="644"/>
      <c r="D14" s="644"/>
      <c r="E14" s="644"/>
      <c r="F14" s="644"/>
      <c r="G14" s="645"/>
      <c r="H14" s="625"/>
      <c r="I14" s="626"/>
      <c r="J14" s="626"/>
      <c r="K14" s="626"/>
      <c r="L14" s="626"/>
      <c r="M14" s="626"/>
      <c r="N14" s="627"/>
    </row>
    <row r="15" spans="1:14" x14ac:dyDescent="0.25">
      <c r="A15" s="643"/>
      <c r="B15" s="644"/>
      <c r="C15" s="644"/>
      <c r="D15" s="644"/>
      <c r="E15" s="644"/>
      <c r="F15" s="644"/>
      <c r="G15" s="645"/>
      <c r="H15" s="625"/>
      <c r="I15" s="626"/>
      <c r="J15" s="626"/>
      <c r="K15" s="626"/>
      <c r="L15" s="626"/>
      <c r="M15" s="626"/>
      <c r="N15" s="627"/>
    </row>
    <row r="16" spans="1:14" x14ac:dyDescent="0.25">
      <c r="A16" s="643"/>
      <c r="B16" s="644"/>
      <c r="C16" s="644"/>
      <c r="D16" s="644"/>
      <c r="E16" s="644"/>
      <c r="F16" s="644"/>
      <c r="G16" s="645"/>
      <c r="H16" s="625"/>
      <c r="I16" s="626"/>
      <c r="J16" s="626"/>
      <c r="K16" s="626"/>
      <c r="L16" s="626"/>
      <c r="M16" s="626"/>
      <c r="N16" s="627"/>
    </row>
    <row r="17" spans="1:14" x14ac:dyDescent="0.25">
      <c r="A17" s="643"/>
      <c r="B17" s="644"/>
      <c r="C17" s="644"/>
      <c r="D17" s="644"/>
      <c r="E17" s="644"/>
      <c r="F17" s="644"/>
      <c r="G17" s="645"/>
      <c r="H17" s="625"/>
      <c r="I17" s="626"/>
      <c r="J17" s="626"/>
      <c r="K17" s="626"/>
      <c r="L17" s="626"/>
      <c r="M17" s="626"/>
      <c r="N17" s="627"/>
    </row>
    <row r="18" spans="1:14" x14ac:dyDescent="0.25">
      <c r="A18" s="643"/>
      <c r="B18" s="644"/>
      <c r="C18" s="644"/>
      <c r="D18" s="644"/>
      <c r="E18" s="644"/>
      <c r="F18" s="644"/>
      <c r="G18" s="645"/>
      <c r="H18" s="625"/>
      <c r="I18" s="626"/>
      <c r="J18" s="626"/>
      <c r="K18" s="626"/>
      <c r="L18" s="626"/>
      <c r="M18" s="626"/>
      <c r="N18" s="627"/>
    </row>
    <row r="19" spans="1:14" x14ac:dyDescent="0.25">
      <c r="A19" s="643"/>
      <c r="B19" s="644"/>
      <c r="C19" s="644"/>
      <c r="D19" s="644"/>
      <c r="E19" s="644"/>
      <c r="F19" s="644"/>
      <c r="G19" s="645"/>
      <c r="H19" s="625"/>
      <c r="I19" s="626"/>
      <c r="J19" s="626"/>
      <c r="K19" s="626"/>
      <c r="L19" s="626"/>
      <c r="M19" s="626"/>
      <c r="N19" s="627"/>
    </row>
    <row r="20" spans="1:14" x14ac:dyDescent="0.25">
      <c r="A20" s="643"/>
      <c r="B20" s="644"/>
      <c r="C20" s="644"/>
      <c r="D20" s="644"/>
      <c r="E20" s="644"/>
      <c r="F20" s="644"/>
      <c r="G20" s="645"/>
      <c r="H20" s="625"/>
      <c r="I20" s="626"/>
      <c r="J20" s="626"/>
      <c r="K20" s="626"/>
      <c r="L20" s="626"/>
      <c r="M20" s="626"/>
      <c r="N20" s="627"/>
    </row>
    <row r="21" spans="1:14" x14ac:dyDescent="0.25">
      <c r="A21" s="643"/>
      <c r="B21" s="644"/>
      <c r="C21" s="644"/>
      <c r="D21" s="644"/>
      <c r="E21" s="644"/>
      <c r="F21" s="644"/>
      <c r="G21" s="645"/>
      <c r="H21" s="625"/>
      <c r="I21" s="626"/>
      <c r="J21" s="626"/>
      <c r="K21" s="626"/>
      <c r="L21" s="626"/>
      <c r="M21" s="626"/>
      <c r="N21" s="627"/>
    </row>
    <row r="22" spans="1:14" x14ac:dyDescent="0.25">
      <c r="A22" s="643"/>
      <c r="B22" s="644"/>
      <c r="C22" s="644"/>
      <c r="D22" s="644"/>
      <c r="E22" s="644"/>
      <c r="F22" s="644"/>
      <c r="G22" s="645"/>
      <c r="H22" s="625"/>
      <c r="I22" s="626"/>
      <c r="J22" s="626"/>
      <c r="K22" s="626"/>
      <c r="L22" s="626"/>
      <c r="M22" s="626"/>
      <c r="N22" s="627"/>
    </row>
    <row r="23" spans="1:14" x14ac:dyDescent="0.25">
      <c r="A23" s="643"/>
      <c r="B23" s="644"/>
      <c r="C23" s="644"/>
      <c r="D23" s="644"/>
      <c r="E23" s="644"/>
      <c r="F23" s="644"/>
      <c r="G23" s="645"/>
      <c r="H23" s="625"/>
      <c r="I23" s="626"/>
      <c r="J23" s="626"/>
      <c r="K23" s="626"/>
      <c r="L23" s="626"/>
      <c r="M23" s="626"/>
      <c r="N23" s="627"/>
    </row>
    <row r="24" spans="1:14" x14ac:dyDescent="0.25">
      <c r="A24" s="643"/>
      <c r="B24" s="644"/>
      <c r="C24" s="644"/>
      <c r="D24" s="644"/>
      <c r="E24" s="644"/>
      <c r="F24" s="644"/>
      <c r="G24" s="645"/>
      <c r="H24" s="625"/>
      <c r="I24" s="626"/>
      <c r="J24" s="626"/>
      <c r="K24" s="626"/>
      <c r="L24" s="626"/>
      <c r="M24" s="626"/>
      <c r="N24" s="627"/>
    </row>
    <row r="25" spans="1:14" x14ac:dyDescent="0.25">
      <c r="A25" s="643"/>
      <c r="B25" s="644"/>
      <c r="C25" s="644"/>
      <c r="D25" s="644"/>
      <c r="E25" s="644"/>
      <c r="F25" s="644"/>
      <c r="G25" s="645"/>
      <c r="H25" s="625"/>
      <c r="I25" s="626"/>
      <c r="J25" s="626"/>
      <c r="K25" s="626"/>
      <c r="L25" s="626"/>
      <c r="M25" s="626"/>
      <c r="N25" s="627"/>
    </row>
    <row r="26" spans="1:14" x14ac:dyDescent="0.25">
      <c r="A26" s="643"/>
      <c r="B26" s="644"/>
      <c r="C26" s="644"/>
      <c r="D26" s="644"/>
      <c r="E26" s="644"/>
      <c r="F26" s="644"/>
      <c r="G26" s="645"/>
      <c r="H26" s="625"/>
      <c r="I26" s="626"/>
      <c r="J26" s="626"/>
      <c r="K26" s="626"/>
      <c r="L26" s="626"/>
      <c r="M26" s="626"/>
      <c r="N26" s="627"/>
    </row>
    <row r="27" spans="1:14" x14ac:dyDescent="0.25">
      <c r="A27" s="643"/>
      <c r="B27" s="644"/>
      <c r="C27" s="644"/>
      <c r="D27" s="644"/>
      <c r="E27" s="644"/>
      <c r="F27" s="644"/>
      <c r="G27" s="645"/>
      <c r="H27" s="625"/>
      <c r="I27" s="626"/>
      <c r="J27" s="626"/>
      <c r="K27" s="626"/>
      <c r="L27" s="626"/>
      <c r="M27" s="626"/>
      <c r="N27" s="627"/>
    </row>
    <row r="28" spans="1:14" x14ac:dyDescent="0.25">
      <c r="A28" s="643"/>
      <c r="B28" s="644"/>
      <c r="C28" s="644"/>
      <c r="D28" s="644"/>
      <c r="E28" s="644"/>
      <c r="F28" s="644"/>
      <c r="G28" s="645"/>
      <c r="H28" s="625"/>
      <c r="I28" s="626"/>
      <c r="J28" s="626"/>
      <c r="K28" s="626"/>
      <c r="L28" s="626"/>
      <c r="M28" s="626"/>
      <c r="N28" s="627"/>
    </row>
    <row r="29" spans="1:14" x14ac:dyDescent="0.25">
      <c r="A29" s="643"/>
      <c r="B29" s="644"/>
      <c r="C29" s="644"/>
      <c r="D29" s="644"/>
      <c r="E29" s="644"/>
      <c r="F29" s="644"/>
      <c r="G29" s="645"/>
      <c r="H29" s="625"/>
      <c r="I29" s="626"/>
      <c r="J29" s="626"/>
      <c r="K29" s="626"/>
      <c r="L29" s="626"/>
      <c r="M29" s="626"/>
      <c r="N29" s="627"/>
    </row>
    <row r="30" spans="1:14" x14ac:dyDescent="0.25">
      <c r="A30" s="643"/>
      <c r="B30" s="644"/>
      <c r="C30" s="644"/>
      <c r="D30" s="644"/>
      <c r="E30" s="644"/>
      <c r="F30" s="644"/>
      <c r="G30" s="645"/>
      <c r="H30" s="625"/>
      <c r="I30" s="626"/>
      <c r="J30" s="626"/>
      <c r="K30" s="626"/>
      <c r="L30" s="626"/>
      <c r="M30" s="626"/>
      <c r="N30" s="627"/>
    </row>
    <row r="31" spans="1:14" x14ac:dyDescent="0.25">
      <c r="A31" s="643"/>
      <c r="B31" s="644"/>
      <c r="C31" s="644"/>
      <c r="D31" s="644"/>
      <c r="E31" s="644"/>
      <c r="F31" s="644"/>
      <c r="G31" s="645"/>
      <c r="H31" s="625"/>
      <c r="I31" s="626"/>
      <c r="J31" s="626"/>
      <c r="K31" s="626"/>
      <c r="L31" s="626"/>
      <c r="M31" s="626"/>
      <c r="N31" s="627"/>
    </row>
    <row r="32" spans="1:14" x14ac:dyDescent="0.25">
      <c r="A32" s="643"/>
      <c r="B32" s="644"/>
      <c r="C32" s="644"/>
      <c r="D32" s="644"/>
      <c r="E32" s="644"/>
      <c r="F32" s="644"/>
      <c r="G32" s="645"/>
      <c r="H32" s="625"/>
      <c r="I32" s="626"/>
      <c r="J32" s="626"/>
      <c r="K32" s="626"/>
      <c r="L32" s="626"/>
      <c r="M32" s="626"/>
      <c r="N32" s="627"/>
    </row>
    <row r="33" spans="1:14" x14ac:dyDescent="0.25">
      <c r="A33" s="643"/>
      <c r="B33" s="644"/>
      <c r="C33" s="644"/>
      <c r="D33" s="644"/>
      <c r="E33" s="644"/>
      <c r="F33" s="644"/>
      <c r="G33" s="645"/>
      <c r="H33" s="625"/>
      <c r="I33" s="626"/>
      <c r="J33" s="626"/>
      <c r="K33" s="626"/>
      <c r="L33" s="626"/>
      <c r="M33" s="626"/>
      <c r="N33" s="627"/>
    </row>
    <row r="34" spans="1:14" x14ac:dyDescent="0.25">
      <c r="A34" s="643"/>
      <c r="B34" s="644"/>
      <c r="C34" s="644"/>
      <c r="D34" s="644"/>
      <c r="E34" s="644"/>
      <c r="F34" s="644"/>
      <c r="G34" s="645"/>
      <c r="H34" s="625"/>
      <c r="I34" s="626"/>
      <c r="J34" s="626"/>
      <c r="K34" s="626"/>
      <c r="L34" s="626"/>
      <c r="M34" s="626"/>
      <c r="N34" s="627"/>
    </row>
    <row r="35" spans="1:14" x14ac:dyDescent="0.25">
      <c r="A35" s="643"/>
      <c r="B35" s="644"/>
      <c r="C35" s="644"/>
      <c r="D35" s="644"/>
      <c r="E35" s="644"/>
      <c r="F35" s="644"/>
      <c r="G35" s="645"/>
      <c r="H35" s="625"/>
      <c r="I35" s="626"/>
      <c r="J35" s="626"/>
      <c r="K35" s="626"/>
      <c r="L35" s="626"/>
      <c r="M35" s="626"/>
      <c r="N35" s="627"/>
    </row>
    <row r="36" spans="1:14" x14ac:dyDescent="0.25">
      <c r="A36" s="643"/>
      <c r="B36" s="644"/>
      <c r="C36" s="644"/>
      <c r="D36" s="644"/>
      <c r="E36" s="644"/>
      <c r="F36" s="644"/>
      <c r="G36" s="645"/>
      <c r="H36" s="625"/>
      <c r="I36" s="626"/>
      <c r="J36" s="626"/>
      <c r="K36" s="626"/>
      <c r="L36" s="626"/>
      <c r="M36" s="626"/>
      <c r="N36" s="627"/>
    </row>
    <row r="37" spans="1:14" x14ac:dyDescent="0.25">
      <c r="A37" s="643"/>
      <c r="B37" s="644"/>
      <c r="C37" s="644"/>
      <c r="D37" s="644"/>
      <c r="E37" s="644"/>
      <c r="F37" s="644"/>
      <c r="G37" s="645"/>
      <c r="H37" s="625"/>
      <c r="I37" s="626"/>
      <c r="J37" s="626"/>
      <c r="K37" s="626"/>
      <c r="L37" s="626"/>
      <c r="M37" s="626"/>
      <c r="N37" s="627"/>
    </row>
    <row r="38" spans="1:14" x14ac:dyDescent="0.25">
      <c r="A38" s="643"/>
      <c r="B38" s="644"/>
      <c r="C38" s="644"/>
      <c r="D38" s="644"/>
      <c r="E38" s="644"/>
      <c r="F38" s="644"/>
      <c r="G38" s="645"/>
      <c r="H38" s="625"/>
      <c r="I38" s="626"/>
      <c r="J38" s="626"/>
      <c r="K38" s="626"/>
      <c r="L38" s="626"/>
      <c r="M38" s="626"/>
      <c r="N38" s="627"/>
    </row>
    <row r="39" spans="1:14" x14ac:dyDescent="0.25">
      <c r="A39" s="643"/>
      <c r="B39" s="644"/>
      <c r="C39" s="644"/>
      <c r="D39" s="644"/>
      <c r="E39" s="644"/>
      <c r="F39" s="644"/>
      <c r="G39" s="645"/>
      <c r="H39" s="625"/>
      <c r="I39" s="626"/>
      <c r="J39" s="626"/>
      <c r="K39" s="626"/>
      <c r="L39" s="626"/>
      <c r="M39" s="626"/>
      <c r="N39" s="627"/>
    </row>
    <row r="40" spans="1:14" x14ac:dyDescent="0.25">
      <c r="A40" s="643"/>
      <c r="B40" s="644"/>
      <c r="C40" s="644"/>
      <c r="D40" s="644"/>
      <c r="E40" s="644"/>
      <c r="F40" s="644"/>
      <c r="G40" s="645"/>
      <c r="H40" s="625"/>
      <c r="I40" s="626"/>
      <c r="J40" s="626"/>
      <c r="K40" s="626"/>
      <c r="L40" s="626"/>
      <c r="M40" s="626"/>
      <c r="N40" s="627"/>
    </row>
    <row r="41" spans="1:14" x14ac:dyDescent="0.25">
      <c r="A41" s="643"/>
      <c r="B41" s="644"/>
      <c r="C41" s="644"/>
      <c r="D41" s="644"/>
      <c r="E41" s="644"/>
      <c r="F41" s="644"/>
      <c r="G41" s="645"/>
      <c r="H41" s="625"/>
      <c r="I41" s="626"/>
      <c r="J41" s="626"/>
      <c r="K41" s="626"/>
      <c r="L41" s="626"/>
      <c r="M41" s="626"/>
      <c r="N41" s="627"/>
    </row>
    <row r="42" spans="1:14" x14ac:dyDescent="0.25">
      <c r="A42" s="643"/>
      <c r="B42" s="644"/>
      <c r="C42" s="644"/>
      <c r="D42" s="644"/>
      <c r="E42" s="644"/>
      <c r="F42" s="644"/>
      <c r="G42" s="645"/>
      <c r="H42" s="625"/>
      <c r="I42" s="626"/>
      <c r="J42" s="626"/>
      <c r="K42" s="626"/>
      <c r="L42" s="626"/>
      <c r="M42" s="626"/>
      <c r="N42" s="627"/>
    </row>
    <row r="43" spans="1:14" x14ac:dyDescent="0.25">
      <c r="A43" s="643"/>
      <c r="B43" s="644"/>
      <c r="C43" s="644"/>
      <c r="D43" s="644"/>
      <c r="E43" s="644"/>
      <c r="F43" s="644"/>
      <c r="G43" s="645"/>
      <c r="H43" s="625"/>
      <c r="I43" s="626"/>
      <c r="J43" s="626"/>
      <c r="K43" s="626"/>
      <c r="L43" s="626"/>
      <c r="M43" s="626"/>
      <c r="N43" s="627"/>
    </row>
    <row r="44" spans="1:14" x14ac:dyDescent="0.25">
      <c r="A44" s="646"/>
      <c r="B44" s="647"/>
      <c r="C44" s="647"/>
      <c r="D44" s="647"/>
      <c r="E44" s="647"/>
      <c r="F44" s="647"/>
      <c r="G44" s="648"/>
      <c r="H44" s="628"/>
      <c r="I44" s="629"/>
      <c r="J44" s="629"/>
      <c r="K44" s="629"/>
      <c r="L44" s="629"/>
      <c r="M44" s="629"/>
      <c r="N44" s="630"/>
    </row>
    <row r="45" spans="1:14" x14ac:dyDescent="0.25">
      <c r="A45" s="233"/>
      <c r="B45" s="245"/>
      <c r="C45" s="245"/>
      <c r="D45" s="245"/>
      <c r="E45" s="245"/>
      <c r="F45" s="245"/>
      <c r="G45" s="418"/>
      <c r="H45" s="233"/>
      <c r="I45" s="245"/>
      <c r="J45" s="245"/>
      <c r="K45" s="245"/>
      <c r="L45" s="245"/>
      <c r="M45" s="245"/>
      <c r="N45" s="418"/>
    </row>
    <row r="46" spans="1:14" x14ac:dyDescent="0.25">
      <c r="A46" s="403"/>
      <c r="B46" s="404"/>
      <c r="C46" s="405"/>
      <c r="D46" s="405"/>
      <c r="E46" s="405"/>
      <c r="F46" s="405"/>
      <c r="G46" s="406"/>
      <c r="H46" s="403"/>
      <c r="I46" s="405"/>
      <c r="J46" s="405"/>
      <c r="K46" s="405"/>
      <c r="L46" s="405"/>
      <c r="M46" s="405"/>
      <c r="N46" s="406"/>
    </row>
    <row r="47" spans="1:14" ht="18.75" x14ac:dyDescent="0.25">
      <c r="A47" s="407" t="s">
        <v>153</v>
      </c>
      <c r="B47" s="408"/>
      <c r="C47" s="409"/>
      <c r="D47" s="409"/>
      <c r="E47" s="409"/>
      <c r="F47" s="409"/>
      <c r="G47" s="410"/>
      <c r="H47" s="413" t="s">
        <v>154</v>
      </c>
      <c r="I47" s="409"/>
      <c r="J47" s="409"/>
      <c r="K47" s="409"/>
      <c r="L47" s="409"/>
      <c r="M47" s="409"/>
      <c r="N47" s="410"/>
    </row>
    <row r="48" spans="1:14" ht="30" customHeight="1" x14ac:dyDescent="0.25">
      <c r="A48" s="407" t="s">
        <v>147</v>
      </c>
      <c r="B48" s="408"/>
      <c r="C48" s="409"/>
      <c r="D48" s="409"/>
      <c r="E48" s="409"/>
      <c r="F48" s="409"/>
      <c r="G48" s="410"/>
      <c r="H48" s="619" t="s">
        <v>148</v>
      </c>
      <c r="I48" s="620"/>
      <c r="J48" s="620"/>
      <c r="K48" s="620"/>
      <c r="L48" s="620"/>
      <c r="M48" s="620"/>
      <c r="N48" s="621"/>
    </row>
    <row r="49" spans="1:14" ht="18.75" x14ac:dyDescent="0.25">
      <c r="A49" s="411"/>
      <c r="B49" s="409"/>
      <c r="C49" s="409"/>
      <c r="D49" s="409"/>
      <c r="E49" s="409"/>
      <c r="F49" s="409"/>
      <c r="G49" s="410"/>
      <c r="H49" s="622"/>
      <c r="I49" s="623"/>
      <c r="J49" s="623"/>
      <c r="K49" s="623"/>
      <c r="L49" s="623"/>
      <c r="M49" s="623"/>
      <c r="N49" s="624"/>
    </row>
    <row r="50" spans="1:14" x14ac:dyDescent="0.25">
      <c r="A50" s="412"/>
      <c r="B50" s="409"/>
      <c r="C50" s="409"/>
      <c r="D50" s="409"/>
      <c r="E50" s="409"/>
      <c r="F50" s="409"/>
      <c r="G50" s="410"/>
      <c r="H50" s="625"/>
      <c r="I50" s="626"/>
      <c r="J50" s="626"/>
      <c r="K50" s="626"/>
      <c r="L50" s="626"/>
      <c r="M50" s="626"/>
      <c r="N50" s="627"/>
    </row>
    <row r="51" spans="1:14" x14ac:dyDescent="0.25">
      <c r="A51" s="413" t="s">
        <v>149</v>
      </c>
      <c r="B51" s="409"/>
      <c r="C51" s="409"/>
      <c r="D51" s="631"/>
      <c r="E51" s="632"/>
      <c r="F51" s="633"/>
      <c r="G51" s="410"/>
      <c r="H51" s="625"/>
      <c r="I51" s="626"/>
      <c r="J51" s="626"/>
      <c r="K51" s="626"/>
      <c r="L51" s="626"/>
      <c r="M51" s="626"/>
      <c r="N51" s="627"/>
    </row>
    <row r="52" spans="1:14" x14ac:dyDescent="0.25">
      <c r="A52" s="413" t="s">
        <v>150</v>
      </c>
      <c r="B52" s="409"/>
      <c r="C52" s="409"/>
      <c r="D52" s="634"/>
      <c r="E52" s="635"/>
      <c r="F52" s="636"/>
      <c r="G52" s="410"/>
      <c r="H52" s="625"/>
      <c r="I52" s="626"/>
      <c r="J52" s="626"/>
      <c r="K52" s="626"/>
      <c r="L52" s="626"/>
      <c r="M52" s="626"/>
      <c r="N52" s="627"/>
    </row>
    <row r="53" spans="1:14" x14ac:dyDescent="0.25">
      <c r="A53" s="413"/>
      <c r="B53" s="409"/>
      <c r="C53" s="409"/>
      <c r="D53" s="409"/>
      <c r="E53" s="409"/>
      <c r="F53" s="409"/>
      <c r="G53" s="410"/>
      <c r="H53" s="625"/>
      <c r="I53" s="626"/>
      <c r="J53" s="626"/>
      <c r="K53" s="626"/>
      <c r="L53" s="626"/>
      <c r="M53" s="626"/>
      <c r="N53" s="627"/>
    </row>
    <row r="54" spans="1:14" x14ac:dyDescent="0.25">
      <c r="A54" s="413"/>
      <c r="B54" s="409"/>
      <c r="C54" s="409"/>
      <c r="D54" s="409"/>
      <c r="E54" s="409"/>
      <c r="F54" s="409"/>
      <c r="G54" s="410"/>
      <c r="H54" s="625"/>
      <c r="I54" s="626"/>
      <c r="J54" s="626"/>
      <c r="K54" s="626"/>
      <c r="L54" s="626"/>
      <c r="M54" s="626"/>
      <c r="N54" s="627"/>
    </row>
    <row r="55" spans="1:14" ht="17.25" x14ac:dyDescent="0.25">
      <c r="A55" s="414" t="s">
        <v>155</v>
      </c>
      <c r="B55" s="409"/>
      <c r="C55" s="409"/>
      <c r="D55" s="409"/>
      <c r="E55" s="409"/>
      <c r="F55" s="409"/>
      <c r="G55" s="410"/>
      <c r="H55" s="625"/>
      <c r="I55" s="626"/>
      <c r="J55" s="626"/>
      <c r="K55" s="626"/>
      <c r="L55" s="626"/>
      <c r="M55" s="626"/>
      <c r="N55" s="627"/>
    </row>
    <row r="56" spans="1:14" ht="45" customHeight="1" x14ac:dyDescent="0.25">
      <c r="A56" s="637" t="s">
        <v>156</v>
      </c>
      <c r="B56" s="638"/>
      <c r="C56" s="638"/>
      <c r="D56" s="638"/>
      <c r="E56" s="638"/>
      <c r="F56" s="638"/>
      <c r="G56" s="639"/>
      <c r="H56" s="625"/>
      <c r="I56" s="626"/>
      <c r="J56" s="626"/>
      <c r="K56" s="626"/>
      <c r="L56" s="626"/>
      <c r="M56" s="626"/>
      <c r="N56" s="627"/>
    </row>
    <row r="57" spans="1:14" x14ac:dyDescent="0.25">
      <c r="A57" s="415"/>
      <c r="B57" s="416"/>
      <c r="C57" s="416"/>
      <c r="D57" s="416"/>
      <c r="E57" s="416"/>
      <c r="F57" s="416"/>
      <c r="G57" s="417"/>
      <c r="H57" s="625"/>
      <c r="I57" s="626"/>
      <c r="J57" s="626"/>
      <c r="K57" s="626"/>
      <c r="L57" s="626"/>
      <c r="M57" s="626"/>
      <c r="N57" s="627"/>
    </row>
    <row r="58" spans="1:14" x14ac:dyDescent="0.25">
      <c r="A58" s="640"/>
      <c r="B58" s="641"/>
      <c r="C58" s="641"/>
      <c r="D58" s="641"/>
      <c r="E58" s="641"/>
      <c r="F58" s="641"/>
      <c r="G58" s="642"/>
      <c r="H58" s="625"/>
      <c r="I58" s="626"/>
      <c r="J58" s="626"/>
      <c r="K58" s="626"/>
      <c r="L58" s="626"/>
      <c r="M58" s="626"/>
      <c r="N58" s="627"/>
    </row>
    <row r="59" spans="1:14" x14ac:dyDescent="0.25">
      <c r="A59" s="643"/>
      <c r="B59" s="644"/>
      <c r="C59" s="644"/>
      <c r="D59" s="644"/>
      <c r="E59" s="644"/>
      <c r="F59" s="644"/>
      <c r="G59" s="645"/>
      <c r="H59" s="625"/>
      <c r="I59" s="626"/>
      <c r="J59" s="626"/>
      <c r="K59" s="626"/>
      <c r="L59" s="626"/>
      <c r="M59" s="626"/>
      <c r="N59" s="627"/>
    </row>
    <row r="60" spans="1:14" x14ac:dyDescent="0.25">
      <c r="A60" s="643"/>
      <c r="B60" s="644"/>
      <c r="C60" s="644"/>
      <c r="D60" s="644"/>
      <c r="E60" s="644"/>
      <c r="F60" s="644"/>
      <c r="G60" s="645"/>
      <c r="H60" s="625"/>
      <c r="I60" s="626"/>
      <c r="J60" s="626"/>
      <c r="K60" s="626"/>
      <c r="L60" s="626"/>
      <c r="M60" s="626"/>
      <c r="N60" s="627"/>
    </row>
    <row r="61" spans="1:14" x14ac:dyDescent="0.25">
      <c r="A61" s="643"/>
      <c r="B61" s="644"/>
      <c r="C61" s="644"/>
      <c r="D61" s="644"/>
      <c r="E61" s="644"/>
      <c r="F61" s="644"/>
      <c r="G61" s="645"/>
      <c r="H61" s="625"/>
      <c r="I61" s="626"/>
      <c r="J61" s="626"/>
      <c r="K61" s="626"/>
      <c r="L61" s="626"/>
      <c r="M61" s="626"/>
      <c r="N61" s="627"/>
    </row>
    <row r="62" spans="1:14" x14ac:dyDescent="0.25">
      <c r="A62" s="643"/>
      <c r="B62" s="644"/>
      <c r="C62" s="644"/>
      <c r="D62" s="644"/>
      <c r="E62" s="644"/>
      <c r="F62" s="644"/>
      <c r="G62" s="645"/>
      <c r="H62" s="625"/>
      <c r="I62" s="626"/>
      <c r="J62" s="626"/>
      <c r="K62" s="626"/>
      <c r="L62" s="626"/>
      <c r="M62" s="626"/>
      <c r="N62" s="627"/>
    </row>
    <row r="63" spans="1:14" x14ac:dyDescent="0.25">
      <c r="A63" s="643"/>
      <c r="B63" s="644"/>
      <c r="C63" s="644"/>
      <c r="D63" s="644"/>
      <c r="E63" s="644"/>
      <c r="F63" s="644"/>
      <c r="G63" s="645"/>
      <c r="H63" s="625"/>
      <c r="I63" s="626"/>
      <c r="J63" s="626"/>
      <c r="K63" s="626"/>
      <c r="L63" s="626"/>
      <c r="M63" s="626"/>
      <c r="N63" s="627"/>
    </row>
    <row r="64" spans="1:14" x14ac:dyDescent="0.25">
      <c r="A64" s="643"/>
      <c r="B64" s="644"/>
      <c r="C64" s="644"/>
      <c r="D64" s="644"/>
      <c r="E64" s="644"/>
      <c r="F64" s="644"/>
      <c r="G64" s="645"/>
      <c r="H64" s="625"/>
      <c r="I64" s="626"/>
      <c r="J64" s="626"/>
      <c r="K64" s="626"/>
      <c r="L64" s="626"/>
      <c r="M64" s="626"/>
      <c r="N64" s="627"/>
    </row>
    <row r="65" spans="1:14" x14ac:dyDescent="0.25">
      <c r="A65" s="643"/>
      <c r="B65" s="644"/>
      <c r="C65" s="644"/>
      <c r="D65" s="644"/>
      <c r="E65" s="644"/>
      <c r="F65" s="644"/>
      <c r="G65" s="645"/>
      <c r="H65" s="625"/>
      <c r="I65" s="626"/>
      <c r="J65" s="626"/>
      <c r="K65" s="626"/>
      <c r="L65" s="626"/>
      <c r="M65" s="626"/>
      <c r="N65" s="627"/>
    </row>
    <row r="66" spans="1:14" x14ac:dyDescent="0.25">
      <c r="A66" s="643"/>
      <c r="B66" s="644"/>
      <c r="C66" s="644"/>
      <c r="D66" s="644"/>
      <c r="E66" s="644"/>
      <c r="F66" s="644"/>
      <c r="G66" s="645"/>
      <c r="H66" s="625"/>
      <c r="I66" s="626"/>
      <c r="J66" s="626"/>
      <c r="K66" s="626"/>
      <c r="L66" s="626"/>
      <c r="M66" s="626"/>
      <c r="N66" s="627"/>
    </row>
    <row r="67" spans="1:14" x14ac:dyDescent="0.25">
      <c r="A67" s="643"/>
      <c r="B67" s="644"/>
      <c r="C67" s="644"/>
      <c r="D67" s="644"/>
      <c r="E67" s="644"/>
      <c r="F67" s="644"/>
      <c r="G67" s="645"/>
      <c r="H67" s="625"/>
      <c r="I67" s="626"/>
      <c r="J67" s="626"/>
      <c r="K67" s="626"/>
      <c r="L67" s="626"/>
      <c r="M67" s="626"/>
      <c r="N67" s="627"/>
    </row>
    <row r="68" spans="1:14" x14ac:dyDescent="0.25">
      <c r="A68" s="643"/>
      <c r="B68" s="644"/>
      <c r="C68" s="644"/>
      <c r="D68" s="644"/>
      <c r="E68" s="644"/>
      <c r="F68" s="644"/>
      <c r="G68" s="645"/>
      <c r="H68" s="625"/>
      <c r="I68" s="626"/>
      <c r="J68" s="626"/>
      <c r="K68" s="626"/>
      <c r="L68" s="626"/>
      <c r="M68" s="626"/>
      <c r="N68" s="627"/>
    </row>
    <row r="69" spans="1:14" x14ac:dyDescent="0.25">
      <c r="A69" s="643"/>
      <c r="B69" s="644"/>
      <c r="C69" s="644"/>
      <c r="D69" s="644"/>
      <c r="E69" s="644"/>
      <c r="F69" s="644"/>
      <c r="G69" s="645"/>
      <c r="H69" s="625"/>
      <c r="I69" s="626"/>
      <c r="J69" s="626"/>
      <c r="K69" s="626"/>
      <c r="L69" s="626"/>
      <c r="M69" s="626"/>
      <c r="N69" s="627"/>
    </row>
    <row r="70" spans="1:14" x14ac:dyDescent="0.25">
      <c r="A70" s="643"/>
      <c r="B70" s="644"/>
      <c r="C70" s="644"/>
      <c r="D70" s="644"/>
      <c r="E70" s="644"/>
      <c r="F70" s="644"/>
      <c r="G70" s="645"/>
      <c r="H70" s="625"/>
      <c r="I70" s="626"/>
      <c r="J70" s="626"/>
      <c r="K70" s="626"/>
      <c r="L70" s="626"/>
      <c r="M70" s="626"/>
      <c r="N70" s="627"/>
    </row>
    <row r="71" spans="1:14" x14ac:dyDescent="0.25">
      <c r="A71" s="643"/>
      <c r="B71" s="644"/>
      <c r="C71" s="644"/>
      <c r="D71" s="644"/>
      <c r="E71" s="644"/>
      <c r="F71" s="644"/>
      <c r="G71" s="645"/>
      <c r="H71" s="625"/>
      <c r="I71" s="626"/>
      <c r="J71" s="626"/>
      <c r="K71" s="626"/>
      <c r="L71" s="626"/>
      <c r="M71" s="626"/>
      <c r="N71" s="627"/>
    </row>
    <row r="72" spans="1:14" x14ac:dyDescent="0.25">
      <c r="A72" s="643"/>
      <c r="B72" s="644"/>
      <c r="C72" s="644"/>
      <c r="D72" s="644"/>
      <c r="E72" s="644"/>
      <c r="F72" s="644"/>
      <c r="G72" s="645"/>
      <c r="H72" s="625"/>
      <c r="I72" s="626"/>
      <c r="J72" s="626"/>
      <c r="K72" s="626"/>
      <c r="L72" s="626"/>
      <c r="M72" s="626"/>
      <c r="N72" s="627"/>
    </row>
    <row r="73" spans="1:14" x14ac:dyDescent="0.25">
      <c r="A73" s="643"/>
      <c r="B73" s="644"/>
      <c r="C73" s="644"/>
      <c r="D73" s="644"/>
      <c r="E73" s="644"/>
      <c r="F73" s="644"/>
      <c r="G73" s="645"/>
      <c r="H73" s="625"/>
      <c r="I73" s="626"/>
      <c r="J73" s="626"/>
      <c r="K73" s="626"/>
      <c r="L73" s="626"/>
      <c r="M73" s="626"/>
      <c r="N73" s="627"/>
    </row>
    <row r="74" spans="1:14" x14ac:dyDescent="0.25">
      <c r="A74" s="643"/>
      <c r="B74" s="644"/>
      <c r="C74" s="644"/>
      <c r="D74" s="644"/>
      <c r="E74" s="644"/>
      <c r="F74" s="644"/>
      <c r="G74" s="645"/>
      <c r="H74" s="625"/>
      <c r="I74" s="626"/>
      <c r="J74" s="626"/>
      <c r="K74" s="626"/>
      <c r="L74" s="626"/>
      <c r="M74" s="626"/>
      <c r="N74" s="627"/>
    </row>
    <row r="75" spans="1:14" x14ac:dyDescent="0.25">
      <c r="A75" s="643"/>
      <c r="B75" s="644"/>
      <c r="C75" s="644"/>
      <c r="D75" s="644"/>
      <c r="E75" s="644"/>
      <c r="F75" s="644"/>
      <c r="G75" s="645"/>
      <c r="H75" s="625"/>
      <c r="I75" s="626"/>
      <c r="J75" s="626"/>
      <c r="K75" s="626"/>
      <c r="L75" s="626"/>
      <c r="M75" s="626"/>
      <c r="N75" s="627"/>
    </row>
    <row r="76" spans="1:14" x14ac:dyDescent="0.25">
      <c r="A76" s="643"/>
      <c r="B76" s="644"/>
      <c r="C76" s="644"/>
      <c r="D76" s="644"/>
      <c r="E76" s="644"/>
      <c r="F76" s="644"/>
      <c r="G76" s="645"/>
      <c r="H76" s="625"/>
      <c r="I76" s="626"/>
      <c r="J76" s="626"/>
      <c r="K76" s="626"/>
      <c r="L76" s="626"/>
      <c r="M76" s="626"/>
      <c r="N76" s="627"/>
    </row>
    <row r="77" spans="1:14" x14ac:dyDescent="0.25">
      <c r="A77" s="643"/>
      <c r="B77" s="644"/>
      <c r="C77" s="644"/>
      <c r="D77" s="644"/>
      <c r="E77" s="644"/>
      <c r="F77" s="644"/>
      <c r="G77" s="645"/>
      <c r="H77" s="625"/>
      <c r="I77" s="626"/>
      <c r="J77" s="626"/>
      <c r="K77" s="626"/>
      <c r="L77" s="626"/>
      <c r="M77" s="626"/>
      <c r="N77" s="627"/>
    </row>
    <row r="78" spans="1:14" x14ac:dyDescent="0.25">
      <c r="A78" s="643"/>
      <c r="B78" s="644"/>
      <c r="C78" s="644"/>
      <c r="D78" s="644"/>
      <c r="E78" s="644"/>
      <c r="F78" s="644"/>
      <c r="G78" s="645"/>
      <c r="H78" s="625"/>
      <c r="I78" s="626"/>
      <c r="J78" s="626"/>
      <c r="K78" s="626"/>
      <c r="L78" s="626"/>
      <c r="M78" s="626"/>
      <c r="N78" s="627"/>
    </row>
    <row r="79" spans="1:14" x14ac:dyDescent="0.25">
      <c r="A79" s="643"/>
      <c r="B79" s="644"/>
      <c r="C79" s="644"/>
      <c r="D79" s="644"/>
      <c r="E79" s="644"/>
      <c r="F79" s="644"/>
      <c r="G79" s="645"/>
      <c r="H79" s="625"/>
      <c r="I79" s="626"/>
      <c r="J79" s="626"/>
      <c r="K79" s="626"/>
      <c r="L79" s="626"/>
      <c r="M79" s="626"/>
      <c r="N79" s="627"/>
    </row>
    <row r="80" spans="1:14" x14ac:dyDescent="0.25">
      <c r="A80" s="643"/>
      <c r="B80" s="644"/>
      <c r="C80" s="644"/>
      <c r="D80" s="644"/>
      <c r="E80" s="644"/>
      <c r="F80" s="644"/>
      <c r="G80" s="645"/>
      <c r="H80" s="625"/>
      <c r="I80" s="626"/>
      <c r="J80" s="626"/>
      <c r="K80" s="626"/>
      <c r="L80" s="626"/>
      <c r="M80" s="626"/>
      <c r="N80" s="627"/>
    </row>
    <row r="81" spans="1:14" x14ac:dyDescent="0.25">
      <c r="A81" s="643"/>
      <c r="B81" s="644"/>
      <c r="C81" s="644"/>
      <c r="D81" s="644"/>
      <c r="E81" s="644"/>
      <c r="F81" s="644"/>
      <c r="G81" s="645"/>
      <c r="H81" s="625"/>
      <c r="I81" s="626"/>
      <c r="J81" s="626"/>
      <c r="K81" s="626"/>
      <c r="L81" s="626"/>
      <c r="M81" s="626"/>
      <c r="N81" s="627"/>
    </row>
    <row r="82" spans="1:14" x14ac:dyDescent="0.25">
      <c r="A82" s="643"/>
      <c r="B82" s="644"/>
      <c r="C82" s="644"/>
      <c r="D82" s="644"/>
      <c r="E82" s="644"/>
      <c r="F82" s="644"/>
      <c r="G82" s="645"/>
      <c r="H82" s="625"/>
      <c r="I82" s="626"/>
      <c r="J82" s="626"/>
      <c r="K82" s="626"/>
      <c r="L82" s="626"/>
      <c r="M82" s="626"/>
      <c r="N82" s="627"/>
    </row>
    <row r="83" spans="1:14" x14ac:dyDescent="0.25">
      <c r="A83" s="643"/>
      <c r="B83" s="644"/>
      <c r="C83" s="644"/>
      <c r="D83" s="644"/>
      <c r="E83" s="644"/>
      <c r="F83" s="644"/>
      <c r="G83" s="645"/>
      <c r="H83" s="625"/>
      <c r="I83" s="626"/>
      <c r="J83" s="626"/>
      <c r="K83" s="626"/>
      <c r="L83" s="626"/>
      <c r="M83" s="626"/>
      <c r="N83" s="627"/>
    </row>
    <row r="84" spans="1:14" x14ac:dyDescent="0.25">
      <c r="A84" s="643"/>
      <c r="B84" s="644"/>
      <c r="C84" s="644"/>
      <c r="D84" s="644"/>
      <c r="E84" s="644"/>
      <c r="F84" s="644"/>
      <c r="G84" s="645"/>
      <c r="H84" s="625"/>
      <c r="I84" s="626"/>
      <c r="J84" s="626"/>
      <c r="K84" s="626"/>
      <c r="L84" s="626"/>
      <c r="M84" s="626"/>
      <c r="N84" s="627"/>
    </row>
    <row r="85" spans="1:14" x14ac:dyDescent="0.25">
      <c r="A85" s="643"/>
      <c r="B85" s="644"/>
      <c r="C85" s="644"/>
      <c r="D85" s="644"/>
      <c r="E85" s="644"/>
      <c r="F85" s="644"/>
      <c r="G85" s="645"/>
      <c r="H85" s="625"/>
      <c r="I85" s="626"/>
      <c r="J85" s="626"/>
      <c r="K85" s="626"/>
      <c r="L85" s="626"/>
      <c r="M85" s="626"/>
      <c r="N85" s="627"/>
    </row>
    <row r="86" spans="1:14" x14ac:dyDescent="0.25">
      <c r="A86" s="643"/>
      <c r="B86" s="644"/>
      <c r="C86" s="644"/>
      <c r="D86" s="644"/>
      <c r="E86" s="644"/>
      <c r="F86" s="644"/>
      <c r="G86" s="645"/>
      <c r="H86" s="625"/>
      <c r="I86" s="626"/>
      <c r="J86" s="626"/>
      <c r="K86" s="626"/>
      <c r="L86" s="626"/>
      <c r="M86" s="626"/>
      <c r="N86" s="627"/>
    </row>
    <row r="87" spans="1:14" x14ac:dyDescent="0.25">
      <c r="A87" s="643"/>
      <c r="B87" s="644"/>
      <c r="C87" s="644"/>
      <c r="D87" s="644"/>
      <c r="E87" s="644"/>
      <c r="F87" s="644"/>
      <c r="G87" s="645"/>
      <c r="H87" s="625"/>
      <c r="I87" s="626"/>
      <c r="J87" s="626"/>
      <c r="K87" s="626"/>
      <c r="L87" s="626"/>
      <c r="M87" s="626"/>
      <c r="N87" s="627"/>
    </row>
    <row r="88" spans="1:14" x14ac:dyDescent="0.25">
      <c r="A88" s="643"/>
      <c r="B88" s="644"/>
      <c r="C88" s="644"/>
      <c r="D88" s="644"/>
      <c r="E88" s="644"/>
      <c r="F88" s="644"/>
      <c r="G88" s="645"/>
      <c r="H88" s="625"/>
      <c r="I88" s="626"/>
      <c r="J88" s="626"/>
      <c r="K88" s="626"/>
      <c r="L88" s="626"/>
      <c r="M88" s="626"/>
      <c r="N88" s="627"/>
    </row>
    <row r="89" spans="1:14" x14ac:dyDescent="0.25">
      <c r="A89" s="643"/>
      <c r="B89" s="644"/>
      <c r="C89" s="644"/>
      <c r="D89" s="644"/>
      <c r="E89" s="644"/>
      <c r="F89" s="644"/>
      <c r="G89" s="645"/>
      <c r="H89" s="625"/>
      <c r="I89" s="626"/>
      <c r="J89" s="626"/>
      <c r="K89" s="626"/>
      <c r="L89" s="626"/>
      <c r="M89" s="626"/>
      <c r="N89" s="627"/>
    </row>
    <row r="90" spans="1:14" x14ac:dyDescent="0.25">
      <c r="A90" s="646"/>
      <c r="B90" s="647"/>
      <c r="C90" s="647"/>
      <c r="D90" s="647"/>
      <c r="E90" s="647"/>
      <c r="F90" s="647"/>
      <c r="G90" s="648"/>
      <c r="H90" s="628"/>
      <c r="I90" s="629"/>
      <c r="J90" s="629"/>
      <c r="K90" s="629"/>
      <c r="L90" s="629"/>
      <c r="M90" s="629"/>
      <c r="N90" s="630"/>
    </row>
    <row r="91" spans="1:14" x14ac:dyDescent="0.25">
      <c r="A91" s="233"/>
      <c r="B91" s="245"/>
      <c r="C91" s="245"/>
      <c r="D91" s="245"/>
      <c r="E91" s="245"/>
      <c r="F91" s="245"/>
      <c r="G91" s="418"/>
      <c r="H91" s="233"/>
      <c r="I91" s="245"/>
      <c r="J91" s="245"/>
      <c r="K91" s="245"/>
      <c r="L91" s="245"/>
      <c r="M91" s="245"/>
      <c r="N91" s="418"/>
    </row>
    <row r="92" spans="1:14" x14ac:dyDescent="0.25">
      <c r="A92" s="233"/>
      <c r="B92" s="245"/>
      <c r="C92" s="245"/>
      <c r="D92" s="245"/>
      <c r="E92" s="245"/>
      <c r="F92" s="245"/>
      <c r="G92" s="418"/>
      <c r="H92" s="233"/>
      <c r="I92" s="245"/>
      <c r="J92" s="245"/>
      <c r="K92" s="245"/>
      <c r="L92" s="245"/>
      <c r="M92" s="245"/>
      <c r="N92" s="418"/>
    </row>
    <row r="93" spans="1:14" x14ac:dyDescent="0.25">
      <c r="A93" s="403"/>
      <c r="B93" s="404"/>
      <c r="C93" s="405"/>
      <c r="D93" s="405"/>
      <c r="E93" s="405"/>
      <c r="F93" s="405"/>
      <c r="G93" s="406"/>
      <c r="H93" s="403"/>
      <c r="I93" s="405"/>
      <c r="J93" s="405"/>
      <c r="K93" s="405"/>
      <c r="L93" s="405"/>
      <c r="M93" s="405"/>
      <c r="N93" s="406"/>
    </row>
    <row r="94" spans="1:14" ht="18.75" x14ac:dyDescent="0.25">
      <c r="A94" s="407" t="s">
        <v>153</v>
      </c>
      <c r="B94" s="408"/>
      <c r="C94" s="409"/>
      <c r="D94" s="409"/>
      <c r="E94" s="409"/>
      <c r="F94" s="409"/>
      <c r="G94" s="410"/>
      <c r="H94" s="413" t="s">
        <v>154</v>
      </c>
      <c r="I94" s="409"/>
      <c r="J94" s="409"/>
      <c r="K94" s="409"/>
      <c r="L94" s="409"/>
      <c r="M94" s="409"/>
      <c r="N94" s="410"/>
    </row>
    <row r="95" spans="1:14" ht="30" customHeight="1" x14ac:dyDescent="0.25">
      <c r="A95" s="407" t="s">
        <v>147</v>
      </c>
      <c r="B95" s="408"/>
      <c r="C95" s="409"/>
      <c r="D95" s="409"/>
      <c r="E95" s="409"/>
      <c r="F95" s="409"/>
      <c r="G95" s="410"/>
      <c r="H95" s="619" t="s">
        <v>148</v>
      </c>
      <c r="I95" s="620"/>
      <c r="J95" s="620"/>
      <c r="K95" s="620"/>
      <c r="L95" s="620"/>
      <c r="M95" s="620"/>
      <c r="N95" s="621"/>
    </row>
    <row r="96" spans="1:14" ht="18.75" x14ac:dyDescent="0.25">
      <c r="A96" s="411"/>
      <c r="B96" s="409"/>
      <c r="C96" s="409"/>
      <c r="D96" s="409"/>
      <c r="E96" s="409"/>
      <c r="F96" s="409"/>
      <c r="G96" s="410"/>
      <c r="H96" s="622"/>
      <c r="I96" s="623"/>
      <c r="J96" s="623"/>
      <c r="K96" s="623"/>
      <c r="L96" s="623"/>
      <c r="M96" s="623"/>
      <c r="N96" s="624"/>
    </row>
    <row r="97" spans="1:14" x14ac:dyDescent="0.25">
      <c r="A97" s="412"/>
      <c r="B97" s="409"/>
      <c r="C97" s="409"/>
      <c r="D97" s="409"/>
      <c r="E97" s="409"/>
      <c r="F97" s="409"/>
      <c r="G97" s="410"/>
      <c r="H97" s="625"/>
      <c r="I97" s="626"/>
      <c r="J97" s="626"/>
      <c r="K97" s="626"/>
      <c r="L97" s="626"/>
      <c r="M97" s="626"/>
      <c r="N97" s="627"/>
    </row>
    <row r="98" spans="1:14" x14ac:dyDescent="0.25">
      <c r="A98" s="413" t="s">
        <v>149</v>
      </c>
      <c r="B98" s="409"/>
      <c r="C98" s="409"/>
      <c r="D98" s="631"/>
      <c r="E98" s="632"/>
      <c r="F98" s="633"/>
      <c r="G98" s="410"/>
      <c r="H98" s="625"/>
      <c r="I98" s="626"/>
      <c r="J98" s="626"/>
      <c r="K98" s="626"/>
      <c r="L98" s="626"/>
      <c r="M98" s="626"/>
      <c r="N98" s="627"/>
    </row>
    <row r="99" spans="1:14" x14ac:dyDescent="0.25">
      <c r="A99" s="413" t="s">
        <v>150</v>
      </c>
      <c r="B99" s="409"/>
      <c r="C99" s="409"/>
      <c r="D99" s="634"/>
      <c r="E99" s="635"/>
      <c r="F99" s="636"/>
      <c r="G99" s="410"/>
      <c r="H99" s="625"/>
      <c r="I99" s="626"/>
      <c r="J99" s="626"/>
      <c r="K99" s="626"/>
      <c r="L99" s="626"/>
      <c r="M99" s="626"/>
      <c r="N99" s="627"/>
    </row>
    <row r="100" spans="1:14" x14ac:dyDescent="0.25">
      <c r="A100" s="413"/>
      <c r="B100" s="409"/>
      <c r="C100" s="409"/>
      <c r="D100" s="409"/>
      <c r="E100" s="409"/>
      <c r="F100" s="409"/>
      <c r="G100" s="410"/>
      <c r="H100" s="625"/>
      <c r="I100" s="626"/>
      <c r="J100" s="626"/>
      <c r="K100" s="626"/>
      <c r="L100" s="626"/>
      <c r="M100" s="626"/>
      <c r="N100" s="627"/>
    </row>
    <row r="101" spans="1:14" x14ac:dyDescent="0.25">
      <c r="A101" s="413"/>
      <c r="B101" s="409"/>
      <c r="C101" s="409"/>
      <c r="D101" s="409"/>
      <c r="E101" s="409"/>
      <c r="F101" s="409"/>
      <c r="G101" s="410"/>
      <c r="H101" s="625"/>
      <c r="I101" s="626"/>
      <c r="J101" s="626"/>
      <c r="K101" s="626"/>
      <c r="L101" s="626"/>
      <c r="M101" s="626"/>
      <c r="N101" s="627"/>
    </row>
    <row r="102" spans="1:14" ht="17.25" x14ac:dyDescent="0.25">
      <c r="A102" s="414" t="s">
        <v>155</v>
      </c>
      <c r="B102" s="409"/>
      <c r="C102" s="409"/>
      <c r="D102" s="409"/>
      <c r="E102" s="409"/>
      <c r="F102" s="409"/>
      <c r="G102" s="410"/>
      <c r="H102" s="625"/>
      <c r="I102" s="626"/>
      <c r="J102" s="626"/>
      <c r="K102" s="626"/>
      <c r="L102" s="626"/>
      <c r="M102" s="626"/>
      <c r="N102" s="627"/>
    </row>
    <row r="103" spans="1:14" ht="45" customHeight="1" x14ac:dyDescent="0.25">
      <c r="A103" s="637" t="s">
        <v>156</v>
      </c>
      <c r="B103" s="638"/>
      <c r="C103" s="638"/>
      <c r="D103" s="638"/>
      <c r="E103" s="638"/>
      <c r="F103" s="638"/>
      <c r="G103" s="639"/>
      <c r="H103" s="625"/>
      <c r="I103" s="626"/>
      <c r="J103" s="626"/>
      <c r="K103" s="626"/>
      <c r="L103" s="626"/>
      <c r="M103" s="626"/>
      <c r="N103" s="627"/>
    </row>
    <row r="104" spans="1:14" x14ac:dyDescent="0.25">
      <c r="A104" s="415"/>
      <c r="B104" s="416"/>
      <c r="C104" s="416"/>
      <c r="D104" s="416"/>
      <c r="E104" s="416"/>
      <c r="F104" s="416"/>
      <c r="G104" s="417"/>
      <c r="H104" s="625"/>
      <c r="I104" s="626"/>
      <c r="J104" s="626"/>
      <c r="K104" s="626"/>
      <c r="L104" s="626"/>
      <c r="M104" s="626"/>
      <c r="N104" s="627"/>
    </row>
    <row r="105" spans="1:14" x14ac:dyDescent="0.25">
      <c r="A105" s="640"/>
      <c r="B105" s="641"/>
      <c r="C105" s="641"/>
      <c r="D105" s="641"/>
      <c r="E105" s="641"/>
      <c r="F105" s="641"/>
      <c r="G105" s="642"/>
      <c r="H105" s="625"/>
      <c r="I105" s="626"/>
      <c r="J105" s="626"/>
      <c r="K105" s="626"/>
      <c r="L105" s="626"/>
      <c r="M105" s="626"/>
      <c r="N105" s="627"/>
    </row>
    <row r="106" spans="1:14" x14ac:dyDescent="0.25">
      <c r="A106" s="643"/>
      <c r="B106" s="644"/>
      <c r="C106" s="644"/>
      <c r="D106" s="644"/>
      <c r="E106" s="644"/>
      <c r="F106" s="644"/>
      <c r="G106" s="645"/>
      <c r="H106" s="625"/>
      <c r="I106" s="626"/>
      <c r="J106" s="626"/>
      <c r="K106" s="626"/>
      <c r="L106" s="626"/>
      <c r="M106" s="626"/>
      <c r="N106" s="627"/>
    </row>
    <row r="107" spans="1:14" x14ac:dyDescent="0.25">
      <c r="A107" s="643"/>
      <c r="B107" s="644"/>
      <c r="C107" s="644"/>
      <c r="D107" s="644"/>
      <c r="E107" s="644"/>
      <c r="F107" s="644"/>
      <c r="G107" s="645"/>
      <c r="H107" s="625"/>
      <c r="I107" s="626"/>
      <c r="J107" s="626"/>
      <c r="K107" s="626"/>
      <c r="L107" s="626"/>
      <c r="M107" s="626"/>
      <c r="N107" s="627"/>
    </row>
    <row r="108" spans="1:14" x14ac:dyDescent="0.25">
      <c r="A108" s="643"/>
      <c r="B108" s="644"/>
      <c r="C108" s="644"/>
      <c r="D108" s="644"/>
      <c r="E108" s="644"/>
      <c r="F108" s="644"/>
      <c r="G108" s="645"/>
      <c r="H108" s="625"/>
      <c r="I108" s="626"/>
      <c r="J108" s="626"/>
      <c r="K108" s="626"/>
      <c r="L108" s="626"/>
      <c r="M108" s="626"/>
      <c r="N108" s="627"/>
    </row>
    <row r="109" spans="1:14" x14ac:dyDescent="0.25">
      <c r="A109" s="643"/>
      <c r="B109" s="644"/>
      <c r="C109" s="644"/>
      <c r="D109" s="644"/>
      <c r="E109" s="644"/>
      <c r="F109" s="644"/>
      <c r="G109" s="645"/>
      <c r="H109" s="625"/>
      <c r="I109" s="626"/>
      <c r="J109" s="626"/>
      <c r="K109" s="626"/>
      <c r="L109" s="626"/>
      <c r="M109" s="626"/>
      <c r="N109" s="627"/>
    </row>
    <row r="110" spans="1:14" x14ac:dyDescent="0.25">
      <c r="A110" s="643"/>
      <c r="B110" s="644"/>
      <c r="C110" s="644"/>
      <c r="D110" s="644"/>
      <c r="E110" s="644"/>
      <c r="F110" s="644"/>
      <c r="G110" s="645"/>
      <c r="H110" s="625"/>
      <c r="I110" s="626"/>
      <c r="J110" s="626"/>
      <c r="K110" s="626"/>
      <c r="L110" s="626"/>
      <c r="M110" s="626"/>
      <c r="N110" s="627"/>
    </row>
    <row r="111" spans="1:14" x14ac:dyDescent="0.25">
      <c r="A111" s="643"/>
      <c r="B111" s="644"/>
      <c r="C111" s="644"/>
      <c r="D111" s="644"/>
      <c r="E111" s="644"/>
      <c r="F111" s="644"/>
      <c r="G111" s="645"/>
      <c r="H111" s="625"/>
      <c r="I111" s="626"/>
      <c r="J111" s="626"/>
      <c r="K111" s="626"/>
      <c r="L111" s="626"/>
      <c r="M111" s="626"/>
      <c r="N111" s="627"/>
    </row>
    <row r="112" spans="1:14" x14ac:dyDescent="0.25">
      <c r="A112" s="643"/>
      <c r="B112" s="644"/>
      <c r="C112" s="644"/>
      <c r="D112" s="644"/>
      <c r="E112" s="644"/>
      <c r="F112" s="644"/>
      <c r="G112" s="645"/>
      <c r="H112" s="625"/>
      <c r="I112" s="626"/>
      <c r="J112" s="626"/>
      <c r="K112" s="626"/>
      <c r="L112" s="626"/>
      <c r="M112" s="626"/>
      <c r="N112" s="627"/>
    </row>
    <row r="113" spans="1:14" x14ac:dyDescent="0.25">
      <c r="A113" s="643"/>
      <c r="B113" s="644"/>
      <c r="C113" s="644"/>
      <c r="D113" s="644"/>
      <c r="E113" s="644"/>
      <c r="F113" s="644"/>
      <c r="G113" s="645"/>
      <c r="H113" s="625"/>
      <c r="I113" s="626"/>
      <c r="J113" s="626"/>
      <c r="K113" s="626"/>
      <c r="L113" s="626"/>
      <c r="M113" s="626"/>
      <c r="N113" s="627"/>
    </row>
    <row r="114" spans="1:14" x14ac:dyDescent="0.25">
      <c r="A114" s="643"/>
      <c r="B114" s="644"/>
      <c r="C114" s="644"/>
      <c r="D114" s="644"/>
      <c r="E114" s="644"/>
      <c r="F114" s="644"/>
      <c r="G114" s="645"/>
      <c r="H114" s="625"/>
      <c r="I114" s="626"/>
      <c r="J114" s="626"/>
      <c r="K114" s="626"/>
      <c r="L114" s="626"/>
      <c r="M114" s="626"/>
      <c r="N114" s="627"/>
    </row>
    <row r="115" spans="1:14" x14ac:dyDescent="0.25">
      <c r="A115" s="643"/>
      <c r="B115" s="644"/>
      <c r="C115" s="644"/>
      <c r="D115" s="644"/>
      <c r="E115" s="644"/>
      <c r="F115" s="644"/>
      <c r="G115" s="645"/>
      <c r="H115" s="625"/>
      <c r="I115" s="626"/>
      <c r="J115" s="626"/>
      <c r="K115" s="626"/>
      <c r="L115" s="626"/>
      <c r="M115" s="626"/>
      <c r="N115" s="627"/>
    </row>
    <row r="116" spans="1:14" x14ac:dyDescent="0.25">
      <c r="A116" s="643"/>
      <c r="B116" s="644"/>
      <c r="C116" s="644"/>
      <c r="D116" s="644"/>
      <c r="E116" s="644"/>
      <c r="F116" s="644"/>
      <c r="G116" s="645"/>
      <c r="H116" s="625"/>
      <c r="I116" s="626"/>
      <c r="J116" s="626"/>
      <c r="K116" s="626"/>
      <c r="L116" s="626"/>
      <c r="M116" s="626"/>
      <c r="N116" s="627"/>
    </row>
    <row r="117" spans="1:14" x14ac:dyDescent="0.25">
      <c r="A117" s="643"/>
      <c r="B117" s="644"/>
      <c r="C117" s="644"/>
      <c r="D117" s="644"/>
      <c r="E117" s="644"/>
      <c r="F117" s="644"/>
      <c r="G117" s="645"/>
      <c r="H117" s="625"/>
      <c r="I117" s="626"/>
      <c r="J117" s="626"/>
      <c r="K117" s="626"/>
      <c r="L117" s="626"/>
      <c r="M117" s="626"/>
      <c r="N117" s="627"/>
    </row>
    <row r="118" spans="1:14" x14ac:dyDescent="0.25">
      <c r="A118" s="643"/>
      <c r="B118" s="644"/>
      <c r="C118" s="644"/>
      <c r="D118" s="644"/>
      <c r="E118" s="644"/>
      <c r="F118" s="644"/>
      <c r="G118" s="645"/>
      <c r="H118" s="625"/>
      <c r="I118" s="626"/>
      <c r="J118" s="626"/>
      <c r="K118" s="626"/>
      <c r="L118" s="626"/>
      <c r="M118" s="626"/>
      <c r="N118" s="627"/>
    </row>
    <row r="119" spans="1:14" x14ac:dyDescent="0.25">
      <c r="A119" s="643"/>
      <c r="B119" s="644"/>
      <c r="C119" s="644"/>
      <c r="D119" s="644"/>
      <c r="E119" s="644"/>
      <c r="F119" s="644"/>
      <c r="G119" s="645"/>
      <c r="H119" s="625"/>
      <c r="I119" s="626"/>
      <c r="J119" s="626"/>
      <c r="K119" s="626"/>
      <c r="L119" s="626"/>
      <c r="M119" s="626"/>
      <c r="N119" s="627"/>
    </row>
    <row r="120" spans="1:14" x14ac:dyDescent="0.25">
      <c r="A120" s="643"/>
      <c r="B120" s="644"/>
      <c r="C120" s="644"/>
      <c r="D120" s="644"/>
      <c r="E120" s="644"/>
      <c r="F120" s="644"/>
      <c r="G120" s="645"/>
      <c r="H120" s="625"/>
      <c r="I120" s="626"/>
      <c r="J120" s="626"/>
      <c r="K120" s="626"/>
      <c r="L120" s="626"/>
      <c r="M120" s="626"/>
      <c r="N120" s="627"/>
    </row>
    <row r="121" spans="1:14" x14ac:dyDescent="0.25">
      <c r="A121" s="643"/>
      <c r="B121" s="644"/>
      <c r="C121" s="644"/>
      <c r="D121" s="644"/>
      <c r="E121" s="644"/>
      <c r="F121" s="644"/>
      <c r="G121" s="645"/>
      <c r="H121" s="625"/>
      <c r="I121" s="626"/>
      <c r="J121" s="626"/>
      <c r="K121" s="626"/>
      <c r="L121" s="626"/>
      <c r="M121" s="626"/>
      <c r="N121" s="627"/>
    </row>
    <row r="122" spans="1:14" x14ac:dyDescent="0.25">
      <c r="A122" s="643"/>
      <c r="B122" s="644"/>
      <c r="C122" s="644"/>
      <c r="D122" s="644"/>
      <c r="E122" s="644"/>
      <c r="F122" s="644"/>
      <c r="G122" s="645"/>
      <c r="H122" s="625"/>
      <c r="I122" s="626"/>
      <c r="J122" s="626"/>
      <c r="K122" s="626"/>
      <c r="L122" s="626"/>
      <c r="M122" s="626"/>
      <c r="N122" s="627"/>
    </row>
    <row r="123" spans="1:14" x14ac:dyDescent="0.25">
      <c r="A123" s="643"/>
      <c r="B123" s="644"/>
      <c r="C123" s="644"/>
      <c r="D123" s="644"/>
      <c r="E123" s="644"/>
      <c r="F123" s="644"/>
      <c r="G123" s="645"/>
      <c r="H123" s="625"/>
      <c r="I123" s="626"/>
      <c r="J123" s="626"/>
      <c r="K123" s="626"/>
      <c r="L123" s="626"/>
      <c r="M123" s="626"/>
      <c r="N123" s="627"/>
    </row>
    <row r="124" spans="1:14" x14ac:dyDescent="0.25">
      <c r="A124" s="643"/>
      <c r="B124" s="644"/>
      <c r="C124" s="644"/>
      <c r="D124" s="644"/>
      <c r="E124" s="644"/>
      <c r="F124" s="644"/>
      <c r="G124" s="645"/>
      <c r="H124" s="625"/>
      <c r="I124" s="626"/>
      <c r="J124" s="626"/>
      <c r="K124" s="626"/>
      <c r="L124" s="626"/>
      <c r="M124" s="626"/>
      <c r="N124" s="627"/>
    </row>
    <row r="125" spans="1:14" x14ac:dyDescent="0.25">
      <c r="A125" s="643"/>
      <c r="B125" s="644"/>
      <c r="C125" s="644"/>
      <c r="D125" s="644"/>
      <c r="E125" s="644"/>
      <c r="F125" s="644"/>
      <c r="G125" s="645"/>
      <c r="H125" s="625"/>
      <c r="I125" s="626"/>
      <c r="J125" s="626"/>
      <c r="K125" s="626"/>
      <c r="L125" s="626"/>
      <c r="M125" s="626"/>
      <c r="N125" s="627"/>
    </row>
    <row r="126" spans="1:14" x14ac:dyDescent="0.25">
      <c r="A126" s="643"/>
      <c r="B126" s="644"/>
      <c r="C126" s="644"/>
      <c r="D126" s="644"/>
      <c r="E126" s="644"/>
      <c r="F126" s="644"/>
      <c r="G126" s="645"/>
      <c r="H126" s="625"/>
      <c r="I126" s="626"/>
      <c r="J126" s="626"/>
      <c r="K126" s="626"/>
      <c r="L126" s="626"/>
      <c r="M126" s="626"/>
      <c r="N126" s="627"/>
    </row>
    <row r="127" spans="1:14" x14ac:dyDescent="0.25">
      <c r="A127" s="643"/>
      <c r="B127" s="644"/>
      <c r="C127" s="644"/>
      <c r="D127" s="644"/>
      <c r="E127" s="644"/>
      <c r="F127" s="644"/>
      <c r="G127" s="645"/>
      <c r="H127" s="625"/>
      <c r="I127" s="626"/>
      <c r="J127" s="626"/>
      <c r="K127" s="626"/>
      <c r="L127" s="626"/>
      <c r="M127" s="626"/>
      <c r="N127" s="627"/>
    </row>
    <row r="128" spans="1:14" x14ac:dyDescent="0.25">
      <c r="A128" s="643"/>
      <c r="B128" s="644"/>
      <c r="C128" s="644"/>
      <c r="D128" s="644"/>
      <c r="E128" s="644"/>
      <c r="F128" s="644"/>
      <c r="G128" s="645"/>
      <c r="H128" s="625"/>
      <c r="I128" s="626"/>
      <c r="J128" s="626"/>
      <c r="K128" s="626"/>
      <c r="L128" s="626"/>
      <c r="M128" s="626"/>
      <c r="N128" s="627"/>
    </row>
    <row r="129" spans="1:14" x14ac:dyDescent="0.25">
      <c r="A129" s="643"/>
      <c r="B129" s="644"/>
      <c r="C129" s="644"/>
      <c r="D129" s="644"/>
      <c r="E129" s="644"/>
      <c r="F129" s="644"/>
      <c r="G129" s="645"/>
      <c r="H129" s="625"/>
      <c r="I129" s="626"/>
      <c r="J129" s="626"/>
      <c r="K129" s="626"/>
      <c r="L129" s="626"/>
      <c r="M129" s="626"/>
      <c r="N129" s="627"/>
    </row>
    <row r="130" spans="1:14" x14ac:dyDescent="0.25">
      <c r="A130" s="643"/>
      <c r="B130" s="644"/>
      <c r="C130" s="644"/>
      <c r="D130" s="644"/>
      <c r="E130" s="644"/>
      <c r="F130" s="644"/>
      <c r="G130" s="645"/>
      <c r="H130" s="625"/>
      <c r="I130" s="626"/>
      <c r="J130" s="626"/>
      <c r="K130" s="626"/>
      <c r="L130" s="626"/>
      <c r="M130" s="626"/>
      <c r="N130" s="627"/>
    </row>
    <row r="131" spans="1:14" x14ac:dyDescent="0.25">
      <c r="A131" s="643"/>
      <c r="B131" s="644"/>
      <c r="C131" s="644"/>
      <c r="D131" s="644"/>
      <c r="E131" s="644"/>
      <c r="F131" s="644"/>
      <c r="G131" s="645"/>
      <c r="H131" s="625"/>
      <c r="I131" s="626"/>
      <c r="J131" s="626"/>
      <c r="K131" s="626"/>
      <c r="L131" s="626"/>
      <c r="M131" s="626"/>
      <c r="N131" s="627"/>
    </row>
    <row r="132" spans="1:14" x14ac:dyDescent="0.25">
      <c r="A132" s="643"/>
      <c r="B132" s="644"/>
      <c r="C132" s="644"/>
      <c r="D132" s="644"/>
      <c r="E132" s="644"/>
      <c r="F132" s="644"/>
      <c r="G132" s="645"/>
      <c r="H132" s="625"/>
      <c r="I132" s="626"/>
      <c r="J132" s="626"/>
      <c r="K132" s="626"/>
      <c r="L132" s="626"/>
      <c r="M132" s="626"/>
      <c r="N132" s="627"/>
    </row>
    <row r="133" spans="1:14" x14ac:dyDescent="0.25">
      <c r="A133" s="643"/>
      <c r="B133" s="644"/>
      <c r="C133" s="644"/>
      <c r="D133" s="644"/>
      <c r="E133" s="644"/>
      <c r="F133" s="644"/>
      <c r="G133" s="645"/>
      <c r="H133" s="625"/>
      <c r="I133" s="626"/>
      <c r="J133" s="626"/>
      <c r="K133" s="626"/>
      <c r="L133" s="626"/>
      <c r="M133" s="626"/>
      <c r="N133" s="627"/>
    </row>
    <row r="134" spans="1:14" x14ac:dyDescent="0.25">
      <c r="A134" s="643"/>
      <c r="B134" s="644"/>
      <c r="C134" s="644"/>
      <c r="D134" s="644"/>
      <c r="E134" s="644"/>
      <c r="F134" s="644"/>
      <c r="G134" s="645"/>
      <c r="H134" s="625"/>
      <c r="I134" s="626"/>
      <c r="J134" s="626"/>
      <c r="K134" s="626"/>
      <c r="L134" s="626"/>
      <c r="M134" s="626"/>
      <c r="N134" s="627"/>
    </row>
    <row r="135" spans="1:14" x14ac:dyDescent="0.25">
      <c r="A135" s="643"/>
      <c r="B135" s="644"/>
      <c r="C135" s="644"/>
      <c r="D135" s="644"/>
      <c r="E135" s="644"/>
      <c r="F135" s="644"/>
      <c r="G135" s="645"/>
      <c r="H135" s="625"/>
      <c r="I135" s="626"/>
      <c r="J135" s="626"/>
      <c r="K135" s="626"/>
      <c r="L135" s="626"/>
      <c r="M135" s="626"/>
      <c r="N135" s="627"/>
    </row>
    <row r="136" spans="1:14" x14ac:dyDescent="0.25">
      <c r="A136" s="646"/>
      <c r="B136" s="647"/>
      <c r="C136" s="647"/>
      <c r="D136" s="647"/>
      <c r="E136" s="647"/>
      <c r="F136" s="647"/>
      <c r="G136" s="648"/>
      <c r="H136" s="628"/>
      <c r="I136" s="629"/>
      <c r="J136" s="629"/>
      <c r="K136" s="629"/>
      <c r="L136" s="629"/>
      <c r="M136" s="629"/>
      <c r="N136" s="630"/>
    </row>
    <row r="137" spans="1:14" x14ac:dyDescent="0.25">
      <c r="A137" s="233"/>
      <c r="B137" s="245"/>
      <c r="C137" s="245"/>
      <c r="D137" s="245"/>
      <c r="E137" s="245"/>
      <c r="F137" s="245"/>
      <c r="G137" s="418"/>
      <c r="H137" s="233"/>
      <c r="I137" s="245"/>
      <c r="J137" s="245"/>
      <c r="K137" s="245"/>
      <c r="L137" s="245"/>
      <c r="M137" s="245"/>
      <c r="N137" s="418"/>
    </row>
    <row r="138" spans="1:14" x14ac:dyDescent="0.25">
      <c r="A138" s="233"/>
      <c r="B138" s="245"/>
      <c r="C138" s="245"/>
      <c r="D138" s="245"/>
      <c r="E138" s="245"/>
      <c r="F138" s="245"/>
      <c r="G138" s="418"/>
      <c r="H138" s="233"/>
      <c r="I138" s="245"/>
      <c r="J138" s="245"/>
      <c r="K138" s="245"/>
      <c r="L138" s="245"/>
      <c r="M138" s="245"/>
      <c r="N138" s="418"/>
    </row>
    <row r="139" spans="1:14" x14ac:dyDescent="0.25">
      <c r="A139" s="403"/>
      <c r="B139" s="404"/>
      <c r="C139" s="405"/>
      <c r="D139" s="405"/>
      <c r="E139" s="405"/>
      <c r="F139" s="405"/>
      <c r="G139" s="406"/>
      <c r="H139" s="403"/>
      <c r="I139" s="405"/>
      <c r="J139" s="405"/>
      <c r="K139" s="405"/>
      <c r="L139" s="405"/>
      <c r="M139" s="405"/>
      <c r="N139" s="406"/>
    </row>
    <row r="140" spans="1:14" ht="18.75" x14ac:dyDescent="0.25">
      <c r="A140" s="407" t="s">
        <v>153</v>
      </c>
      <c r="B140" s="408"/>
      <c r="C140" s="409"/>
      <c r="D140" s="409"/>
      <c r="E140" s="409"/>
      <c r="F140" s="409"/>
      <c r="G140" s="410"/>
      <c r="H140" s="413" t="s">
        <v>154</v>
      </c>
      <c r="I140" s="409"/>
      <c r="J140" s="409"/>
      <c r="K140" s="409"/>
      <c r="L140" s="409"/>
      <c r="M140" s="409"/>
      <c r="N140" s="410"/>
    </row>
    <row r="141" spans="1:14" ht="30" customHeight="1" x14ac:dyDescent="0.25">
      <c r="A141" s="407" t="s">
        <v>147</v>
      </c>
      <c r="B141" s="408"/>
      <c r="C141" s="409"/>
      <c r="D141" s="409"/>
      <c r="E141" s="409"/>
      <c r="F141" s="409"/>
      <c r="G141" s="410"/>
      <c r="H141" s="619" t="s">
        <v>148</v>
      </c>
      <c r="I141" s="620"/>
      <c r="J141" s="620"/>
      <c r="K141" s="620"/>
      <c r="L141" s="620"/>
      <c r="M141" s="620"/>
      <c r="N141" s="621"/>
    </row>
    <row r="142" spans="1:14" ht="18.75" x14ac:dyDescent="0.25">
      <c r="A142" s="411"/>
      <c r="B142" s="409"/>
      <c r="C142" s="409"/>
      <c r="D142" s="409"/>
      <c r="E142" s="409"/>
      <c r="F142" s="409"/>
      <c r="G142" s="410"/>
      <c r="H142" s="622"/>
      <c r="I142" s="623"/>
      <c r="J142" s="623"/>
      <c r="K142" s="623"/>
      <c r="L142" s="623"/>
      <c r="M142" s="623"/>
      <c r="N142" s="624"/>
    </row>
    <row r="143" spans="1:14" x14ac:dyDescent="0.25">
      <c r="A143" s="412"/>
      <c r="B143" s="409"/>
      <c r="C143" s="409"/>
      <c r="D143" s="409"/>
      <c r="E143" s="409"/>
      <c r="F143" s="409"/>
      <c r="G143" s="410"/>
      <c r="H143" s="625"/>
      <c r="I143" s="626"/>
      <c r="J143" s="626"/>
      <c r="K143" s="626"/>
      <c r="L143" s="626"/>
      <c r="M143" s="626"/>
      <c r="N143" s="627"/>
    </row>
    <row r="144" spans="1:14" x14ac:dyDescent="0.25">
      <c r="A144" s="413" t="s">
        <v>149</v>
      </c>
      <c r="B144" s="409"/>
      <c r="C144" s="409"/>
      <c r="D144" s="631" t="s">
        <v>157</v>
      </c>
      <c r="E144" s="632"/>
      <c r="F144" s="633"/>
      <c r="G144" s="410"/>
      <c r="H144" s="625"/>
      <c r="I144" s="626"/>
      <c r="J144" s="626"/>
      <c r="K144" s="626"/>
      <c r="L144" s="626"/>
      <c r="M144" s="626"/>
      <c r="N144" s="627"/>
    </row>
    <row r="145" spans="1:14" x14ac:dyDescent="0.25">
      <c r="A145" s="413" t="s">
        <v>150</v>
      </c>
      <c r="B145" s="409"/>
      <c r="C145" s="409"/>
      <c r="D145" s="634"/>
      <c r="E145" s="635"/>
      <c r="F145" s="636"/>
      <c r="G145" s="410"/>
      <c r="H145" s="625"/>
      <c r="I145" s="626"/>
      <c r="J145" s="626"/>
      <c r="K145" s="626"/>
      <c r="L145" s="626"/>
      <c r="M145" s="626"/>
      <c r="N145" s="627"/>
    </row>
    <row r="146" spans="1:14" x14ac:dyDescent="0.25">
      <c r="A146" s="413"/>
      <c r="B146" s="409"/>
      <c r="C146" s="409"/>
      <c r="D146" s="409"/>
      <c r="E146" s="409"/>
      <c r="F146" s="409"/>
      <c r="G146" s="410"/>
      <c r="H146" s="625"/>
      <c r="I146" s="626"/>
      <c r="J146" s="626"/>
      <c r="K146" s="626"/>
      <c r="L146" s="626"/>
      <c r="M146" s="626"/>
      <c r="N146" s="627"/>
    </row>
    <row r="147" spans="1:14" x14ac:dyDescent="0.25">
      <c r="A147" s="413"/>
      <c r="B147" s="409"/>
      <c r="C147" s="409"/>
      <c r="D147" s="409"/>
      <c r="E147" s="409"/>
      <c r="F147" s="409"/>
      <c r="G147" s="410"/>
      <c r="H147" s="625"/>
      <c r="I147" s="626"/>
      <c r="J147" s="626"/>
      <c r="K147" s="626"/>
      <c r="L147" s="626"/>
      <c r="M147" s="626"/>
      <c r="N147" s="627"/>
    </row>
    <row r="148" spans="1:14" ht="17.25" x14ac:dyDescent="0.25">
      <c r="A148" s="414" t="s">
        <v>155</v>
      </c>
      <c r="B148" s="409"/>
      <c r="C148" s="409"/>
      <c r="D148" s="409"/>
      <c r="E148" s="409"/>
      <c r="F148" s="409"/>
      <c r="G148" s="410"/>
      <c r="H148" s="625"/>
      <c r="I148" s="626"/>
      <c r="J148" s="626"/>
      <c r="K148" s="626"/>
      <c r="L148" s="626"/>
      <c r="M148" s="626"/>
      <c r="N148" s="627"/>
    </row>
    <row r="149" spans="1:14" ht="45" customHeight="1" x14ac:dyDescent="0.25">
      <c r="A149" s="637" t="s">
        <v>156</v>
      </c>
      <c r="B149" s="638"/>
      <c r="C149" s="638"/>
      <c r="D149" s="638"/>
      <c r="E149" s="638"/>
      <c r="F149" s="638"/>
      <c r="G149" s="639"/>
      <c r="H149" s="625"/>
      <c r="I149" s="626"/>
      <c r="J149" s="626"/>
      <c r="K149" s="626"/>
      <c r="L149" s="626"/>
      <c r="M149" s="626"/>
      <c r="N149" s="627"/>
    </row>
    <row r="150" spans="1:14" x14ac:dyDescent="0.25">
      <c r="A150" s="415"/>
      <c r="B150" s="416"/>
      <c r="C150" s="416"/>
      <c r="D150" s="416"/>
      <c r="E150" s="416"/>
      <c r="F150" s="416"/>
      <c r="G150" s="417"/>
      <c r="H150" s="625"/>
      <c r="I150" s="626"/>
      <c r="J150" s="626"/>
      <c r="K150" s="626"/>
      <c r="L150" s="626"/>
      <c r="M150" s="626"/>
      <c r="N150" s="627"/>
    </row>
    <row r="151" spans="1:14" x14ac:dyDescent="0.25">
      <c r="A151" s="640"/>
      <c r="B151" s="641"/>
      <c r="C151" s="641"/>
      <c r="D151" s="641"/>
      <c r="E151" s="641"/>
      <c r="F151" s="641"/>
      <c r="G151" s="642"/>
      <c r="H151" s="625"/>
      <c r="I151" s="626"/>
      <c r="J151" s="626"/>
      <c r="K151" s="626"/>
      <c r="L151" s="626"/>
      <c r="M151" s="626"/>
      <c r="N151" s="627"/>
    </row>
    <row r="152" spans="1:14" x14ac:dyDescent="0.25">
      <c r="A152" s="643"/>
      <c r="B152" s="644"/>
      <c r="C152" s="644"/>
      <c r="D152" s="644"/>
      <c r="E152" s="644"/>
      <c r="F152" s="644"/>
      <c r="G152" s="645"/>
      <c r="H152" s="625"/>
      <c r="I152" s="626"/>
      <c r="J152" s="626"/>
      <c r="K152" s="626"/>
      <c r="L152" s="626"/>
      <c r="M152" s="626"/>
      <c r="N152" s="627"/>
    </row>
    <row r="153" spans="1:14" x14ac:dyDescent="0.25">
      <c r="A153" s="643"/>
      <c r="B153" s="644"/>
      <c r="C153" s="644"/>
      <c r="D153" s="644"/>
      <c r="E153" s="644"/>
      <c r="F153" s="644"/>
      <c r="G153" s="645"/>
      <c r="H153" s="625"/>
      <c r="I153" s="626"/>
      <c r="J153" s="626"/>
      <c r="K153" s="626"/>
      <c r="L153" s="626"/>
      <c r="M153" s="626"/>
      <c r="N153" s="627"/>
    </row>
    <row r="154" spans="1:14" x14ac:dyDescent="0.25">
      <c r="A154" s="643"/>
      <c r="B154" s="644"/>
      <c r="C154" s="644"/>
      <c r="D154" s="644"/>
      <c r="E154" s="644"/>
      <c r="F154" s="644"/>
      <c r="G154" s="645"/>
      <c r="H154" s="625"/>
      <c r="I154" s="626"/>
      <c r="J154" s="626"/>
      <c r="K154" s="626"/>
      <c r="L154" s="626"/>
      <c r="M154" s="626"/>
      <c r="N154" s="627"/>
    </row>
    <row r="155" spans="1:14" x14ac:dyDescent="0.25">
      <c r="A155" s="643"/>
      <c r="B155" s="644"/>
      <c r="C155" s="644"/>
      <c r="D155" s="644"/>
      <c r="E155" s="644"/>
      <c r="F155" s="644"/>
      <c r="G155" s="645"/>
      <c r="H155" s="625"/>
      <c r="I155" s="626"/>
      <c r="J155" s="626"/>
      <c r="K155" s="626"/>
      <c r="L155" s="626"/>
      <c r="M155" s="626"/>
      <c r="N155" s="627"/>
    </row>
    <row r="156" spans="1:14" x14ac:dyDescent="0.25">
      <c r="A156" s="643"/>
      <c r="B156" s="644"/>
      <c r="C156" s="644"/>
      <c r="D156" s="644"/>
      <c r="E156" s="644"/>
      <c r="F156" s="644"/>
      <c r="G156" s="645"/>
      <c r="H156" s="625"/>
      <c r="I156" s="626"/>
      <c r="J156" s="626"/>
      <c r="K156" s="626"/>
      <c r="L156" s="626"/>
      <c r="M156" s="626"/>
      <c r="N156" s="627"/>
    </row>
    <row r="157" spans="1:14" x14ac:dyDescent="0.25">
      <c r="A157" s="643"/>
      <c r="B157" s="644"/>
      <c r="C157" s="644"/>
      <c r="D157" s="644"/>
      <c r="E157" s="644"/>
      <c r="F157" s="644"/>
      <c r="G157" s="645"/>
      <c r="H157" s="625"/>
      <c r="I157" s="626"/>
      <c r="J157" s="626"/>
      <c r="K157" s="626"/>
      <c r="L157" s="626"/>
      <c r="M157" s="626"/>
      <c r="N157" s="627"/>
    </row>
    <row r="158" spans="1:14" x14ac:dyDescent="0.25">
      <c r="A158" s="643"/>
      <c r="B158" s="644"/>
      <c r="C158" s="644"/>
      <c r="D158" s="644"/>
      <c r="E158" s="644"/>
      <c r="F158" s="644"/>
      <c r="G158" s="645"/>
      <c r="H158" s="625"/>
      <c r="I158" s="626"/>
      <c r="J158" s="626"/>
      <c r="K158" s="626"/>
      <c r="L158" s="626"/>
      <c r="M158" s="626"/>
      <c r="N158" s="627"/>
    </row>
    <row r="159" spans="1:14" x14ac:dyDescent="0.25">
      <c r="A159" s="643"/>
      <c r="B159" s="644"/>
      <c r="C159" s="644"/>
      <c r="D159" s="644"/>
      <c r="E159" s="644"/>
      <c r="F159" s="644"/>
      <c r="G159" s="645"/>
      <c r="H159" s="625"/>
      <c r="I159" s="626"/>
      <c r="J159" s="626"/>
      <c r="K159" s="626"/>
      <c r="L159" s="626"/>
      <c r="M159" s="626"/>
      <c r="N159" s="627"/>
    </row>
    <row r="160" spans="1:14" x14ac:dyDescent="0.25">
      <c r="A160" s="643"/>
      <c r="B160" s="644"/>
      <c r="C160" s="644"/>
      <c r="D160" s="644"/>
      <c r="E160" s="644"/>
      <c r="F160" s="644"/>
      <c r="G160" s="645"/>
      <c r="H160" s="625"/>
      <c r="I160" s="626"/>
      <c r="J160" s="626"/>
      <c r="K160" s="626"/>
      <c r="L160" s="626"/>
      <c r="M160" s="626"/>
      <c r="N160" s="627"/>
    </row>
    <row r="161" spans="1:14" x14ac:dyDescent="0.25">
      <c r="A161" s="643"/>
      <c r="B161" s="644"/>
      <c r="C161" s="644"/>
      <c r="D161" s="644"/>
      <c r="E161" s="644"/>
      <c r="F161" s="644"/>
      <c r="G161" s="645"/>
      <c r="H161" s="625"/>
      <c r="I161" s="626"/>
      <c r="J161" s="626"/>
      <c r="K161" s="626"/>
      <c r="L161" s="626"/>
      <c r="M161" s="626"/>
      <c r="N161" s="627"/>
    </row>
    <row r="162" spans="1:14" x14ac:dyDescent="0.25">
      <c r="A162" s="643"/>
      <c r="B162" s="644"/>
      <c r="C162" s="644"/>
      <c r="D162" s="644"/>
      <c r="E162" s="644"/>
      <c r="F162" s="644"/>
      <c r="G162" s="645"/>
      <c r="H162" s="625"/>
      <c r="I162" s="626"/>
      <c r="J162" s="626"/>
      <c r="K162" s="626"/>
      <c r="L162" s="626"/>
      <c r="M162" s="626"/>
      <c r="N162" s="627"/>
    </row>
    <row r="163" spans="1:14" x14ac:dyDescent="0.25">
      <c r="A163" s="643"/>
      <c r="B163" s="644"/>
      <c r="C163" s="644"/>
      <c r="D163" s="644"/>
      <c r="E163" s="644"/>
      <c r="F163" s="644"/>
      <c r="G163" s="645"/>
      <c r="H163" s="625"/>
      <c r="I163" s="626"/>
      <c r="J163" s="626"/>
      <c r="K163" s="626"/>
      <c r="L163" s="626"/>
      <c r="M163" s="626"/>
      <c r="N163" s="627"/>
    </row>
    <row r="164" spans="1:14" x14ac:dyDescent="0.25">
      <c r="A164" s="643"/>
      <c r="B164" s="644"/>
      <c r="C164" s="644"/>
      <c r="D164" s="644"/>
      <c r="E164" s="644"/>
      <c r="F164" s="644"/>
      <c r="G164" s="645"/>
      <c r="H164" s="625"/>
      <c r="I164" s="626"/>
      <c r="J164" s="626"/>
      <c r="K164" s="626"/>
      <c r="L164" s="626"/>
      <c r="M164" s="626"/>
      <c r="N164" s="627"/>
    </row>
    <row r="165" spans="1:14" x14ac:dyDescent="0.25">
      <c r="A165" s="643"/>
      <c r="B165" s="644"/>
      <c r="C165" s="644"/>
      <c r="D165" s="644"/>
      <c r="E165" s="644"/>
      <c r="F165" s="644"/>
      <c r="G165" s="645"/>
      <c r="H165" s="625"/>
      <c r="I165" s="626"/>
      <c r="J165" s="626"/>
      <c r="K165" s="626"/>
      <c r="L165" s="626"/>
      <c r="M165" s="626"/>
      <c r="N165" s="627"/>
    </row>
    <row r="166" spans="1:14" x14ac:dyDescent="0.25">
      <c r="A166" s="643"/>
      <c r="B166" s="644"/>
      <c r="C166" s="644"/>
      <c r="D166" s="644"/>
      <c r="E166" s="644"/>
      <c r="F166" s="644"/>
      <c r="G166" s="645"/>
      <c r="H166" s="625"/>
      <c r="I166" s="626"/>
      <c r="J166" s="626"/>
      <c r="K166" s="626"/>
      <c r="L166" s="626"/>
      <c r="M166" s="626"/>
      <c r="N166" s="627"/>
    </row>
    <row r="167" spans="1:14" x14ac:dyDescent="0.25">
      <c r="A167" s="643"/>
      <c r="B167" s="644"/>
      <c r="C167" s="644"/>
      <c r="D167" s="644"/>
      <c r="E167" s="644"/>
      <c r="F167" s="644"/>
      <c r="G167" s="645"/>
      <c r="H167" s="625"/>
      <c r="I167" s="626"/>
      <c r="J167" s="626"/>
      <c r="K167" s="626"/>
      <c r="L167" s="626"/>
      <c r="M167" s="626"/>
      <c r="N167" s="627"/>
    </row>
    <row r="168" spans="1:14" x14ac:dyDescent="0.25">
      <c r="A168" s="643"/>
      <c r="B168" s="644"/>
      <c r="C168" s="644"/>
      <c r="D168" s="644"/>
      <c r="E168" s="644"/>
      <c r="F168" s="644"/>
      <c r="G168" s="645"/>
      <c r="H168" s="625"/>
      <c r="I168" s="626"/>
      <c r="J168" s="626"/>
      <c r="K168" s="626"/>
      <c r="L168" s="626"/>
      <c r="M168" s="626"/>
      <c r="N168" s="627"/>
    </row>
    <row r="169" spans="1:14" x14ac:dyDescent="0.25">
      <c r="A169" s="643"/>
      <c r="B169" s="644"/>
      <c r="C169" s="644"/>
      <c r="D169" s="644"/>
      <c r="E169" s="644"/>
      <c r="F169" s="644"/>
      <c r="G169" s="645"/>
      <c r="H169" s="625"/>
      <c r="I169" s="626"/>
      <c r="J169" s="626"/>
      <c r="K169" s="626"/>
      <c r="L169" s="626"/>
      <c r="M169" s="626"/>
      <c r="N169" s="627"/>
    </row>
    <row r="170" spans="1:14" x14ac:dyDescent="0.25">
      <c r="A170" s="643"/>
      <c r="B170" s="644"/>
      <c r="C170" s="644"/>
      <c r="D170" s="644"/>
      <c r="E170" s="644"/>
      <c r="F170" s="644"/>
      <c r="G170" s="645"/>
      <c r="H170" s="625"/>
      <c r="I170" s="626"/>
      <c r="J170" s="626"/>
      <c r="K170" s="626"/>
      <c r="L170" s="626"/>
      <c r="M170" s="626"/>
      <c r="N170" s="627"/>
    </row>
    <row r="171" spans="1:14" x14ac:dyDescent="0.25">
      <c r="A171" s="643"/>
      <c r="B171" s="644"/>
      <c r="C171" s="644"/>
      <c r="D171" s="644"/>
      <c r="E171" s="644"/>
      <c r="F171" s="644"/>
      <c r="G171" s="645"/>
      <c r="H171" s="625"/>
      <c r="I171" s="626"/>
      <c r="J171" s="626"/>
      <c r="K171" s="626"/>
      <c r="L171" s="626"/>
      <c r="M171" s="626"/>
      <c r="N171" s="627"/>
    </row>
    <row r="172" spans="1:14" x14ac:dyDescent="0.25">
      <c r="A172" s="643"/>
      <c r="B172" s="644"/>
      <c r="C172" s="644"/>
      <c r="D172" s="644"/>
      <c r="E172" s="644"/>
      <c r="F172" s="644"/>
      <c r="G172" s="645"/>
      <c r="H172" s="625"/>
      <c r="I172" s="626"/>
      <c r="J172" s="626"/>
      <c r="K172" s="626"/>
      <c r="L172" s="626"/>
      <c r="M172" s="626"/>
      <c r="N172" s="627"/>
    </row>
    <row r="173" spans="1:14" x14ac:dyDescent="0.25">
      <c r="A173" s="643"/>
      <c r="B173" s="644"/>
      <c r="C173" s="644"/>
      <c r="D173" s="644"/>
      <c r="E173" s="644"/>
      <c r="F173" s="644"/>
      <c r="G173" s="645"/>
      <c r="H173" s="625"/>
      <c r="I173" s="626"/>
      <c r="J173" s="626"/>
      <c r="K173" s="626"/>
      <c r="L173" s="626"/>
      <c r="M173" s="626"/>
      <c r="N173" s="627"/>
    </row>
    <row r="174" spans="1:14" x14ac:dyDescent="0.25">
      <c r="A174" s="643"/>
      <c r="B174" s="644"/>
      <c r="C174" s="644"/>
      <c r="D174" s="644"/>
      <c r="E174" s="644"/>
      <c r="F174" s="644"/>
      <c r="G174" s="645"/>
      <c r="H174" s="625"/>
      <c r="I174" s="626"/>
      <c r="J174" s="626"/>
      <c r="K174" s="626"/>
      <c r="L174" s="626"/>
      <c r="M174" s="626"/>
      <c r="N174" s="627"/>
    </row>
    <row r="175" spans="1:14" x14ac:dyDescent="0.25">
      <c r="A175" s="643"/>
      <c r="B175" s="644"/>
      <c r="C175" s="644"/>
      <c r="D175" s="644"/>
      <c r="E175" s="644"/>
      <c r="F175" s="644"/>
      <c r="G175" s="645"/>
      <c r="H175" s="625"/>
      <c r="I175" s="626"/>
      <c r="J175" s="626"/>
      <c r="K175" s="626"/>
      <c r="L175" s="626"/>
      <c r="M175" s="626"/>
      <c r="N175" s="627"/>
    </row>
    <row r="176" spans="1:14" x14ac:dyDescent="0.25">
      <c r="A176" s="643"/>
      <c r="B176" s="644"/>
      <c r="C176" s="644"/>
      <c r="D176" s="644"/>
      <c r="E176" s="644"/>
      <c r="F176" s="644"/>
      <c r="G176" s="645"/>
      <c r="H176" s="625"/>
      <c r="I176" s="626"/>
      <c r="J176" s="626"/>
      <c r="K176" s="626"/>
      <c r="L176" s="626"/>
      <c r="M176" s="626"/>
      <c r="N176" s="627"/>
    </row>
    <row r="177" spans="1:14" x14ac:dyDescent="0.25">
      <c r="A177" s="643"/>
      <c r="B177" s="644"/>
      <c r="C177" s="644"/>
      <c r="D177" s="644"/>
      <c r="E177" s="644"/>
      <c r="F177" s="644"/>
      <c r="G177" s="645"/>
      <c r="H177" s="625"/>
      <c r="I177" s="626"/>
      <c r="J177" s="626"/>
      <c r="K177" s="626"/>
      <c r="L177" s="626"/>
      <c r="M177" s="626"/>
      <c r="N177" s="627"/>
    </row>
    <row r="178" spans="1:14" x14ac:dyDescent="0.25">
      <c r="A178" s="643"/>
      <c r="B178" s="644"/>
      <c r="C178" s="644"/>
      <c r="D178" s="644"/>
      <c r="E178" s="644"/>
      <c r="F178" s="644"/>
      <c r="G178" s="645"/>
      <c r="H178" s="625"/>
      <c r="I178" s="626"/>
      <c r="J178" s="626"/>
      <c r="K178" s="626"/>
      <c r="L178" s="626"/>
      <c r="M178" s="626"/>
      <c r="N178" s="627"/>
    </row>
    <row r="179" spans="1:14" x14ac:dyDescent="0.25">
      <c r="A179" s="643"/>
      <c r="B179" s="644"/>
      <c r="C179" s="644"/>
      <c r="D179" s="644"/>
      <c r="E179" s="644"/>
      <c r="F179" s="644"/>
      <c r="G179" s="645"/>
      <c r="H179" s="625"/>
      <c r="I179" s="626"/>
      <c r="J179" s="626"/>
      <c r="K179" s="626"/>
      <c r="L179" s="626"/>
      <c r="M179" s="626"/>
      <c r="N179" s="627"/>
    </row>
    <row r="180" spans="1:14" x14ac:dyDescent="0.25">
      <c r="A180" s="646"/>
      <c r="B180" s="647"/>
      <c r="C180" s="647"/>
      <c r="D180" s="647"/>
      <c r="E180" s="647"/>
      <c r="F180" s="647"/>
      <c r="G180" s="648"/>
      <c r="H180" s="628"/>
      <c r="I180" s="629"/>
      <c r="J180" s="629"/>
      <c r="K180" s="629"/>
      <c r="L180" s="629"/>
      <c r="M180" s="629"/>
      <c r="N180" s="630"/>
    </row>
    <row r="181" spans="1:14" x14ac:dyDescent="0.25">
      <c r="A181" s="233"/>
      <c r="B181" s="245"/>
      <c r="C181" s="245"/>
      <c r="D181" s="245"/>
      <c r="E181" s="245"/>
      <c r="F181" s="245"/>
      <c r="G181" s="418"/>
      <c r="H181" s="233"/>
      <c r="I181" s="245"/>
      <c r="J181" s="245"/>
      <c r="K181" s="245"/>
      <c r="L181" s="245"/>
      <c r="M181" s="245"/>
      <c r="N181" s="418"/>
    </row>
    <row r="183" spans="1:14" x14ac:dyDescent="0.25">
      <c r="A183" s="190" t="s">
        <v>158</v>
      </c>
    </row>
  </sheetData>
  <sheetProtection algorithmName="SHA-512" hashValue="WoDpsSFKxsqEjyROLlM6wqR0bzpHnNFjFVFyGdJR2kDDa/dTzV2fgD42nEjI5WgiyAtHrz0cSujr9gPRKBEcYw==" saltValue="tuo7PtyQBV1Ju2FhYplkkg==" spinCount="100000" sheet="1" objects="1" scenarios="1"/>
  <mergeCells count="24">
    <mergeCell ref="H141:N141"/>
    <mergeCell ref="H142:N180"/>
    <mergeCell ref="D144:F144"/>
    <mergeCell ref="D145:F145"/>
    <mergeCell ref="A149:G149"/>
    <mergeCell ref="A151:G180"/>
    <mergeCell ref="H95:N95"/>
    <mergeCell ref="H96:N136"/>
    <mergeCell ref="D98:F98"/>
    <mergeCell ref="D99:F99"/>
    <mergeCell ref="A103:G103"/>
    <mergeCell ref="A105:G136"/>
    <mergeCell ref="H48:N48"/>
    <mergeCell ref="H49:N90"/>
    <mergeCell ref="D51:F51"/>
    <mergeCell ref="D52:F52"/>
    <mergeCell ref="A56:G56"/>
    <mergeCell ref="A58:G90"/>
    <mergeCell ref="H3:N3"/>
    <mergeCell ref="H4:N44"/>
    <mergeCell ref="D6:F6"/>
    <mergeCell ref="D7:F7"/>
    <mergeCell ref="A11:G11"/>
    <mergeCell ref="A13:G44"/>
  </mergeCells>
  <pageMargins left="0.7" right="0.7" top="0.78740157499999996" bottom="0.78740157499999996" header="0.3" footer="0.3"/>
  <pageSetup paperSize="9" orientation="portrait" r:id="rId1"/>
  <headerFooter>
    <oddHeader>&amp;CAnlage B „Beschreibung des einzelnen Recyclingschrittes“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953F6-7358-4B38-8CDB-8E710181C0E9}">
  <dimension ref="A1"/>
  <sheetViews>
    <sheetView workbookViewId="0">
      <selection activeCell="C8" sqref="C8"/>
    </sheetView>
  </sheetViews>
  <sheetFormatPr baseColWidth="10" defaultRowHeight="15" x14ac:dyDescent="0.25"/>
  <cols>
    <col min="1" max="16384" width="11.42578125" style="350"/>
  </cols>
  <sheetData/>
  <sheetProtection algorithmName="SHA-512" hashValue="z010MFUN8J0r1JUGifAvjX/6rDDndAzzPCxQ/L1aYlOBW9V0/3HfVA86enlhbKRpYZ9VvJDfo6qPrqsxP3FX+Q==" saltValue="Z/2CvevfTy6dCg0/j14MhA=="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vt:i4>
      </vt:variant>
    </vt:vector>
  </HeadingPairs>
  <TitlesOfParts>
    <vt:vector size="17" baseType="lpstr">
      <vt:lpstr>Ausfüllhinweise</vt:lpstr>
      <vt:lpstr>TitelseiteSonstigeAltbatterien</vt:lpstr>
      <vt:lpstr>Gesamtergebnis</vt:lpstr>
      <vt:lpstr>Recyclingschritt N_0</vt:lpstr>
      <vt:lpstr>Recyclingschritt N_1</vt:lpstr>
      <vt:lpstr>Recyclingschritt N_2</vt:lpstr>
      <vt:lpstr>Recyclingschritt N_3</vt:lpstr>
      <vt:lpstr>Recyclingschritt N_4</vt:lpstr>
      <vt:lpstr>Recyclingschritt N_5</vt:lpstr>
      <vt:lpstr>Recyclingschritt N_6</vt:lpstr>
      <vt:lpstr>Recyclingschritt N_7</vt:lpstr>
      <vt:lpstr>Recyclingschritt N_8</vt:lpstr>
      <vt:lpstr>Anlage A</vt:lpstr>
      <vt:lpstr>Anlage B</vt:lpstr>
      <vt:lpstr>Ihre Bemerkungen</vt:lpstr>
      <vt:lpstr>Gesamtergebnis!Druckbereich</vt:lpstr>
      <vt:lpstr>TitelseiteSonstigeAltbatterien!Druckbereich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2026-10-05T14:17:12Z</cp:lastPrinted>
  <dcterms:created xsi:type="dcterms:W3CDTF">2014-10-22T08:20:18Z</dcterms:created>
  <dcterms:modified xsi:type="dcterms:W3CDTF">2026-10-06T13:55:08Z</dcterms:modified>
</cp:coreProperties>
</file>