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4.xml" ContentType="application/vnd.openxmlformats-officedocument.drawing+xml"/>
  <Override PartName="/xl/comments1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24226"/>
  <mc:AlternateContent xmlns:mc="http://schemas.openxmlformats.org/markup-compatibility/2006">
    <mc:Choice Requires="x15">
      <x15ac:absPath xmlns:x15ac="http://schemas.microsoft.com/office/spreadsheetml/2010/11/ac" url="Y:\Int\Batterien EPR und ReFa (ab 2026)\31 215 Software für Mitteilungspflichten\31 215-1 Allgemeines\2020 - xxx Formatvorlagen\endg. Formate\V_2\"/>
    </mc:Choice>
  </mc:AlternateContent>
  <xr:revisionPtr revIDLastSave="0" documentId="8_{E7FAC5FC-BE09-4186-B60B-40BFCA1522A0}" xr6:coauthVersionLast="47" xr6:coauthVersionMax="47" xr10:uidLastSave="{00000000-0000-0000-0000-000000000000}"/>
  <workbookProtection workbookAlgorithmName="SHA-512" workbookHashValue="QQwgMtnZcpjLxSn3mceBJy4Fekn3vyGC9E254YLoKsid/qgv9tK8pxYit1Fb7AwfwjPpBGU04lFhwQi4XD5cQw==" workbookSaltValue="6mqjYkG9k2im8mf7JMi9/Q==" workbookSpinCount="100000" lockStructure="1"/>
  <bookViews>
    <workbookView xWindow="-120" yWindow="-120" windowWidth="29040" windowHeight="15240" tabRatio="877" activeTab="1" xr2:uid="{C4324F35-630D-491D-A4BF-6975C8DCA40C}"/>
  </bookViews>
  <sheets>
    <sheet name="Ausfüllhinweise" sheetId="39" r:id="rId1"/>
    <sheet name="Titelseite NiCd-Altbatterien" sheetId="5" r:id="rId2"/>
    <sheet name="Gesamtergebnis" sheetId="1" r:id="rId3"/>
    <sheet name="Recyclingschritt N_0" sheetId="2" r:id="rId4"/>
    <sheet name="Recyclingschritt N_1" sheetId="32" r:id="rId5"/>
    <sheet name="Recyclingschritt N_2" sheetId="34" r:id="rId6"/>
    <sheet name="Recyclingschritt N_3" sheetId="35" r:id="rId7"/>
    <sheet name="Recyclingschritt N_4" sheetId="36" r:id="rId8"/>
    <sheet name="Recyclingschritt N_5" sheetId="42" r:id="rId9"/>
    <sheet name="Recyclingschritt N_6" sheetId="43" r:id="rId10"/>
    <sheet name="Recyclingschritt N_7" sheetId="44" r:id="rId11"/>
    <sheet name="Recyclingschritt N_8" sheetId="46" r:id="rId12"/>
    <sheet name="Anlage A" sheetId="47" r:id="rId13"/>
    <sheet name="Anlage B" sheetId="48" r:id="rId14"/>
    <sheet name="Ihre Bemerkungen" sheetId="49" r:id="rId15"/>
  </sheets>
  <definedNames>
    <definedName name="Dropdown5" localSheetId="1">'Titelseite NiCd-Altbatterien'!#REF!</definedName>
    <definedName name="Dropdown6" localSheetId="1">'Titelseite NiCd-Altbatterien'!#REF!</definedName>
    <definedName name="_xlnm.Print_Area" localSheetId="2">Gesamtergebnis!$A$1:$H$225</definedName>
    <definedName name="_xlnm.Print_Area" localSheetId="1">'Titelseite NiCd-Altbatterien'!$A$1:$L$38</definedName>
    <definedName name="Text44" localSheetId="1">'Titelseite NiCd-Altbatterien'!#REF!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74" i="2" l="1"/>
  <c r="A173" i="2"/>
  <c r="A172" i="2"/>
  <c r="A171" i="2"/>
  <c r="A170" i="2"/>
  <c r="A169" i="2"/>
  <c r="A122" i="2"/>
  <c r="A121" i="2"/>
  <c r="A120" i="2"/>
  <c r="A119" i="2"/>
  <c r="A118" i="2"/>
  <c r="A117" i="2"/>
  <c r="A96" i="2"/>
  <c r="A95" i="2"/>
  <c r="A94" i="2"/>
  <c r="A93" i="2"/>
  <c r="A92" i="2"/>
  <c r="A91" i="2"/>
  <c r="A221" i="2"/>
  <c r="A222" i="2"/>
  <c r="A223" i="2"/>
  <c r="A224" i="2"/>
  <c r="A225" i="2"/>
  <c r="A226" i="2"/>
  <c r="A195" i="2"/>
  <c r="A196" i="2"/>
  <c r="A197" i="2"/>
  <c r="A198" i="2"/>
  <c r="A199" i="2"/>
  <c r="A200" i="2"/>
  <c r="A143" i="2"/>
  <c r="A144" i="2"/>
  <c r="A145" i="2"/>
  <c r="A146" i="2"/>
  <c r="A147" i="2"/>
  <c r="A148" i="2"/>
  <c r="A58" i="46" l="1"/>
  <c r="A57" i="46"/>
  <c r="A58" i="44"/>
  <c r="A57" i="44"/>
  <c r="A59" i="43"/>
  <c r="A58" i="43"/>
  <c r="A57" i="43"/>
  <c r="A58" i="42"/>
  <c r="A57" i="42"/>
  <c r="A58" i="36"/>
  <c r="A57" i="36"/>
  <c r="A54" i="46"/>
  <c r="A53" i="46"/>
  <c r="A52" i="46"/>
  <c r="A51" i="46"/>
  <c r="A50" i="46"/>
  <c r="A49" i="46"/>
  <c r="A48" i="46"/>
  <c r="A47" i="46"/>
  <c r="A46" i="46"/>
  <c r="A45" i="46"/>
  <c r="A54" i="44"/>
  <c r="A53" i="44"/>
  <c r="A52" i="44"/>
  <c r="A51" i="44"/>
  <c r="A50" i="44"/>
  <c r="A49" i="44"/>
  <c r="A48" i="44"/>
  <c r="A47" i="44"/>
  <c r="A46" i="44"/>
  <c r="A45" i="44"/>
  <c r="A54" i="43"/>
  <c r="A53" i="43"/>
  <c r="A52" i="43"/>
  <c r="A51" i="43"/>
  <c r="A50" i="43"/>
  <c r="A49" i="43"/>
  <c r="A48" i="43"/>
  <c r="A47" i="43"/>
  <c r="A46" i="43"/>
  <c r="A45" i="43"/>
  <c r="A54" i="42"/>
  <c r="A53" i="42"/>
  <c r="A52" i="42"/>
  <c r="A51" i="42"/>
  <c r="A50" i="42"/>
  <c r="A49" i="42"/>
  <c r="A48" i="42"/>
  <c r="A47" i="42"/>
  <c r="A46" i="42"/>
  <c r="A45" i="42"/>
  <c r="A54" i="36"/>
  <c r="A53" i="36"/>
  <c r="A52" i="36"/>
  <c r="A51" i="36"/>
  <c r="A50" i="36"/>
  <c r="A49" i="36"/>
  <c r="A48" i="36"/>
  <c r="A47" i="36"/>
  <c r="A46" i="36"/>
  <c r="A45" i="36"/>
  <c r="A54" i="35"/>
  <c r="A53" i="35"/>
  <c r="A52" i="35"/>
  <c r="A51" i="35"/>
  <c r="A50" i="35"/>
  <c r="A49" i="35"/>
  <c r="A48" i="35"/>
  <c r="A47" i="35"/>
  <c r="A46" i="35"/>
  <c r="A45" i="35"/>
  <c r="A58" i="35"/>
  <c r="A57" i="35"/>
  <c r="A63" i="34"/>
  <c r="A57" i="34"/>
  <c r="A58" i="34"/>
  <c r="A54" i="34"/>
  <c r="A53" i="34"/>
  <c r="A52" i="34"/>
  <c r="A51" i="34"/>
  <c r="A50" i="34"/>
  <c r="A49" i="34"/>
  <c r="A48" i="34"/>
  <c r="A47" i="34"/>
  <c r="A46" i="34"/>
  <c r="A45" i="34"/>
  <c r="A67" i="35"/>
  <c r="A58" i="32"/>
  <c r="A57" i="32"/>
  <c r="A45" i="32"/>
  <c r="A46" i="32"/>
  <c r="A47" i="32"/>
  <c r="A48" i="32"/>
  <c r="A49" i="32"/>
  <c r="A50" i="32"/>
  <c r="A51" i="32"/>
  <c r="A52" i="32"/>
  <c r="A53" i="32"/>
  <c r="A54" i="32"/>
  <c r="C64" i="35"/>
  <c r="D64" i="35"/>
  <c r="B64" i="35"/>
  <c r="A169" i="1"/>
  <c r="A170" i="1"/>
  <c r="A171" i="1"/>
  <c r="A172" i="1"/>
  <c r="A173" i="1"/>
  <c r="A174" i="1"/>
  <c r="A175" i="1"/>
  <c r="A176" i="1"/>
  <c r="A177" i="1"/>
  <c r="A178" i="1"/>
  <c r="A179" i="1"/>
  <c r="A180" i="1"/>
  <c r="A181" i="1"/>
  <c r="A182" i="1"/>
  <c r="A156" i="1"/>
  <c r="A157" i="1"/>
  <c r="A144" i="1"/>
  <c r="A145" i="1"/>
  <c r="A146" i="1"/>
  <c r="A147" i="1"/>
  <c r="A148" i="1"/>
  <c r="A149" i="1"/>
  <c r="A150" i="1"/>
  <c r="A151" i="1"/>
  <c r="A152" i="1"/>
  <c r="A153" i="1"/>
  <c r="A154" i="1"/>
  <c r="A155" i="1"/>
  <c r="A130" i="1"/>
  <c r="A118" i="1"/>
  <c r="A119" i="1"/>
  <c r="A120" i="1"/>
  <c r="A121" i="1"/>
  <c r="A122" i="1"/>
  <c r="A123" i="1"/>
  <c r="A124" i="1"/>
  <c r="A125" i="1"/>
  <c r="A126" i="1"/>
  <c r="A127" i="1"/>
  <c r="A128" i="1"/>
  <c r="A129" i="1"/>
  <c r="A104" i="1"/>
  <c r="A105" i="1"/>
  <c r="A92" i="1"/>
  <c r="A93" i="1"/>
  <c r="A94" i="1"/>
  <c r="A95" i="1"/>
  <c r="A96" i="1"/>
  <c r="A97" i="1"/>
  <c r="A98" i="1"/>
  <c r="A99" i="1"/>
  <c r="A100" i="1"/>
  <c r="A101" i="1"/>
  <c r="A102" i="1"/>
  <c r="A103" i="1"/>
  <c r="A66" i="1"/>
  <c r="A67" i="1"/>
  <c r="A68" i="1"/>
  <c r="A69" i="1"/>
  <c r="A70" i="1"/>
  <c r="A71" i="1"/>
  <c r="A72" i="1"/>
  <c r="A73" i="1"/>
  <c r="A74" i="1"/>
  <c r="A75" i="1"/>
  <c r="A76" i="1"/>
  <c r="A77" i="1"/>
  <c r="A78" i="1"/>
  <c r="A50" i="1"/>
  <c r="A40" i="1"/>
  <c r="A41" i="1"/>
  <c r="A42" i="1"/>
  <c r="A43" i="1"/>
  <c r="A44" i="1"/>
  <c r="A45" i="1"/>
  <c r="A46" i="1"/>
  <c r="A47" i="1"/>
  <c r="A48" i="1"/>
  <c r="A49" i="1"/>
  <c r="A51" i="1"/>
  <c r="A52" i="1"/>
  <c r="A53" i="1"/>
  <c r="H209" i="2"/>
  <c r="H210" i="2"/>
  <c r="H211" i="2"/>
  <c r="H212" i="2"/>
  <c r="H213" i="2"/>
  <c r="H214" i="2"/>
  <c r="H215" i="2"/>
  <c r="H216" i="2"/>
  <c r="H217" i="2"/>
  <c r="H218" i="2"/>
  <c r="H219" i="2"/>
  <c r="H220" i="2"/>
  <c r="H221" i="2"/>
  <c r="H222" i="2"/>
  <c r="H223" i="2"/>
  <c r="H224" i="2"/>
  <c r="H225" i="2"/>
  <c r="H226" i="2"/>
  <c r="H208" i="2"/>
  <c r="H183" i="2"/>
  <c r="H184" i="2"/>
  <c r="H185" i="2"/>
  <c r="H186" i="2"/>
  <c r="H187" i="2"/>
  <c r="H188" i="2"/>
  <c r="H189" i="2"/>
  <c r="H190" i="2"/>
  <c r="H191" i="2"/>
  <c r="H192" i="2"/>
  <c r="H193" i="2"/>
  <c r="H194" i="2"/>
  <c r="H195" i="2"/>
  <c r="H196" i="2"/>
  <c r="H197" i="2"/>
  <c r="H198" i="2"/>
  <c r="H199" i="2"/>
  <c r="H200" i="2"/>
  <c r="H201" i="2"/>
  <c r="H172" i="2"/>
  <c r="H173" i="2"/>
  <c r="H174" i="2"/>
  <c r="H157" i="2"/>
  <c r="H158" i="2"/>
  <c r="H159" i="2"/>
  <c r="H160" i="2"/>
  <c r="H161" i="2"/>
  <c r="H162" i="2"/>
  <c r="H163" i="2"/>
  <c r="H164" i="2"/>
  <c r="H165" i="2"/>
  <c r="H166" i="2"/>
  <c r="H167" i="2"/>
  <c r="H168" i="2"/>
  <c r="H169" i="2"/>
  <c r="H170" i="2"/>
  <c r="H171" i="2"/>
  <c r="H156" i="2"/>
  <c r="H182" i="2"/>
  <c r="H105" i="2"/>
  <c r="H106" i="2"/>
  <c r="H107" i="2"/>
  <c r="H108" i="2"/>
  <c r="H109" i="2"/>
  <c r="H110" i="2"/>
  <c r="H111" i="2"/>
  <c r="H112" i="2"/>
  <c r="H113" i="2"/>
  <c r="H114" i="2"/>
  <c r="H115" i="2"/>
  <c r="H116" i="2"/>
  <c r="H117" i="2"/>
  <c r="H118" i="2"/>
  <c r="H119" i="2"/>
  <c r="H120" i="2"/>
  <c r="H121" i="2"/>
  <c r="H122" i="2"/>
  <c r="H131" i="2"/>
  <c r="H132" i="2"/>
  <c r="H133" i="2"/>
  <c r="H134" i="2"/>
  <c r="H135" i="2"/>
  <c r="H136" i="2"/>
  <c r="H137" i="2"/>
  <c r="H138" i="2"/>
  <c r="H139" i="2"/>
  <c r="H140" i="2"/>
  <c r="H141" i="2"/>
  <c r="H142" i="2"/>
  <c r="H130" i="2"/>
  <c r="H104" i="2"/>
  <c r="I78" i="2"/>
  <c r="I79" i="2"/>
  <c r="I80" i="2"/>
  <c r="I81" i="2"/>
  <c r="I82" i="2"/>
  <c r="I83" i="2"/>
  <c r="I84" i="2"/>
  <c r="I85" i="2"/>
  <c r="I86" i="2"/>
  <c r="I87" i="2"/>
  <c r="I88" i="2"/>
  <c r="H79" i="2"/>
  <c r="H80" i="2"/>
  <c r="H81" i="2"/>
  <c r="H82" i="2"/>
  <c r="H83" i="2"/>
  <c r="H84" i="2"/>
  <c r="H85" i="2"/>
  <c r="H86" i="2"/>
  <c r="H87" i="2"/>
  <c r="H88" i="2"/>
  <c r="H89" i="2"/>
  <c r="H90" i="2"/>
  <c r="H91" i="2"/>
  <c r="H92" i="2"/>
  <c r="H93" i="2"/>
  <c r="H94" i="2"/>
  <c r="H95" i="2"/>
  <c r="H96" i="2"/>
  <c r="H78" i="2"/>
  <c r="A131" i="1"/>
  <c r="A79" i="1"/>
  <c r="A116" i="2"/>
  <c r="A63" i="46"/>
  <c r="A62" i="46"/>
  <c r="A61" i="42"/>
  <c r="A60" i="34"/>
  <c r="A59" i="46"/>
  <c r="A90" i="2"/>
  <c r="A59" i="44" l="1"/>
  <c r="A59" i="36"/>
  <c r="A60" i="44"/>
  <c r="A61" i="44"/>
  <c r="A62" i="44"/>
  <c r="A59" i="42"/>
  <c r="A59" i="32"/>
  <c r="A59" i="34"/>
  <c r="A62" i="42"/>
  <c r="A63" i="42"/>
  <c r="A63" i="44"/>
  <c r="A60" i="32"/>
  <c r="A61" i="32"/>
  <c r="A60" i="43"/>
  <c r="A62" i="32"/>
  <c r="A61" i="36"/>
  <c r="A61" i="43"/>
  <c r="A63" i="32"/>
  <c r="A63" i="36"/>
  <c r="A62" i="43"/>
  <c r="A60" i="46"/>
  <c r="A63" i="43"/>
  <c r="A61" i="46"/>
  <c r="A61" i="34"/>
  <c r="A142" i="2"/>
  <c r="A168" i="2"/>
  <c r="A220" i="2"/>
  <c r="A194" i="2"/>
  <c r="I209" i="2"/>
  <c r="I210" i="2"/>
  <c r="I211" i="2"/>
  <c r="I212" i="2"/>
  <c r="I213" i="2"/>
  <c r="I214" i="2"/>
  <c r="I215" i="2"/>
  <c r="I216" i="2"/>
  <c r="I217" i="2"/>
  <c r="I218" i="2"/>
  <c r="I220" i="2"/>
  <c r="I221" i="2"/>
  <c r="I222" i="2"/>
  <c r="I223" i="2"/>
  <c r="I224" i="2"/>
  <c r="I225" i="2"/>
  <c r="I226" i="2"/>
  <c r="G209" i="2"/>
  <c r="G210" i="2"/>
  <c r="G211" i="2"/>
  <c r="G212" i="2"/>
  <c r="G213" i="2"/>
  <c r="G214" i="2"/>
  <c r="G215" i="2"/>
  <c r="G216" i="2"/>
  <c r="G217" i="2"/>
  <c r="G218" i="2"/>
  <c r="G219" i="2"/>
  <c r="G220" i="2"/>
  <c r="G221" i="2"/>
  <c r="G222" i="2"/>
  <c r="G223" i="2"/>
  <c r="G224" i="2"/>
  <c r="G225" i="2"/>
  <c r="G226" i="2"/>
  <c r="F209" i="2"/>
  <c r="F210" i="2"/>
  <c r="F211" i="2"/>
  <c r="F212" i="2"/>
  <c r="F213" i="2"/>
  <c r="F214" i="2"/>
  <c r="F215" i="2"/>
  <c r="F216" i="2"/>
  <c r="F217" i="2"/>
  <c r="F218" i="2"/>
  <c r="F219" i="2"/>
  <c r="F220" i="2"/>
  <c r="F221" i="2"/>
  <c r="F222" i="2"/>
  <c r="F223" i="2"/>
  <c r="F224" i="2"/>
  <c r="F225" i="2"/>
  <c r="F226" i="2"/>
  <c r="G208" i="2"/>
  <c r="I208" i="2"/>
  <c r="F208" i="2"/>
  <c r="I183" i="2"/>
  <c r="I184" i="2"/>
  <c r="I185" i="2"/>
  <c r="I186" i="2"/>
  <c r="I187" i="2"/>
  <c r="I188" i="2"/>
  <c r="I189" i="2"/>
  <c r="I190" i="2"/>
  <c r="I191" i="2"/>
  <c r="I192" i="2"/>
  <c r="I194" i="2"/>
  <c r="I195" i="2"/>
  <c r="I196" i="2"/>
  <c r="I197" i="2"/>
  <c r="I198" i="2"/>
  <c r="I199" i="2"/>
  <c r="I200" i="2"/>
  <c r="G183" i="2"/>
  <c r="G184" i="2"/>
  <c r="G185" i="2"/>
  <c r="G186" i="2"/>
  <c r="G187" i="2"/>
  <c r="G188" i="2"/>
  <c r="G189" i="2"/>
  <c r="G190" i="2"/>
  <c r="G191" i="2"/>
  <c r="G192" i="2"/>
  <c r="G193" i="2"/>
  <c r="G194" i="2"/>
  <c r="G195" i="2"/>
  <c r="G196" i="2"/>
  <c r="G197" i="2"/>
  <c r="G198" i="2"/>
  <c r="G199" i="2"/>
  <c r="G200" i="2"/>
  <c r="F183" i="2"/>
  <c r="F184" i="2"/>
  <c r="F185" i="2"/>
  <c r="F186" i="2"/>
  <c r="F187" i="2"/>
  <c r="F188" i="2"/>
  <c r="F189" i="2"/>
  <c r="F190" i="2"/>
  <c r="F191" i="2"/>
  <c r="F192" i="2"/>
  <c r="F193" i="2"/>
  <c r="F194" i="2"/>
  <c r="F195" i="2"/>
  <c r="F196" i="2"/>
  <c r="F197" i="2"/>
  <c r="F198" i="2"/>
  <c r="F199" i="2"/>
  <c r="F200" i="2"/>
  <c r="G182" i="2"/>
  <c r="I182" i="2"/>
  <c r="F182" i="2"/>
  <c r="I157" i="2"/>
  <c r="I158" i="2"/>
  <c r="I159" i="2"/>
  <c r="I160" i="2"/>
  <c r="I161" i="2"/>
  <c r="I162" i="2"/>
  <c r="I163" i="2"/>
  <c r="I164" i="2"/>
  <c r="I165" i="2"/>
  <c r="I166" i="2"/>
  <c r="I168" i="2"/>
  <c r="I169" i="2"/>
  <c r="I170" i="2"/>
  <c r="I171" i="2"/>
  <c r="I172" i="2"/>
  <c r="I173" i="2"/>
  <c r="I174" i="2"/>
  <c r="G157" i="2"/>
  <c r="G158" i="2"/>
  <c r="G159" i="2"/>
  <c r="G160" i="2"/>
  <c r="G161" i="2"/>
  <c r="G162" i="2"/>
  <c r="G163" i="2"/>
  <c r="G164" i="2"/>
  <c r="G165" i="2"/>
  <c r="G166" i="2"/>
  <c r="G167" i="2"/>
  <c r="G168" i="2"/>
  <c r="G169" i="2"/>
  <c r="G170" i="2"/>
  <c r="G171" i="2"/>
  <c r="G172" i="2"/>
  <c r="G173" i="2"/>
  <c r="G174" i="2"/>
  <c r="F157" i="2"/>
  <c r="F158" i="2"/>
  <c r="F159" i="2"/>
  <c r="F160" i="2"/>
  <c r="F161" i="2"/>
  <c r="F162" i="2"/>
  <c r="F163" i="2"/>
  <c r="F164" i="2"/>
  <c r="F165" i="2"/>
  <c r="F166" i="2"/>
  <c r="F167" i="2"/>
  <c r="F168" i="2"/>
  <c r="F169" i="2"/>
  <c r="F170" i="2"/>
  <c r="F171" i="2"/>
  <c r="F172" i="2"/>
  <c r="F173" i="2"/>
  <c r="F174" i="2"/>
  <c r="G156" i="2"/>
  <c r="I156" i="2"/>
  <c r="F156" i="2"/>
  <c r="I131" i="2"/>
  <c r="I132" i="2"/>
  <c r="I133" i="2"/>
  <c r="I134" i="2"/>
  <c r="I135" i="2"/>
  <c r="I136" i="2"/>
  <c r="I137" i="2"/>
  <c r="I138" i="2"/>
  <c r="I139" i="2"/>
  <c r="I140" i="2"/>
  <c r="I142" i="2"/>
  <c r="I143" i="2"/>
  <c r="I144" i="2"/>
  <c r="I145" i="2"/>
  <c r="I146" i="2"/>
  <c r="I147" i="2"/>
  <c r="I148" i="2"/>
  <c r="G131" i="2"/>
  <c r="G132" i="2"/>
  <c r="G133" i="2"/>
  <c r="G134" i="2"/>
  <c r="G135" i="2"/>
  <c r="G136" i="2"/>
  <c r="G137" i="2"/>
  <c r="G138" i="2"/>
  <c r="G139" i="2"/>
  <c r="G140" i="2"/>
  <c r="G141" i="2"/>
  <c r="G142" i="2"/>
  <c r="G143" i="2"/>
  <c r="G144" i="2"/>
  <c r="G145" i="2"/>
  <c r="G146" i="2"/>
  <c r="G147" i="2"/>
  <c r="G148" i="2"/>
  <c r="F131" i="2"/>
  <c r="F132" i="2"/>
  <c r="F133" i="2"/>
  <c r="F134" i="2"/>
  <c r="F135" i="2"/>
  <c r="F136" i="2"/>
  <c r="F137" i="2"/>
  <c r="F138" i="2"/>
  <c r="F139" i="2"/>
  <c r="F140" i="2"/>
  <c r="F141" i="2"/>
  <c r="F142" i="2"/>
  <c r="F143" i="2"/>
  <c r="F144" i="2"/>
  <c r="F145" i="2"/>
  <c r="F146" i="2"/>
  <c r="F147" i="2"/>
  <c r="F148" i="2"/>
  <c r="G130" i="2"/>
  <c r="I130" i="2"/>
  <c r="F130" i="2"/>
  <c r="I105" i="2"/>
  <c r="I106" i="2"/>
  <c r="I107" i="2"/>
  <c r="I108" i="2"/>
  <c r="I109" i="2"/>
  <c r="I110" i="2"/>
  <c r="I111" i="2"/>
  <c r="I112" i="2"/>
  <c r="I113" i="2"/>
  <c r="I114" i="2"/>
  <c r="I116" i="2"/>
  <c r="I117" i="2"/>
  <c r="I118" i="2"/>
  <c r="I119" i="2"/>
  <c r="I120" i="2"/>
  <c r="I121" i="2"/>
  <c r="I122" i="2"/>
  <c r="G105" i="2"/>
  <c r="G106" i="2"/>
  <c r="G107" i="2"/>
  <c r="G108" i="2"/>
  <c r="G109" i="2"/>
  <c r="G110" i="2"/>
  <c r="G111" i="2"/>
  <c r="G112" i="2"/>
  <c r="G113" i="2"/>
  <c r="G114" i="2"/>
  <c r="G115" i="2"/>
  <c r="G116" i="2"/>
  <c r="G117" i="2"/>
  <c r="G118" i="2"/>
  <c r="G119" i="2"/>
  <c r="G120" i="2"/>
  <c r="G121" i="2"/>
  <c r="G122" i="2"/>
  <c r="F105" i="2"/>
  <c r="F106" i="2"/>
  <c r="F107" i="2"/>
  <c r="F108" i="2"/>
  <c r="F109" i="2"/>
  <c r="F110" i="2"/>
  <c r="F111" i="2"/>
  <c r="F112" i="2"/>
  <c r="F113" i="2"/>
  <c r="F114" i="2"/>
  <c r="F115" i="2"/>
  <c r="F116" i="2"/>
  <c r="F117" i="2"/>
  <c r="F118" i="2"/>
  <c r="F119" i="2"/>
  <c r="F120" i="2"/>
  <c r="F121" i="2"/>
  <c r="F122" i="2"/>
  <c r="G104" i="2"/>
  <c r="I104" i="2"/>
  <c r="F104" i="2"/>
  <c r="I90" i="2"/>
  <c r="I91" i="2"/>
  <c r="I92" i="2"/>
  <c r="I93" i="2"/>
  <c r="I94" i="2"/>
  <c r="I95" i="2"/>
  <c r="I96" i="2"/>
  <c r="G79" i="2"/>
  <c r="G80" i="2"/>
  <c r="G81" i="2"/>
  <c r="G82" i="2"/>
  <c r="G83" i="2"/>
  <c r="G84" i="2"/>
  <c r="G85" i="2"/>
  <c r="G86" i="2"/>
  <c r="G87" i="2"/>
  <c r="G88" i="2"/>
  <c r="G89" i="2"/>
  <c r="G90" i="2"/>
  <c r="G91" i="2"/>
  <c r="G92" i="2"/>
  <c r="G93" i="2"/>
  <c r="G94" i="2"/>
  <c r="G95" i="2"/>
  <c r="G96" i="2"/>
  <c r="F79" i="2"/>
  <c r="F80" i="2"/>
  <c r="F81" i="2"/>
  <c r="F82" i="2"/>
  <c r="F83" i="2"/>
  <c r="F84" i="2"/>
  <c r="F85" i="2"/>
  <c r="F86" i="2"/>
  <c r="F87" i="2"/>
  <c r="F88" i="2"/>
  <c r="F89" i="2"/>
  <c r="F90" i="2"/>
  <c r="F91" i="2"/>
  <c r="F92" i="2"/>
  <c r="F93" i="2"/>
  <c r="F94" i="2"/>
  <c r="F95" i="2"/>
  <c r="F96" i="2"/>
  <c r="G78" i="2"/>
  <c r="F78" i="2"/>
  <c r="B74" i="2"/>
  <c r="B100" i="2"/>
  <c r="B126" i="2"/>
  <c r="B152" i="2"/>
  <c r="B178" i="2"/>
  <c r="B204" i="2"/>
  <c r="D75" i="2" l="1"/>
  <c r="D30" i="1"/>
  <c r="B114" i="1" s="1"/>
  <c r="D31" i="1"/>
  <c r="B140" i="1" s="1"/>
  <c r="D32" i="1"/>
  <c r="B165" i="1" s="1"/>
  <c r="F32" i="1"/>
  <c r="I227" i="2"/>
  <c r="G227" i="2"/>
  <c r="F227" i="2"/>
  <c r="D166" i="1"/>
  <c r="D141" i="1"/>
  <c r="D115" i="1"/>
  <c r="D89" i="1"/>
  <c r="F31" i="1"/>
  <c r="F30" i="1"/>
  <c r="C30" i="1"/>
  <c r="C31" i="1"/>
  <c r="C32" i="1"/>
  <c r="A30" i="1"/>
  <c r="A31" i="1"/>
  <c r="A32" i="1"/>
  <c r="I201" i="2"/>
  <c r="G201" i="2"/>
  <c r="F201" i="2"/>
  <c r="D205" i="2"/>
  <c r="D179" i="2"/>
  <c r="D153" i="2"/>
  <c r="D127" i="2"/>
  <c r="A184" i="1"/>
  <c r="A185" i="1"/>
  <c r="A186" i="1"/>
  <c r="A187" i="1"/>
  <c r="A183" i="1"/>
  <c r="A159" i="1"/>
  <c r="A160" i="1"/>
  <c r="A161" i="1"/>
  <c r="A162" i="1"/>
  <c r="A158" i="1"/>
  <c r="A133" i="1"/>
  <c r="A134" i="1"/>
  <c r="A135" i="1"/>
  <c r="A136" i="1"/>
  <c r="A132" i="1"/>
  <c r="A230" i="2"/>
  <c r="D32" i="2"/>
  <c r="A2" i="35"/>
  <c r="D25" i="44"/>
  <c r="D25" i="46"/>
  <c r="C25" i="46"/>
  <c r="A25" i="46" a="1"/>
  <c r="A25" i="46" s="1"/>
  <c r="C25" i="44"/>
  <c r="A25" i="44" a="1"/>
  <c r="A25" i="44" s="1"/>
  <c r="D25" i="43"/>
  <c r="C25" i="43"/>
  <c r="A25" i="43" a="1"/>
  <c r="A25" i="43" s="1"/>
  <c r="B5" i="46"/>
  <c r="B5" i="44"/>
  <c r="B5" i="43"/>
  <c r="A67" i="46"/>
  <c r="D64" i="46"/>
  <c r="C64" i="46"/>
  <c r="B64" i="46"/>
  <c r="E63" i="46"/>
  <c r="E62" i="46"/>
  <c r="E61" i="46"/>
  <c r="E60" i="46"/>
  <c r="E59" i="46"/>
  <c r="E58" i="46"/>
  <c r="E57" i="46"/>
  <c r="E56" i="46"/>
  <c r="E55" i="46"/>
  <c r="E54" i="46"/>
  <c r="E53" i="46"/>
  <c r="E52" i="46"/>
  <c r="E51" i="46"/>
  <c r="E50" i="46"/>
  <c r="E49" i="46"/>
  <c r="E48" i="46"/>
  <c r="E47" i="46"/>
  <c r="E46" i="46"/>
  <c r="E45" i="46"/>
  <c r="I42" i="46"/>
  <c r="D40" i="46"/>
  <c r="I31" i="46"/>
  <c r="I22" i="46"/>
  <c r="C7" i="46"/>
  <c r="A2" i="46"/>
  <c r="I1" i="46"/>
  <c r="A67" i="44"/>
  <c r="D64" i="44"/>
  <c r="C64" i="44"/>
  <c r="E64" i="44" s="1"/>
  <c r="B64" i="44"/>
  <c r="E63" i="44"/>
  <c r="E62" i="44"/>
  <c r="E61" i="44"/>
  <c r="E60" i="44"/>
  <c r="E59" i="44"/>
  <c r="E58" i="44"/>
  <c r="E57" i="44"/>
  <c r="E56" i="44"/>
  <c r="E55" i="44"/>
  <c r="E54" i="44"/>
  <c r="E53" i="44"/>
  <c r="E52" i="44"/>
  <c r="E51" i="44"/>
  <c r="E50" i="44"/>
  <c r="E49" i="44"/>
  <c r="E48" i="44"/>
  <c r="E47" i="44"/>
  <c r="E46" i="44"/>
  <c r="E45" i="44"/>
  <c r="I42" i="44"/>
  <c r="D40" i="44"/>
  <c r="I31" i="44"/>
  <c r="I22" i="44"/>
  <c r="C7" i="44"/>
  <c r="A2" i="44"/>
  <c r="I1" i="44"/>
  <c r="A67" i="43"/>
  <c r="D64" i="43"/>
  <c r="C64" i="43"/>
  <c r="B64" i="43"/>
  <c r="E63" i="43"/>
  <c r="E62" i="43"/>
  <c r="E61" i="43"/>
  <c r="E60" i="43"/>
  <c r="E59" i="43"/>
  <c r="E58" i="43"/>
  <c r="E57" i="43"/>
  <c r="E56" i="43"/>
  <c r="E55" i="43"/>
  <c r="E54" i="43"/>
  <c r="E53" i="43"/>
  <c r="E52" i="43"/>
  <c r="E51" i="43"/>
  <c r="E50" i="43"/>
  <c r="E49" i="43"/>
  <c r="E48" i="43"/>
  <c r="E47" i="43"/>
  <c r="E46" i="43"/>
  <c r="E45" i="43"/>
  <c r="I42" i="43"/>
  <c r="D40" i="43"/>
  <c r="I31" i="43"/>
  <c r="I22" i="43"/>
  <c r="C7" i="43"/>
  <c r="A2" i="43"/>
  <c r="I1" i="43"/>
  <c r="B5" i="42"/>
  <c r="D25" i="42"/>
  <c r="C25" i="42"/>
  <c r="A25" i="42" a="1"/>
  <c r="A25" i="42" s="1"/>
  <c r="A67" i="42"/>
  <c r="D64" i="42"/>
  <c r="C64" i="42"/>
  <c r="E64" i="42" s="1"/>
  <c r="B64" i="42"/>
  <c r="E63" i="42"/>
  <c r="E62" i="42"/>
  <c r="E61" i="42"/>
  <c r="E60" i="42"/>
  <c r="E59" i="42"/>
  <c r="E58" i="42"/>
  <c r="E57" i="42"/>
  <c r="E56" i="42"/>
  <c r="E55" i="42"/>
  <c r="E54" i="42"/>
  <c r="E53" i="42"/>
  <c r="E52" i="42"/>
  <c r="E51" i="42"/>
  <c r="E50" i="42"/>
  <c r="E49" i="42"/>
  <c r="E48" i="42"/>
  <c r="E47" i="42"/>
  <c r="E46" i="42"/>
  <c r="E45" i="42"/>
  <c r="I42" i="42"/>
  <c r="D40" i="42"/>
  <c r="I31" i="42"/>
  <c r="I22" i="42"/>
  <c r="C7" i="42"/>
  <c r="A2" i="42"/>
  <c r="I1" i="42"/>
  <c r="E46" i="36"/>
  <c r="E47" i="36"/>
  <c r="E48" i="36"/>
  <c r="E49" i="36"/>
  <c r="E50" i="36"/>
  <c r="E51" i="36"/>
  <c r="E52" i="36"/>
  <c r="E53" i="36"/>
  <c r="E54" i="36"/>
  <c r="E55" i="36"/>
  <c r="E56" i="36"/>
  <c r="E57" i="36"/>
  <c r="E58" i="36"/>
  <c r="E59" i="36"/>
  <c r="E60" i="36"/>
  <c r="E61" i="36"/>
  <c r="E62" i="36"/>
  <c r="E63" i="36"/>
  <c r="E45" i="36"/>
  <c r="D64" i="36"/>
  <c r="C64" i="36"/>
  <c r="B64" i="36"/>
  <c r="B64" i="34"/>
  <c r="E46" i="35"/>
  <c r="E47" i="35"/>
  <c r="E48" i="35"/>
  <c r="E49" i="35"/>
  <c r="E50" i="35"/>
  <c r="E51" i="35"/>
  <c r="E52" i="35"/>
  <c r="E53" i="35"/>
  <c r="E54" i="35"/>
  <c r="E55" i="35"/>
  <c r="E56" i="35"/>
  <c r="E57" i="35"/>
  <c r="E58" i="35"/>
  <c r="E59" i="35"/>
  <c r="E60" i="35"/>
  <c r="E61" i="35"/>
  <c r="E62" i="35"/>
  <c r="E63" i="35"/>
  <c r="E45" i="35"/>
  <c r="E46" i="34"/>
  <c r="E47" i="34"/>
  <c r="E48" i="34"/>
  <c r="E49" i="34"/>
  <c r="E50" i="34"/>
  <c r="E51" i="34"/>
  <c r="E52" i="34"/>
  <c r="E53" i="34"/>
  <c r="E54" i="34"/>
  <c r="E55" i="34"/>
  <c r="E56" i="34"/>
  <c r="E57" i="34"/>
  <c r="E58" i="34"/>
  <c r="E59" i="34"/>
  <c r="E60" i="34"/>
  <c r="E61" i="34"/>
  <c r="E62" i="34"/>
  <c r="E63" i="34"/>
  <c r="E45" i="34"/>
  <c r="D64" i="34"/>
  <c r="C64" i="34"/>
  <c r="E46" i="32"/>
  <c r="E47" i="32"/>
  <c r="E48" i="32"/>
  <c r="E49" i="32"/>
  <c r="E50" i="32"/>
  <c r="E51" i="32"/>
  <c r="E52" i="32"/>
  <c r="E53" i="32"/>
  <c r="E54" i="32"/>
  <c r="E55" i="32"/>
  <c r="E56" i="32"/>
  <c r="E57" i="32"/>
  <c r="E58" i="32"/>
  <c r="E59" i="32"/>
  <c r="E60" i="32"/>
  <c r="E61" i="32"/>
  <c r="E62" i="32"/>
  <c r="E63" i="32"/>
  <c r="E45" i="32"/>
  <c r="D64" i="32"/>
  <c r="C64" i="32"/>
  <c r="B64" i="32"/>
  <c r="G30" i="2" l="1"/>
  <c r="I193" i="2" s="1"/>
  <c r="E64" i="46"/>
  <c r="E64" i="43"/>
  <c r="G29" i="2"/>
  <c r="G28" i="2"/>
  <c r="I141" i="2" s="1"/>
  <c r="G27" i="2"/>
  <c r="I115" i="2" s="1"/>
  <c r="G26" i="2"/>
  <c r="G31" i="2"/>
  <c r="E64" i="32"/>
  <c r="C71" i="2"/>
  <c r="E70" i="2"/>
  <c r="E69" i="2"/>
  <c r="E68" i="2"/>
  <c r="E67" i="2"/>
  <c r="E66" i="2"/>
  <c r="E65" i="2"/>
  <c r="E64" i="2"/>
  <c r="E63" i="2"/>
  <c r="E62" i="2"/>
  <c r="E61" i="2"/>
  <c r="E60" i="2"/>
  <c r="E59" i="2"/>
  <c r="E58" i="2"/>
  <c r="E57" i="2"/>
  <c r="E56" i="2"/>
  <c r="E55" i="2"/>
  <c r="E54" i="2"/>
  <c r="E53" i="2"/>
  <c r="E52" i="2"/>
  <c r="I219" i="2" l="1"/>
  <c r="C213" i="2"/>
  <c r="C89" i="2"/>
  <c r="I89" i="2"/>
  <c r="B89" i="2"/>
  <c r="B51" i="1" s="1"/>
  <c r="C165" i="2"/>
  <c r="I167" i="2"/>
  <c r="C156" i="2"/>
  <c r="E32" i="2"/>
  <c r="C164" i="2"/>
  <c r="C166" i="2"/>
  <c r="B160" i="2"/>
  <c r="B122" i="1" s="1"/>
  <c r="C161" i="2"/>
  <c r="B168" i="2"/>
  <c r="B130" i="1" s="1"/>
  <c r="B167" i="2"/>
  <c r="B129" i="1" s="1"/>
  <c r="C174" i="2"/>
  <c r="C159" i="2"/>
  <c r="B171" i="2"/>
  <c r="B133" i="1" s="1"/>
  <c r="B173" i="2"/>
  <c r="B135" i="1" s="1"/>
  <c r="C171" i="2"/>
  <c r="B172" i="2"/>
  <c r="B134" i="1" s="1"/>
  <c r="C173" i="2"/>
  <c r="C170" i="2"/>
  <c r="C168" i="2"/>
  <c r="C172" i="2"/>
  <c r="B174" i="2"/>
  <c r="B136" i="1" s="1"/>
  <c r="C163" i="2"/>
  <c r="C157" i="2"/>
  <c r="B157" i="2"/>
  <c r="B119" i="1" s="1"/>
  <c r="C169" i="2"/>
  <c r="B169" i="2"/>
  <c r="B131" i="1" s="1"/>
  <c r="C167" i="2"/>
  <c r="C160" i="2"/>
  <c r="C162" i="2"/>
  <c r="C158" i="2"/>
  <c r="C183" i="2"/>
  <c r="C195" i="2"/>
  <c r="C182" i="2"/>
  <c r="C184" i="2"/>
  <c r="C196" i="2"/>
  <c r="C185" i="2"/>
  <c r="C197" i="2"/>
  <c r="C188" i="2"/>
  <c r="B183" i="2"/>
  <c r="B145" i="1" s="1"/>
  <c r="C186" i="2"/>
  <c r="C198" i="2"/>
  <c r="B194" i="2"/>
  <c r="B156" i="1" s="1"/>
  <c r="C189" i="2"/>
  <c r="B195" i="2"/>
  <c r="B157" i="1" s="1"/>
  <c r="B200" i="2"/>
  <c r="B162" i="1" s="1"/>
  <c r="C187" i="2"/>
  <c r="C199" i="2"/>
  <c r="B193" i="2"/>
  <c r="B155" i="1" s="1"/>
  <c r="C200" i="2"/>
  <c r="C194" i="2"/>
  <c r="C190" i="2"/>
  <c r="C191" i="2"/>
  <c r="B197" i="2"/>
  <c r="B159" i="1" s="1"/>
  <c r="C192" i="2"/>
  <c r="B186" i="2"/>
  <c r="B148" i="1" s="1"/>
  <c r="B198" i="2"/>
  <c r="B160" i="1" s="1"/>
  <c r="C193" i="2"/>
  <c r="B199" i="2"/>
  <c r="B161" i="1" s="1"/>
  <c r="C209" i="2"/>
  <c r="C222" i="2"/>
  <c r="C211" i="2"/>
  <c r="C223" i="2"/>
  <c r="C212" i="2"/>
  <c r="C224" i="2"/>
  <c r="B223" i="2"/>
  <c r="B184" i="1" s="1"/>
  <c r="C225" i="2"/>
  <c r="B219" i="2"/>
  <c r="B180" i="1" s="1"/>
  <c r="C217" i="2"/>
  <c r="C214" i="2"/>
  <c r="C226" i="2"/>
  <c r="B220" i="2"/>
  <c r="B181" i="1" s="1"/>
  <c r="C210" i="2"/>
  <c r="C215" i="2"/>
  <c r="B209" i="2"/>
  <c r="B170" i="1" s="1"/>
  <c r="B221" i="2"/>
  <c r="B182" i="1" s="1"/>
  <c r="C216" i="2"/>
  <c r="C218" i="2"/>
  <c r="B212" i="2"/>
  <c r="B173" i="1" s="1"/>
  <c r="B224" i="2"/>
  <c r="B185" i="1" s="1"/>
  <c r="C219" i="2"/>
  <c r="B225" i="2"/>
  <c r="B186" i="1" s="1"/>
  <c r="C220" i="2"/>
  <c r="B226" i="2"/>
  <c r="B187" i="1" s="1"/>
  <c r="C221" i="2"/>
  <c r="C208" i="2"/>
  <c r="A60" i="42"/>
  <c r="E71" i="2"/>
  <c r="B5" i="36" l="1"/>
  <c r="B5" i="35"/>
  <c r="B5" i="34"/>
  <c r="B5" i="32"/>
  <c r="A62" i="36"/>
  <c r="A60" i="36"/>
  <c r="A63" i="35"/>
  <c r="A62" i="35"/>
  <c r="A61" i="35"/>
  <c r="A60" i="35"/>
  <c r="A62" i="34"/>
  <c r="D46" i="2"/>
  <c r="A107" i="1" l="1"/>
  <c r="A108" i="1"/>
  <c r="A109" i="1"/>
  <c r="A110" i="1"/>
  <c r="A67" i="36"/>
  <c r="A67" i="34"/>
  <c r="A67" i="32"/>
  <c r="A83" i="1"/>
  <c r="A84" i="1"/>
  <c r="A58" i="1"/>
  <c r="A2" i="36"/>
  <c r="A2" i="34"/>
  <c r="A2" i="32"/>
  <c r="C7" i="32"/>
  <c r="C25" i="36"/>
  <c r="C25" i="35"/>
  <c r="A25" i="34" a="1"/>
  <c r="A25" i="34" s="1"/>
  <c r="F29" i="1"/>
  <c r="D29" i="1"/>
  <c r="B88" i="1" s="1"/>
  <c r="A57" i="1"/>
  <c r="F28" i="1"/>
  <c r="F27" i="1"/>
  <c r="D25" i="36"/>
  <c r="A25" i="36" a="1"/>
  <c r="A25" i="36" s="1"/>
  <c r="D25" i="35"/>
  <c r="A25" i="35" a="1"/>
  <c r="A25" i="35" s="1"/>
  <c r="I42" i="36"/>
  <c r="D40" i="36"/>
  <c r="I31" i="36"/>
  <c r="I22" i="36"/>
  <c r="C7" i="36"/>
  <c r="I1" i="36"/>
  <c r="I42" i="35"/>
  <c r="D40" i="35"/>
  <c r="I31" i="35"/>
  <c r="I22" i="35"/>
  <c r="C7" i="35"/>
  <c r="I1" i="35"/>
  <c r="D25" i="34"/>
  <c r="C25" i="34"/>
  <c r="B49" i="2" l="1"/>
  <c r="E64" i="36"/>
  <c r="E64" i="35"/>
  <c r="B81" i="2" l="1"/>
  <c r="B43" i="1" s="1"/>
  <c r="B159" i="2"/>
  <c r="B121" i="1" s="1"/>
  <c r="B133" i="2"/>
  <c r="B107" i="2"/>
  <c r="B69" i="1" s="1"/>
  <c r="B211" i="2"/>
  <c r="B172" i="1" s="1"/>
  <c r="B185" i="2"/>
  <c r="B147" i="1" s="1"/>
  <c r="B83" i="2"/>
  <c r="B45" i="1" s="1"/>
  <c r="B187" i="2"/>
  <c r="B149" i="1" s="1"/>
  <c r="B161" i="2"/>
  <c r="B123" i="1" s="1"/>
  <c r="B135" i="2"/>
  <c r="B109" i="2"/>
  <c r="B71" i="1" s="1"/>
  <c r="B213" i="2"/>
  <c r="B174" i="1" s="1"/>
  <c r="B84" i="2"/>
  <c r="B46" i="1" s="1"/>
  <c r="B162" i="2"/>
  <c r="B124" i="1" s="1"/>
  <c r="B188" i="2"/>
  <c r="B150" i="1" s="1"/>
  <c r="B136" i="2"/>
  <c r="B110" i="2"/>
  <c r="B72" i="1" s="1"/>
  <c r="B214" i="2"/>
  <c r="B175" i="1" s="1"/>
  <c r="B85" i="2"/>
  <c r="B47" i="1" s="1"/>
  <c r="B189" i="2"/>
  <c r="B151" i="1" s="1"/>
  <c r="B111" i="2"/>
  <c r="B73" i="1" s="1"/>
  <c r="B163" i="2"/>
  <c r="B125" i="1" s="1"/>
  <c r="B137" i="2"/>
  <c r="B215" i="2"/>
  <c r="B176" i="1" s="1"/>
  <c r="B86" i="2"/>
  <c r="B48" i="1" s="1"/>
  <c r="B190" i="2"/>
  <c r="B152" i="1" s="1"/>
  <c r="B216" i="2"/>
  <c r="B177" i="1" s="1"/>
  <c r="B164" i="2"/>
  <c r="B126" i="1" s="1"/>
  <c r="B138" i="2"/>
  <c r="B112" i="2"/>
  <c r="B74" i="1" s="1"/>
  <c r="B87" i="2"/>
  <c r="B49" i="1" s="1"/>
  <c r="B217" i="2"/>
  <c r="B178" i="1" s="1"/>
  <c r="B191" i="2"/>
  <c r="B153" i="1" s="1"/>
  <c r="B139" i="2"/>
  <c r="B165" i="2"/>
  <c r="B127" i="1" s="1"/>
  <c r="B113" i="2"/>
  <c r="B75" i="1" s="1"/>
  <c r="B88" i="2"/>
  <c r="B50" i="1" s="1"/>
  <c r="B218" i="2"/>
  <c r="B179" i="1" s="1"/>
  <c r="B192" i="2"/>
  <c r="B154" i="1" s="1"/>
  <c r="B166" i="2"/>
  <c r="B128" i="1" s="1"/>
  <c r="B140" i="2"/>
  <c r="B114" i="2"/>
  <c r="B76" i="1" s="1"/>
  <c r="B92" i="2"/>
  <c r="B54" i="1" s="1"/>
  <c r="B118" i="2"/>
  <c r="B80" i="1" s="1"/>
  <c r="B222" i="2"/>
  <c r="B183" i="1" s="1"/>
  <c r="B144" i="2"/>
  <c r="B196" i="2"/>
  <c r="B158" i="1" s="1"/>
  <c r="B170" i="2"/>
  <c r="B132" i="1" s="1"/>
  <c r="B78" i="2"/>
  <c r="B182" i="2"/>
  <c r="B144" i="1" s="1"/>
  <c r="B130" i="2"/>
  <c r="B156" i="2"/>
  <c r="B118" i="1" s="1"/>
  <c r="B104" i="2"/>
  <c r="B208" i="2"/>
  <c r="B169" i="1" s="1"/>
  <c r="C111" i="2"/>
  <c r="B105" i="2"/>
  <c r="B67" i="1" s="1"/>
  <c r="B117" i="2"/>
  <c r="B79" i="1" s="1"/>
  <c r="C112" i="2"/>
  <c r="C110" i="2"/>
  <c r="C113" i="2"/>
  <c r="B119" i="2"/>
  <c r="B81" i="1" s="1"/>
  <c r="C117" i="2"/>
  <c r="C122" i="2"/>
  <c r="C114" i="2"/>
  <c r="B108" i="2"/>
  <c r="B70" i="1" s="1"/>
  <c r="B120" i="2"/>
  <c r="B82" i="1" s="1"/>
  <c r="C105" i="2"/>
  <c r="C104" i="2"/>
  <c r="C106" i="2"/>
  <c r="C118" i="2"/>
  <c r="C115" i="2"/>
  <c r="B121" i="2"/>
  <c r="B83" i="1" s="1"/>
  <c r="C116" i="2"/>
  <c r="B122" i="2"/>
  <c r="B84" i="1" s="1"/>
  <c r="B116" i="2"/>
  <c r="B78" i="1" s="1"/>
  <c r="C107" i="2"/>
  <c r="C119" i="2"/>
  <c r="C108" i="2"/>
  <c r="C120" i="2"/>
  <c r="C109" i="2"/>
  <c r="C121" i="2"/>
  <c r="B115" i="2"/>
  <c r="B77" i="1" s="1"/>
  <c r="B106" i="2"/>
  <c r="B68" i="1" s="1"/>
  <c r="B132" i="2"/>
  <c r="B210" i="2"/>
  <c r="B171" i="1" s="1"/>
  <c r="B184" i="2"/>
  <c r="B146" i="1" s="1"/>
  <c r="B158" i="2"/>
  <c r="B120" i="1" s="1"/>
  <c r="C139" i="2"/>
  <c r="B145" i="2"/>
  <c r="C140" i="2"/>
  <c r="B134" i="2"/>
  <c r="B146" i="2"/>
  <c r="C146" i="2"/>
  <c r="C141" i="2"/>
  <c r="B147" i="2"/>
  <c r="C132" i="2"/>
  <c r="C133" i="2"/>
  <c r="C138" i="2"/>
  <c r="C142" i="2"/>
  <c r="B148" i="2"/>
  <c r="C145" i="2"/>
  <c r="C134" i="2"/>
  <c r="C131" i="2"/>
  <c r="C143" i="2"/>
  <c r="C130" i="2"/>
  <c r="C144" i="2"/>
  <c r="C135" i="2"/>
  <c r="C147" i="2"/>
  <c r="B141" i="2"/>
  <c r="C136" i="2"/>
  <c r="C148" i="2"/>
  <c r="B142" i="2"/>
  <c r="C137" i="2"/>
  <c r="B131" i="2"/>
  <c r="B143" i="2"/>
  <c r="C79" i="2"/>
  <c r="C80" i="2"/>
  <c r="C81" i="2"/>
  <c r="C93" i="2"/>
  <c r="C82" i="2"/>
  <c r="C83" i="2"/>
  <c r="C95" i="2"/>
  <c r="C84" i="2"/>
  <c r="C96" i="2"/>
  <c r="C85" i="2"/>
  <c r="C78" i="2"/>
  <c r="B90" i="2"/>
  <c r="B52" i="1" s="1"/>
  <c r="B79" i="2"/>
  <c r="B41" i="1" s="1"/>
  <c r="B91" i="2"/>
  <c r="B53" i="1" s="1"/>
  <c r="C86" i="2"/>
  <c r="C87" i="2"/>
  <c r="C88" i="2"/>
  <c r="B93" i="2"/>
  <c r="B55" i="1" s="1"/>
  <c r="B82" i="2"/>
  <c r="B44" i="1" s="1"/>
  <c r="B94" i="2"/>
  <c r="B56" i="1" s="1"/>
  <c r="C90" i="2"/>
  <c r="B95" i="2"/>
  <c r="B57" i="1" s="1"/>
  <c r="C91" i="2"/>
  <c r="B96" i="2"/>
  <c r="B58" i="1" s="1"/>
  <c r="C92" i="2"/>
  <c r="C94" i="2"/>
  <c r="B80" i="2"/>
  <c r="B42" i="1" s="1"/>
  <c r="B71" i="2"/>
  <c r="I22" i="34"/>
  <c r="I42" i="34"/>
  <c r="D40" i="34"/>
  <c r="I31" i="34"/>
  <c r="C7" i="34"/>
  <c r="I1" i="34"/>
  <c r="B188" i="1" l="1"/>
  <c r="B163" i="1"/>
  <c r="B137" i="1"/>
  <c r="E170" i="2"/>
  <c r="E163" i="2"/>
  <c r="B105" i="1"/>
  <c r="B101" i="1"/>
  <c r="B109" i="1"/>
  <c r="B100" i="1"/>
  <c r="B94" i="1"/>
  <c r="E156" i="2"/>
  <c r="B97" i="1"/>
  <c r="B106" i="1"/>
  <c r="E157" i="2"/>
  <c r="E165" i="2"/>
  <c r="E162" i="2"/>
  <c r="E161" i="2"/>
  <c r="B107" i="1"/>
  <c r="E172" i="2"/>
  <c r="E158" i="2"/>
  <c r="B108" i="1"/>
  <c r="B99" i="1"/>
  <c r="B96" i="1"/>
  <c r="B103" i="1"/>
  <c r="E167" i="2"/>
  <c r="B102" i="1"/>
  <c r="E166" i="2"/>
  <c r="B95" i="1"/>
  <c r="B110" i="1"/>
  <c r="B93" i="1"/>
  <c r="E169" i="2"/>
  <c r="E171" i="2"/>
  <c r="B98" i="1"/>
  <c r="E173" i="2"/>
  <c r="E159" i="2"/>
  <c r="B104" i="1"/>
  <c r="E160" i="2"/>
  <c r="E164" i="2"/>
  <c r="E168" i="2"/>
  <c r="E143" i="2"/>
  <c r="E83" i="2"/>
  <c r="E120" i="2"/>
  <c r="E105" i="2"/>
  <c r="E82" i="2"/>
  <c r="E141" i="2"/>
  <c r="E115" i="2"/>
  <c r="E108" i="2"/>
  <c r="E113" i="2"/>
  <c r="E131" i="2"/>
  <c r="E144" i="2"/>
  <c r="E117" i="2"/>
  <c r="E79" i="2"/>
  <c r="E104" i="2"/>
  <c r="C123" i="2"/>
  <c r="E88" i="2"/>
  <c r="E84" i="2"/>
  <c r="E89" i="2"/>
  <c r="E135" i="2"/>
  <c r="E139" i="2"/>
  <c r="E95" i="2"/>
  <c r="E133" i="2"/>
  <c r="E145" i="2"/>
  <c r="E119" i="2"/>
  <c r="E112" i="2"/>
  <c r="E116" i="2"/>
  <c r="E111" i="2"/>
  <c r="E138" i="2"/>
  <c r="E146" i="2"/>
  <c r="E132" i="2"/>
  <c r="E107" i="2"/>
  <c r="E81" i="2"/>
  <c r="E140" i="2"/>
  <c r="E137" i="2"/>
  <c r="E136" i="2"/>
  <c r="E118" i="2"/>
  <c r="E87" i="2"/>
  <c r="E142" i="2"/>
  <c r="E78" i="2"/>
  <c r="C97" i="2"/>
  <c r="E80" i="2"/>
  <c r="E85" i="2"/>
  <c r="E130" i="2"/>
  <c r="C149" i="2"/>
  <c r="E147" i="2"/>
  <c r="E121" i="2"/>
  <c r="E106" i="2"/>
  <c r="E114" i="2"/>
  <c r="E86" i="2"/>
  <c r="B97" i="2"/>
  <c r="B40" i="1"/>
  <c r="B66" i="1"/>
  <c r="B123" i="2"/>
  <c r="B92" i="1"/>
  <c r="B149" i="2"/>
  <c r="E148" i="2"/>
  <c r="E134" i="2"/>
  <c r="E109" i="2"/>
  <c r="E110" i="2"/>
  <c r="E64" i="34"/>
  <c r="E191" i="2" l="1"/>
  <c r="E217" i="2"/>
  <c r="E194" i="2"/>
  <c r="E220" i="2"/>
  <c r="E183" i="2"/>
  <c r="E209" i="2"/>
  <c r="E192" i="2"/>
  <c r="E218" i="2"/>
  <c r="E184" i="2"/>
  <c r="E210" i="2"/>
  <c r="E193" i="2"/>
  <c r="E219" i="2"/>
  <c r="E197" i="2"/>
  <c r="E223" i="2"/>
  <c r="E190" i="2"/>
  <c r="E216" i="2"/>
  <c r="E198" i="2"/>
  <c r="E224" i="2"/>
  <c r="E195" i="2"/>
  <c r="E221" i="2"/>
  <c r="E186" i="2"/>
  <c r="E212" i="2"/>
  <c r="E185" i="2"/>
  <c r="E211" i="2"/>
  <c r="E187" i="2"/>
  <c r="E213" i="2"/>
  <c r="E196" i="2"/>
  <c r="E222" i="2"/>
  <c r="E208" i="2"/>
  <c r="E189" i="2"/>
  <c r="E215" i="2"/>
  <c r="E199" i="2"/>
  <c r="E225" i="2"/>
  <c r="E188" i="2"/>
  <c r="E214" i="2"/>
  <c r="E174" i="2"/>
  <c r="E175" i="2" s="1"/>
  <c r="C201" i="2"/>
  <c r="B111" i="1"/>
  <c r="B175" i="2"/>
  <c r="E182" i="2"/>
  <c r="C175" i="2"/>
  <c r="E149" i="2"/>
  <c r="H1" i="32"/>
  <c r="I1" i="2"/>
  <c r="I203" i="2" s="1"/>
  <c r="E122" i="2"/>
  <c r="E123" i="2" s="1"/>
  <c r="E91" i="2"/>
  <c r="E92" i="2"/>
  <c r="E93" i="2"/>
  <c r="E94" i="2"/>
  <c r="E96" i="2"/>
  <c r="E90" i="2"/>
  <c r="I42" i="32"/>
  <c r="I22" i="32"/>
  <c r="I31" i="32"/>
  <c r="D40" i="32"/>
  <c r="A3" i="1" a="1"/>
  <c r="A3" i="1" s="1"/>
  <c r="C10" i="1"/>
  <c r="B5" i="2"/>
  <c r="D37" i="1"/>
  <c r="D101" i="2"/>
  <c r="D63" i="1"/>
  <c r="D25" i="32"/>
  <c r="C25" i="32"/>
  <c r="A25" i="32" a="1"/>
  <c r="A25" i="32" s="1"/>
  <c r="A81" i="1"/>
  <c r="A82" i="1"/>
  <c r="A55" i="1"/>
  <c r="A56" i="1"/>
  <c r="E34" i="1"/>
  <c r="D27" i="1"/>
  <c r="B36" i="1" s="1"/>
  <c r="D28" i="1"/>
  <c r="B62" i="1" s="1"/>
  <c r="A29" i="1"/>
  <c r="A28" i="1"/>
  <c r="D33" i="1" l="1"/>
  <c r="E32" i="1" s="1"/>
  <c r="H180" i="1" s="1"/>
  <c r="B201" i="2"/>
  <c r="B227" i="2"/>
  <c r="E200" i="2"/>
  <c r="E201" i="2" s="1"/>
  <c r="E226" i="2"/>
  <c r="E227" i="2" s="1"/>
  <c r="I48" i="2"/>
  <c r="I177" i="2"/>
  <c r="I151" i="2"/>
  <c r="E97" i="2"/>
  <c r="I99" i="2"/>
  <c r="I125" i="2"/>
  <c r="I34" i="2"/>
  <c r="I23" i="2"/>
  <c r="I73" i="2"/>
  <c r="A27" i="1"/>
  <c r="C28" i="1"/>
  <c r="C29" i="1"/>
  <c r="C33" i="1"/>
  <c r="C27" i="1"/>
  <c r="D174" i="1" l="1"/>
  <c r="D186" i="1"/>
  <c r="C181" i="1"/>
  <c r="D176" i="1"/>
  <c r="C170" i="1"/>
  <c r="C183" i="1"/>
  <c r="C172" i="1"/>
  <c r="D173" i="1"/>
  <c r="D177" i="1"/>
  <c r="C171" i="1"/>
  <c r="C184" i="1"/>
  <c r="D178" i="1"/>
  <c r="C185" i="1"/>
  <c r="D179" i="1"/>
  <c r="C173" i="1"/>
  <c r="C186" i="1"/>
  <c r="D181" i="1"/>
  <c r="D169" i="1"/>
  <c r="C179" i="1"/>
  <c r="C182" i="1"/>
  <c r="D180" i="1"/>
  <c r="C174" i="1"/>
  <c r="C187" i="1"/>
  <c r="C175" i="1"/>
  <c r="D170" i="1"/>
  <c r="D182" i="1"/>
  <c r="C176" i="1"/>
  <c r="C169" i="1"/>
  <c r="D172" i="1"/>
  <c r="C178" i="1"/>
  <c r="D175" i="1"/>
  <c r="D171" i="1"/>
  <c r="D183" i="1"/>
  <c r="C177" i="1"/>
  <c r="D184" i="1"/>
  <c r="D185" i="1"/>
  <c r="D187" i="1"/>
  <c r="C180" i="1"/>
  <c r="E30" i="1"/>
  <c r="H129" i="1" s="1"/>
  <c r="E31" i="1"/>
  <c r="H155" i="1" s="1"/>
  <c r="E27" i="1"/>
  <c r="H51" i="1" s="1"/>
  <c r="E29" i="1"/>
  <c r="H103" i="1" s="1"/>
  <c r="E28" i="1"/>
  <c r="H77" i="1" s="1"/>
  <c r="C227" i="2"/>
  <c r="C14" i="1"/>
  <c r="C15" i="1"/>
  <c r="C16" i="1"/>
  <c r="C17" i="1"/>
  <c r="C18" i="1"/>
  <c r="C19" i="1"/>
  <c r="C20" i="1"/>
  <c r="C13" i="1"/>
  <c r="C8" i="2"/>
  <c r="F1" i="1"/>
  <c r="B85" i="1"/>
  <c r="D94" i="1" l="1"/>
  <c r="D106" i="1"/>
  <c r="C100" i="1"/>
  <c r="D96" i="1"/>
  <c r="D108" i="1"/>
  <c r="C102" i="1"/>
  <c r="D110" i="1"/>
  <c r="D97" i="1"/>
  <c r="D109" i="1"/>
  <c r="C104" i="1"/>
  <c r="D98" i="1"/>
  <c r="C105" i="1"/>
  <c r="D93" i="1"/>
  <c r="D95" i="1"/>
  <c r="C101" i="1"/>
  <c r="D99" i="1"/>
  <c r="C93" i="1"/>
  <c r="C106" i="1"/>
  <c r="C95" i="1"/>
  <c r="D100" i="1"/>
  <c r="C94" i="1"/>
  <c r="C107" i="1"/>
  <c r="D101" i="1"/>
  <c r="C108" i="1"/>
  <c r="D105" i="1"/>
  <c r="D102" i="1"/>
  <c r="C96" i="1"/>
  <c r="C109" i="1"/>
  <c r="C98" i="1"/>
  <c r="C99" i="1"/>
  <c r="D103" i="1"/>
  <c r="C97" i="1"/>
  <c r="C110" i="1"/>
  <c r="D104" i="1"/>
  <c r="D92" i="1"/>
  <c r="C92" i="1"/>
  <c r="D107" i="1"/>
  <c r="C103" i="1"/>
  <c r="D67" i="1"/>
  <c r="D79" i="1"/>
  <c r="D69" i="1"/>
  <c r="D81" i="1"/>
  <c r="C75" i="1"/>
  <c r="C78" i="1"/>
  <c r="C72" i="1"/>
  <c r="C74" i="1"/>
  <c r="D70" i="1"/>
  <c r="D82" i="1"/>
  <c r="C76" i="1"/>
  <c r="D71" i="1"/>
  <c r="D83" i="1"/>
  <c r="D66" i="1"/>
  <c r="D72" i="1"/>
  <c r="D84" i="1"/>
  <c r="C79" i="1"/>
  <c r="D74" i="1"/>
  <c r="C81" i="1"/>
  <c r="D78" i="1"/>
  <c r="C73" i="1"/>
  <c r="D68" i="1"/>
  <c r="D73" i="1"/>
  <c r="C67" i="1"/>
  <c r="C80" i="1"/>
  <c r="C68" i="1"/>
  <c r="D80" i="1"/>
  <c r="D75" i="1"/>
  <c r="C69" i="1"/>
  <c r="C82" i="1"/>
  <c r="D77" i="1"/>
  <c r="C84" i="1"/>
  <c r="D76" i="1"/>
  <c r="C70" i="1"/>
  <c r="C83" i="1"/>
  <c r="C71" i="1"/>
  <c r="C66" i="1"/>
  <c r="C77" i="1"/>
  <c r="C46" i="1"/>
  <c r="D42" i="1"/>
  <c r="D54" i="1"/>
  <c r="C48" i="1"/>
  <c r="D43" i="1"/>
  <c r="D55" i="1"/>
  <c r="C49" i="1"/>
  <c r="D44" i="1"/>
  <c r="D56" i="1"/>
  <c r="C50" i="1"/>
  <c r="D52" i="1"/>
  <c r="D53" i="1"/>
  <c r="D45" i="1"/>
  <c r="D57" i="1"/>
  <c r="C52" i="1"/>
  <c r="C41" i="1"/>
  <c r="C40" i="1"/>
  <c r="D46" i="1"/>
  <c r="D58" i="1"/>
  <c r="C53" i="1"/>
  <c r="D47" i="1"/>
  <c r="C54" i="1"/>
  <c r="C45" i="1"/>
  <c r="D48" i="1"/>
  <c r="C42" i="1"/>
  <c r="C55" i="1"/>
  <c r="C44" i="1"/>
  <c r="D51" i="1"/>
  <c r="D40" i="1"/>
  <c r="D41" i="1"/>
  <c r="D49" i="1"/>
  <c r="C43" i="1"/>
  <c r="C56" i="1"/>
  <c r="D50" i="1"/>
  <c r="C57" i="1"/>
  <c r="C58" i="1"/>
  <c r="C47" i="1"/>
  <c r="C51" i="1"/>
  <c r="D148" i="1"/>
  <c r="D160" i="1"/>
  <c r="C153" i="1"/>
  <c r="D150" i="1"/>
  <c r="D162" i="1"/>
  <c r="C156" i="1"/>
  <c r="C145" i="1"/>
  <c r="C154" i="1"/>
  <c r="D151" i="1"/>
  <c r="D144" i="1"/>
  <c r="C157" i="1"/>
  <c r="D152" i="1"/>
  <c r="C158" i="1"/>
  <c r="C152" i="1"/>
  <c r="D161" i="1"/>
  <c r="D153" i="1"/>
  <c r="C146" i="1"/>
  <c r="C159" i="1"/>
  <c r="C148" i="1"/>
  <c r="D154" i="1"/>
  <c r="C147" i="1"/>
  <c r="C160" i="1"/>
  <c r="D155" i="1"/>
  <c r="C161" i="1"/>
  <c r="D147" i="1"/>
  <c r="D149" i="1"/>
  <c r="D156" i="1"/>
  <c r="C149" i="1"/>
  <c r="C162" i="1"/>
  <c r="D158" i="1"/>
  <c r="D159" i="1"/>
  <c r="D145" i="1"/>
  <c r="D157" i="1"/>
  <c r="C150" i="1"/>
  <c r="C144" i="1"/>
  <c r="D146" i="1"/>
  <c r="C151" i="1"/>
  <c r="C155" i="1"/>
  <c r="D121" i="1"/>
  <c r="D133" i="1"/>
  <c r="C126" i="1"/>
  <c r="D123" i="1"/>
  <c r="D135" i="1"/>
  <c r="C128" i="1"/>
  <c r="D118" i="1"/>
  <c r="C125" i="1"/>
  <c r="D124" i="1"/>
  <c r="D136" i="1"/>
  <c r="C130" i="1"/>
  <c r="D125" i="1"/>
  <c r="C131" i="1"/>
  <c r="D126" i="1"/>
  <c r="C119" i="1"/>
  <c r="C132" i="1"/>
  <c r="D128" i="1"/>
  <c r="C134" i="1"/>
  <c r="D132" i="1"/>
  <c r="D122" i="1"/>
  <c r="D127" i="1"/>
  <c r="C120" i="1"/>
  <c r="C133" i="1"/>
  <c r="C121" i="1"/>
  <c r="D129" i="1"/>
  <c r="C122" i="1"/>
  <c r="C135" i="1"/>
  <c r="D119" i="1"/>
  <c r="C118" i="1"/>
  <c r="C127" i="1"/>
  <c r="D130" i="1"/>
  <c r="C123" i="1"/>
  <c r="C136" i="1"/>
  <c r="D131" i="1"/>
  <c r="C124" i="1"/>
  <c r="D120" i="1"/>
  <c r="D134" i="1"/>
  <c r="C129" i="1"/>
  <c r="E52" i="1"/>
  <c r="E44" i="1"/>
  <c r="E33" i="1"/>
  <c r="B59" i="1"/>
  <c r="E43" i="1" l="1"/>
  <c r="G43" i="1" s="1"/>
  <c r="E40" i="1"/>
  <c r="G40" i="1" s="1"/>
  <c r="E49" i="1"/>
  <c r="E55" i="1"/>
  <c r="E77" i="1"/>
  <c r="E53" i="1"/>
  <c r="E105" i="1"/>
  <c r="E45" i="1"/>
  <c r="E58" i="1"/>
  <c r="E56" i="1"/>
  <c r="E46" i="1"/>
  <c r="E54" i="1"/>
  <c r="E51" i="1"/>
  <c r="E57" i="1"/>
  <c r="E47" i="1"/>
  <c r="E50" i="1"/>
  <c r="E99" i="1"/>
  <c r="E41" i="1"/>
  <c r="G41" i="1" s="1"/>
  <c r="E42" i="1"/>
  <c r="G42" i="1" s="1"/>
  <c r="E48" i="1"/>
  <c r="E121" i="1"/>
  <c r="G121" i="1" s="1"/>
  <c r="E122" i="1"/>
  <c r="E95" i="1"/>
  <c r="G95" i="1" s="1"/>
  <c r="E67" i="1"/>
  <c r="G67" i="1" s="1"/>
  <c r="E101" i="1"/>
  <c r="E94" i="1"/>
  <c r="G94" i="1" s="1"/>
  <c r="E76" i="1"/>
  <c r="E97" i="1"/>
  <c r="E73" i="1"/>
  <c r="E80" i="1"/>
  <c r="E70" i="1"/>
  <c r="E82" i="1"/>
  <c r="E104" i="1"/>
  <c r="E79" i="1"/>
  <c r="E81" i="1"/>
  <c r="E93" i="1"/>
  <c r="G93" i="1" s="1"/>
  <c r="E102" i="1"/>
  <c r="E109" i="1"/>
  <c r="E69" i="1"/>
  <c r="G69" i="1" s="1"/>
  <c r="E71" i="1"/>
  <c r="E92" i="1"/>
  <c r="G92" i="1" s="1"/>
  <c r="E68" i="1"/>
  <c r="G68" i="1" s="1"/>
  <c r="E110" i="1"/>
  <c r="E78" i="1"/>
  <c r="E107" i="1"/>
  <c r="E72" i="1"/>
  <c r="E83" i="1"/>
  <c r="E75" i="1"/>
  <c r="E74" i="1"/>
  <c r="E84" i="1"/>
  <c r="E106" i="1"/>
  <c r="E98" i="1"/>
  <c r="E108" i="1"/>
  <c r="E169" i="1"/>
  <c r="G169" i="1" s="1"/>
  <c r="E156" i="1"/>
  <c r="E158" i="1"/>
  <c r="E123" i="1"/>
  <c r="E128" i="1"/>
  <c r="E103" i="1"/>
  <c r="E148" i="1"/>
  <c r="E124" i="1"/>
  <c r="E96" i="1"/>
  <c r="E154" i="1"/>
  <c r="E126" i="1"/>
  <c r="E66" i="1"/>
  <c r="G66" i="1" s="1"/>
  <c r="E100" i="1"/>
  <c r="E170" i="1"/>
  <c r="G170" i="1" s="1"/>
  <c r="E153" i="1"/>
  <c r="E133" i="1"/>
  <c r="E160" i="1"/>
  <c r="E136" i="1"/>
  <c r="E155" i="1"/>
  <c r="E118" i="1"/>
  <c r="G118" i="1" s="1"/>
  <c r="E182" i="1"/>
  <c r="E178" i="1"/>
  <c r="E131" i="1"/>
  <c r="E119" i="1"/>
  <c r="G119" i="1" s="1"/>
  <c r="E149" i="1"/>
  <c r="E151" i="1"/>
  <c r="E152" i="1"/>
  <c r="E120" i="1"/>
  <c r="G120" i="1" s="1"/>
  <c r="E135" i="1"/>
  <c r="E150" i="1"/>
  <c r="E134" i="1"/>
  <c r="E159" i="1"/>
  <c r="E147" i="1"/>
  <c r="G147" i="1" s="1"/>
  <c r="E177" i="1"/>
  <c r="E130" i="1"/>
  <c r="E127" i="1"/>
  <c r="E180" i="1"/>
  <c r="E129" i="1"/>
  <c r="E172" i="1"/>
  <c r="G172" i="1" s="1"/>
  <c r="E181" i="1"/>
  <c r="E157" i="1"/>
  <c r="E145" i="1"/>
  <c r="G145" i="1" s="1"/>
  <c r="E125" i="1"/>
  <c r="E184" i="1"/>
  <c r="E144" i="1"/>
  <c r="G144" i="1" s="1"/>
  <c r="E186" i="1"/>
  <c r="E161" i="1"/>
  <c r="E162" i="1"/>
  <c r="E185" i="1"/>
  <c r="E183" i="1"/>
  <c r="E146" i="1"/>
  <c r="G146" i="1" s="1"/>
  <c r="E132" i="1"/>
  <c r="E176" i="1"/>
  <c r="E173" i="1"/>
  <c r="E187" i="1"/>
  <c r="E175" i="1"/>
  <c r="E174" i="1"/>
  <c r="E179" i="1"/>
  <c r="E171" i="1"/>
  <c r="G171" i="1" s="1"/>
  <c r="D188" i="1"/>
  <c r="C188" i="1"/>
  <c r="C137" i="1"/>
  <c r="C163" i="1"/>
  <c r="D163" i="1"/>
  <c r="D137" i="1"/>
  <c r="D111" i="1"/>
  <c r="C111" i="1"/>
  <c r="C85" i="1"/>
  <c r="D85" i="1"/>
  <c r="D59" i="1"/>
  <c r="C59" i="1"/>
  <c r="E188" i="1" l="1"/>
  <c r="F188" i="1" s="1"/>
  <c r="E163" i="1"/>
  <c r="F163" i="1" s="1"/>
  <c r="E137" i="1"/>
  <c r="F137" i="1" s="1"/>
  <c r="E111" i="1"/>
  <c r="F111" i="1" s="1"/>
  <c r="E85" i="1"/>
  <c r="F85" i="1" s="1"/>
  <c r="E59" i="1"/>
  <c r="A80" i="1"/>
  <c r="A106" i="1"/>
  <c r="A54" i="1"/>
  <c r="A59" i="35"/>
  <c r="F5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 (FP)</author>
  </authors>
  <commentList>
    <comment ref="F7" authorId="0" shapeId="0" xr:uid="{90FA6965-148B-41C8-BC40-1E716DDFEAAF}">
      <text>
        <r>
          <rPr>
            <b/>
            <sz val="9"/>
            <color indexed="81"/>
            <rFont val="Tahoma"/>
            <family val="2"/>
          </rPr>
          <t>UBA:</t>
        </r>
        <r>
          <rPr>
            <sz val="9"/>
            <color indexed="81"/>
            <rFont val="Tahoma"/>
            <family val="2"/>
          </rPr>
          <t xml:space="preserve">
Bitte den Namen des Recyclingbetriebes eintragen. Dies kann auch eine Kurzbezeichnung sein. Im Formblatt "Recyclingschritt N_0", Zeile 11 - 18 geben Sie bitte den vollständigen Namen des Betriebes und die Kontaktadresse an.</t>
        </r>
      </text>
    </comment>
    <comment ref="F12" authorId="0" shapeId="0" xr:uid="{285ACA43-E15D-499D-905B-B9F1DF894551}">
      <text>
        <r>
          <rPr>
            <b/>
            <sz val="9"/>
            <color indexed="81"/>
            <rFont val="Tahoma"/>
            <family val="2"/>
          </rPr>
          <t>UBA:</t>
        </r>
        <r>
          <rPr>
            <sz val="9"/>
            <color indexed="81"/>
            <rFont val="Tahoma"/>
            <family val="2"/>
          </rPr>
          <t xml:space="preserve">
Bei Bedarf auszufüllen.
Bitte Bezeichnung der jeweiligen Recyclingschritte (RS) auf der Titelseite eintragen (z.B. "Mechanisches Recycling" etc.). 
</t>
        </r>
      </text>
    </comment>
    <comment ref="B15" authorId="0" shapeId="0" xr:uid="{9F1F5BAA-36EE-47E7-B0EE-26966E1053DE}">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D15" authorId="0" shapeId="0" xr:uid="{52426E98-0752-4DD4-8BF0-4C399AC60478}">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F15" authorId="1" shapeId="0" xr:uid="{106C88D3-879D-42EA-A4DC-796BC6DC90D0}">
      <text>
        <r>
          <rPr>
            <b/>
            <sz val="9"/>
            <color indexed="81"/>
            <rFont val="Segoe UI"/>
            <family val="2"/>
          </rPr>
          <t>UBA-Anmerkung, SG G-REFA (FP):</t>
        </r>
        <r>
          <rPr>
            <sz val="9"/>
            <color indexed="81"/>
            <rFont val="Segoe UI"/>
            <family val="2"/>
          </rPr>
          <t xml:space="preserve">
Bei Bedarf auszufüllen.
Bitte Bezeichnung der jeweiligen Recyclingschritte (RS) auf der Titelseite eintragen (z.B. "Demontage von Batteriesätzen" etc.). </t>
        </r>
      </text>
    </comment>
    <comment ref="H15" authorId="1" shapeId="0" xr:uid="{39346251-CCAB-4D04-8021-2AA9AF3DAE39}">
      <text>
        <r>
          <rPr>
            <b/>
            <sz val="9"/>
            <color indexed="81"/>
            <rFont val="Segoe UI"/>
            <family val="2"/>
          </rPr>
          <t>UBA-Anmerkung, SG G-REFA (FP):</t>
        </r>
        <r>
          <rPr>
            <sz val="9"/>
            <color indexed="81"/>
            <rFont val="Segoe UI"/>
            <family val="2"/>
          </rPr>
          <t xml:space="preserve">
Bei Bedarf auszufüllen.
Bitte Bezeichnung der jeweiligen Recyclingschritte (RS) auf der Titelseite eintragen (z.B. "Demontage von Batteriesätzen" etc.). </t>
        </r>
      </text>
    </comment>
    <comment ref="J15" authorId="1" shapeId="0" xr:uid="{019AC575-E424-4E14-A352-6B1990245A72}">
      <text>
        <r>
          <rPr>
            <b/>
            <sz val="9"/>
            <color indexed="81"/>
            <rFont val="Segoe UI"/>
            <family val="2"/>
          </rPr>
          <t>UBA-Anmerkung, SG G-REFA (FP):</t>
        </r>
        <r>
          <rPr>
            <sz val="9"/>
            <color indexed="81"/>
            <rFont val="Segoe UI"/>
            <family val="2"/>
          </rPr>
          <t xml:space="preserve">
Bei Bedarf auszufüllen.
Bitte Bezeichnung der jeweiligen Recyclingschritte (RS) auf der Titelseite eintragen (z.B. "Demontage von Batteriesätzen" etc.). </t>
        </r>
      </text>
    </comment>
    <comment ref="B18" authorId="0" shapeId="0" xr:uid="{1943578C-9551-4D18-A7D8-6536B168ADCE}">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D18" authorId="0" shapeId="0" xr:uid="{0AC1B292-3D3E-4996-8C63-BFB5EB7F1D2D}">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F18" authorId="0" shapeId="0" xr:uid="{0825406C-2787-490A-9DF7-523595267642}">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H18" authorId="0" shapeId="0" xr:uid="{C4EAEF4D-8FAA-4878-8F4D-9EC905087B79}">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J18" authorId="0" shapeId="0" xr:uid="{6D0B28DE-4E7B-4EE3-81EA-41E3F3744484}">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B21" authorId="0" shapeId="0" xr:uid="{DF473A5B-2162-4C6E-938D-4AFE73F2278A}">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D21" authorId="0" shapeId="0" xr:uid="{C9FAE7AE-5F71-4AAC-9FA1-A26014C32D0F}">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F21" authorId="0" shapeId="0" xr:uid="{D9DE6D42-8446-456E-8B6C-1358AEA22D31}">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H21" authorId="0" shapeId="0" xr:uid="{2889BA45-63EC-4B67-B594-54F88328E347}">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J21" authorId="0" shapeId="0" xr:uid="{A9D61944-A78C-4A21-B667-5F2B114A9107}">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petrikowski</author>
  </authors>
  <commentList>
    <comment ref="C10" authorId="0" shapeId="0" xr:uid="{50E6D5AE-FBE3-4FF7-9D5E-0FABAE445889}">
      <text>
        <r>
          <rPr>
            <b/>
            <sz val="9"/>
            <color indexed="81"/>
            <rFont val="Tahoma"/>
            <family val="2"/>
          </rPr>
          <t>UBA:</t>
        </r>
        <r>
          <rPr>
            <sz val="9"/>
            <color indexed="81"/>
            <rFont val="Tahoma"/>
            <family val="2"/>
          </rPr>
          <t xml:space="preserve">
Angaben werden von der Titelseite übernommen.</t>
        </r>
      </text>
    </comment>
    <comment ref="C22" authorId="1" shapeId="0" xr:uid="{D7A5595D-213B-4101-B7D0-FCCE70D06F2C}">
      <text>
        <r>
          <rPr>
            <b/>
            <sz val="9"/>
            <color indexed="81"/>
            <rFont val="Segoe UI"/>
            <family val="2"/>
          </rPr>
          <t>UBA-Anmerkung, SG G-REFA:</t>
        </r>
        <r>
          <rPr>
            <sz val="9"/>
            <color indexed="81"/>
            <rFont val="Segoe UI"/>
            <family val="2"/>
          </rPr>
          <t xml:space="preserve">
Zusammenfassung der beschriebenen einzelnen Recyclingschritte unterteillt nach N_0, N_1, etc.. Die einzelnen Beschreibungen werden vom (ersten) Recyclingbetrieb in der Anlage A zusammengefasst, u.a. mithilfe eines Flussdiagramms.</t>
        </r>
      </text>
    </comment>
    <comment ref="A25" authorId="2" shapeId="0" xr:uid="{F773E798-3264-4696-9046-865BE4537459}">
      <text>
        <r>
          <rPr>
            <b/>
            <sz val="9"/>
            <color indexed="81"/>
            <rFont val="Tahoma"/>
            <family val="2"/>
          </rPr>
          <t>UBA:</t>
        </r>
        <r>
          <rPr>
            <sz val="9"/>
            <color indexed="81"/>
            <rFont val="Tahoma"/>
            <family val="2"/>
          </rPr>
          <t xml:space="preserve">
z.B. "Alkali-Mangan"</t>
        </r>
      </text>
    </comment>
    <comment ref="C25" authorId="2" shapeId="0" xr:uid="{5DA338E1-5A7D-42EA-961B-77D8800AAFEB}">
      <text>
        <r>
          <rPr>
            <b/>
            <sz val="9"/>
            <color indexed="81"/>
            <rFont val="Tahoma"/>
            <family val="2"/>
          </rPr>
          <t>UBA:</t>
        </r>
        <r>
          <rPr>
            <sz val="9"/>
            <color indexed="81"/>
            <rFont val="Tahoma"/>
            <family val="2"/>
          </rPr>
          <t xml:space="preserve">
Bitte Abfallschlüssel nach dem Europäischen Abfallverzeichnis eintragen (Bsp.: 16 06 01*).</t>
        </r>
      </text>
    </comment>
    <comment ref="A52" authorId="1" shapeId="0" xr:uid="{4AC8D742-D92E-459E-850F-2DBB79F53AA2}">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8.</t>
        </r>
      </text>
    </comment>
    <comment ref="A53" authorId="1" shapeId="0" xr:uid="{0E89D2FC-6FC6-4143-8B37-2DDFF08630A1}">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8.</t>
        </r>
      </text>
    </comment>
    <comment ref="A54" authorId="1" shapeId="0" xr:uid="{08B4E385-72CA-4A80-A622-5663399694E2}">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8.</t>
        </r>
      </text>
    </comment>
    <comment ref="A55" authorId="1" shapeId="0" xr:uid="{66C4B466-9F74-490A-9EA9-F64C17C7E90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56" authorId="1" shapeId="0" xr:uid="{A733BD13-240D-4DAB-84CE-E6345CC4FF0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57" authorId="1" shapeId="0" xr:uid="{59DDF0FC-3050-4AC0-B43C-D0B9D8D7ABC4}">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58" authorId="1" shapeId="0" xr:uid="{4D68266C-1FE1-4F9B-86BF-3E8EFFE6B1C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78" authorId="1" shapeId="0" xr:uid="{3A1CEB03-FAD7-4990-A714-DD3FA07417D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79" authorId="1" shapeId="0" xr:uid="{096D04C4-A88F-4B04-9DD3-C28F51D44B9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0" authorId="1" shapeId="0" xr:uid="{23AB8D4B-9D4B-4052-AEAC-CC4D2E5A263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1" authorId="1" shapeId="0" xr:uid="{22BB27A8-332C-4811-B5A6-AA07FC8EDEB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2" authorId="1" shapeId="0" xr:uid="{FC21DB1D-624D-4D3D-897E-18C814B3A82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3" authorId="1" shapeId="0" xr:uid="{B9394A12-B752-45C5-99D6-C2FB7092EB3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4" authorId="1" shapeId="0" xr:uid="{540FF801-37B0-4893-9AEB-5703ED310BF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104" authorId="1" shapeId="0" xr:uid="{533DDA0F-4C8A-4307-9D7C-8D50B83E7140}">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5" authorId="1" shapeId="0" xr:uid="{F07E87D7-C80F-454A-A45C-EC00E116A3CC}">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6" authorId="1" shapeId="0" xr:uid="{D90FC6D3-9DFD-4277-9FFB-7F3E0EED00E9}">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7" authorId="1" shapeId="0" xr:uid="{8AF914FC-1B1E-4EB6-A593-AF1900691F9B}">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8" authorId="1" shapeId="0" xr:uid="{51C369A6-AC2E-40A0-BDBD-F3B73EE8610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9" authorId="1" shapeId="0" xr:uid="{6B87684C-BB39-46BB-9667-54E1E93B5F6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10" authorId="1" shapeId="0" xr:uid="{0DB6EBE8-7190-4C84-8298-58931E14E70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0" authorId="1" shapeId="0" xr:uid="{72D92AB8-E235-4A24-8870-E9A78E25FBF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1" authorId="1" shapeId="0" xr:uid="{DE1D1227-CCFF-472C-B9ED-7C194DD6EDD6}">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2" authorId="1" shapeId="0" xr:uid="{41166529-8F6D-4D6D-884A-57A4F283B20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3" authorId="1" shapeId="0" xr:uid="{2FE27541-CFC7-4E8A-B17A-06B97816D704}">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4" authorId="1" shapeId="0" xr:uid="{CA4B04AD-67BD-4CF5-886B-81249615EB5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5" authorId="1" shapeId="0" xr:uid="{53935CF1-3A73-4CCE-965D-2D14F96DFACD}">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6" authorId="1" shapeId="0" xr:uid="{88242D03-A7D5-426E-B5C3-784EA0CD87CC}">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56" authorId="1" shapeId="0" xr:uid="{5444CAB7-A0F3-4169-A14C-827D7299CB2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57" authorId="1" shapeId="0" xr:uid="{E339A596-16DA-4DF9-A1CE-DB70A15BBC54}">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58" authorId="1" shapeId="0" xr:uid="{8B200D1C-3252-4D91-BDB8-A7A98B6FD1A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59" authorId="1" shapeId="0" xr:uid="{83597DF1-B58C-45D2-89D4-A940376FF80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60" authorId="1" shapeId="0" xr:uid="{4AF6CD88-5567-4DFC-9621-6E3B2D955DE9}">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61" authorId="1" shapeId="0" xr:uid="{A35C0D9E-D04A-408F-A844-74398ADC82CE}">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62" authorId="1" shapeId="0" xr:uid="{FA3787D2-CD8B-4491-A466-DACE2C7FDAD8}">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3" authorId="1" shapeId="0" xr:uid="{C4E29516-1E25-4E8D-9289-C92F62602BA8}">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4" authorId="1" shapeId="0" xr:uid="{C893D0CB-FF84-4F98-8FFE-127D172B8EA2}">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5" authorId="1" shapeId="0" xr:uid="{FF476E6A-49C6-4207-878F-4AADB6A2966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6" authorId="1" shapeId="0" xr:uid="{03AFB0D5-55C9-4A51-B611-6FB6C706DCC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7" authorId="1" shapeId="0" xr:uid="{8514595B-02D0-40DF-9D76-67E4A5D3E99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8" authorId="0" shapeId="0" xr:uid="{54DE6468-BE52-4C64-B045-A9B3772E05C7}">
      <text>
        <r>
          <rPr>
            <b/>
            <sz val="9"/>
            <color indexed="81"/>
            <rFont val="Tahoma"/>
            <family val="2"/>
          </rPr>
          <t>UBA:</t>
        </r>
        <r>
          <rPr>
            <sz val="9"/>
            <color indexed="81"/>
            <rFont val="Tahoma"/>
            <family val="2"/>
          </rPr>
          <t xml:space="preserve">
Angaben werden von der Titelseite übernommen.</t>
        </r>
      </text>
    </comment>
    <comment ref="C11" authorId="1" shapeId="0" xr:uid="{FAFD227C-B8DD-4410-A900-3901A657401A}">
      <text>
        <r>
          <rPr>
            <b/>
            <sz val="9"/>
            <color indexed="81"/>
            <rFont val="Segoe UI"/>
            <family val="2"/>
          </rPr>
          <t>UBA-Anmerkung, SG G-REFA:</t>
        </r>
        <r>
          <rPr>
            <sz val="9"/>
            <color indexed="81"/>
            <rFont val="Segoe UI"/>
            <family val="2"/>
          </rPr>
          <t xml:space="preserve">
Bitte vollständigen Namen des Unternehmens eingeben.</t>
        </r>
      </text>
    </comment>
    <comment ref="C20" authorId="2" shapeId="0" xr:uid="{76862DDC-B45A-4AA8-A991-81CBD34623E7}">
      <text>
        <r>
          <rPr>
            <b/>
            <sz val="9"/>
            <color indexed="81"/>
            <rFont val="Segoe UI"/>
            <family val="2"/>
          </rPr>
          <t>UBA-Anmerkung, SG G-REFA (FP):</t>
        </r>
        <r>
          <rPr>
            <sz val="9"/>
            <color indexed="81"/>
            <rFont val="Segoe UI"/>
            <family val="2"/>
          </rPr>
          <t xml:space="preserve">
Beschreibung des gesamten Recyclingverfahrens unterteilt nach N_0, N_1, etc.. Die einzelnen beschriebenen Recyclingschritte werden vom ersten Recyclingbetrieb zusammengefasst, u.a. mithilfe eines Flussdiagramms.</t>
        </r>
      </text>
    </comment>
    <comment ref="A24" authorId="3" shapeId="0" xr:uid="{52FABE7E-ACB4-497B-A1B3-B0EC2680DF77}">
      <text>
        <r>
          <rPr>
            <b/>
            <sz val="9"/>
            <color indexed="81"/>
            <rFont val="Tahoma"/>
            <family val="2"/>
          </rPr>
          <t>UBA:</t>
        </r>
        <r>
          <rPr>
            <sz val="9"/>
            <color indexed="81"/>
            <rFont val="Tahoma"/>
            <family val="2"/>
          </rPr>
          <t xml:space="preserve">
z.B. "Blei-Säure-Altbatterien"</t>
        </r>
      </text>
    </comment>
    <comment ref="C24" authorId="3" shapeId="0" xr:uid="{DBA814FD-47F6-4C91-AECC-E4B6E08A41EC}">
      <text>
        <r>
          <rPr>
            <b/>
            <sz val="9"/>
            <color indexed="81"/>
            <rFont val="Tahoma"/>
            <family val="2"/>
          </rPr>
          <t>UBA:</t>
        </r>
        <r>
          <rPr>
            <sz val="9"/>
            <color indexed="81"/>
            <rFont val="Tahoma"/>
            <family val="2"/>
          </rPr>
          <t xml:space="preserve">
Bitte Abfallschlüssel nach dem Europäischen Abfallverzeichnis eintragen (Bsp.: 16 06 01*).</t>
        </r>
      </text>
    </comment>
    <comment ref="D24" authorId="2" shapeId="0" xr:uid="{A55A9D6B-7F11-47AE-A80F-965B56ECC9B3}">
      <text>
        <r>
          <rPr>
            <b/>
            <sz val="9"/>
            <color indexed="81"/>
            <rFont val="Segoe UI"/>
            <family val="2"/>
          </rPr>
          <t>UBA-Anmerkung, SG G-REFA (FP):</t>
        </r>
        <r>
          <rPr>
            <sz val="9"/>
            <color indexed="81"/>
            <rFont val="Segoe UI"/>
            <family val="2"/>
          </rPr>
          <t xml:space="preserve">
Berücksichtigt werden sowohl die Massen der eigens angenommenen als auch von vorgelagerten Behandlern angenommenen Altbatterien (siehe Altbatteriemassen in Tabellenblättern N_-1, N_-2, etc.).</t>
        </r>
      </text>
    </comment>
    <comment ref="D35" authorId="2" shapeId="0" xr:uid="{96A042A7-436E-4EC0-9A79-5D6813E4D501}">
      <text>
        <r>
          <rPr>
            <b/>
            <sz val="9"/>
            <color indexed="81"/>
            <rFont val="Segoe UI"/>
            <family val="2"/>
          </rPr>
          <t>UBA-Anmerkung, SG G-REFA (FP):</t>
        </r>
        <r>
          <rPr>
            <sz val="9"/>
            <color indexed="81"/>
            <rFont val="Segoe UI"/>
            <family val="2"/>
          </rPr>
          <t xml:space="preserve">
Berücksichtigt werden ausschließlich eigens erzeugte Zwischenfraktionen. 
Zwischenfraktionen von vorgelagerten Behandlern (bspw. Module, Zellen) sind hingegen keine Zwischenfraktionen von Recyclern, sondern bereits Bestandteil der Altbatteriemasse unter 1. (vgl. Kommentar unter 1 im Feld "Masse").</t>
        </r>
      </text>
    </comment>
    <comment ref="I38" authorId="3" shapeId="0" xr:uid="{4819A804-7A9E-4CC5-9E93-7F94E5A6996E}">
      <text>
        <r>
          <rPr>
            <b/>
            <sz val="9"/>
            <color indexed="81"/>
            <rFont val="Tahoma"/>
            <family val="2"/>
          </rPr>
          <t>UBA:</t>
        </r>
        <r>
          <rPr>
            <sz val="9"/>
            <color indexed="81"/>
            <rFont val="Tahoma"/>
            <family val="2"/>
          </rPr>
          <t xml:space="preserve">
Bitte Angaben zum weiteren Recyclingschritt im entsprechenden Registerblatt hinterlegen.
 </t>
        </r>
      </text>
    </comment>
    <comment ref="I39" authorId="3" shapeId="0" xr:uid="{8D083527-C686-46F1-8BAF-8436B229657D}">
      <text>
        <r>
          <rPr>
            <b/>
            <sz val="9"/>
            <color indexed="81"/>
            <rFont val="Tahoma"/>
            <family val="2"/>
          </rPr>
          <t>UBA:</t>
        </r>
        <r>
          <rPr>
            <sz val="9"/>
            <color indexed="81"/>
            <rFont val="Tahoma"/>
            <family val="2"/>
          </rPr>
          <t xml:space="preserve">
Bitte Angaben zum weiteren Recyclingschritt im entsprechenden Registerblatt hinterlegen.
 </t>
        </r>
      </text>
    </comment>
    <comment ref="I40" authorId="3" shapeId="0" xr:uid="{4DB348E0-11BD-4BE4-8AFF-2B0B5818AB67}">
      <text>
        <r>
          <rPr>
            <b/>
            <sz val="9"/>
            <color indexed="81"/>
            <rFont val="Tahoma"/>
            <family val="2"/>
          </rPr>
          <t>UBA:</t>
        </r>
        <r>
          <rPr>
            <sz val="9"/>
            <color indexed="81"/>
            <rFont val="Tahoma"/>
            <family val="2"/>
          </rPr>
          <t xml:space="preserve">
Bitte Angaben zum weiteren Recyclingschritt im entsprechenden Registerblatt hinterlegen.
 </t>
        </r>
      </text>
    </comment>
    <comment ref="I41" authorId="3" shapeId="0" xr:uid="{910D4682-5A5D-46E1-A39C-7D50AB270F20}">
      <text>
        <r>
          <rPr>
            <b/>
            <sz val="9"/>
            <color indexed="81"/>
            <rFont val="Tahoma"/>
            <family val="2"/>
          </rPr>
          <t>UBA:</t>
        </r>
        <r>
          <rPr>
            <sz val="9"/>
            <color indexed="81"/>
            <rFont val="Tahoma"/>
            <family val="2"/>
          </rPr>
          <t xml:space="preserve">
Bitte Angaben zum weiteren Recyclingschritt im entsprechenden Registerblatt hinterlegen.
 </t>
        </r>
      </text>
    </comment>
    <comment ref="I42" authorId="3" shapeId="0" xr:uid="{B40D92E8-55EC-43F5-AA1D-B3BCF0C3749C}">
      <text>
        <r>
          <rPr>
            <b/>
            <sz val="9"/>
            <color indexed="81"/>
            <rFont val="Tahoma"/>
            <family val="2"/>
          </rPr>
          <t>UBA:</t>
        </r>
        <r>
          <rPr>
            <sz val="9"/>
            <color indexed="81"/>
            <rFont val="Tahoma"/>
            <family val="2"/>
          </rPr>
          <t xml:space="preserve">
Bitte Angaben zum weiteren Recyclingschritt im entsprechenden Registerblatt hinterlegen.
 </t>
        </r>
      </text>
    </comment>
    <comment ref="I43" authorId="3" shapeId="0" xr:uid="{B1BF4DFF-6DAC-4403-BA73-58B87FB7B6CB}">
      <text>
        <r>
          <rPr>
            <b/>
            <sz val="9"/>
            <color indexed="81"/>
            <rFont val="Tahoma"/>
            <family val="2"/>
          </rPr>
          <t>UBA:</t>
        </r>
        <r>
          <rPr>
            <sz val="9"/>
            <color indexed="81"/>
            <rFont val="Tahoma"/>
            <family val="2"/>
          </rPr>
          <t xml:space="preserve">
Bitte Angaben zum weiteren Recyclingschritt im entsprechenden Registerblatt hinterlegen.
 </t>
        </r>
      </text>
    </comment>
    <comment ref="I44" authorId="3" shapeId="0" xr:uid="{10146639-F8CD-41F1-AF65-E95886C07228}">
      <text>
        <r>
          <rPr>
            <b/>
            <sz val="9"/>
            <color indexed="81"/>
            <rFont val="Tahoma"/>
            <family val="2"/>
          </rPr>
          <t>UBA:</t>
        </r>
        <r>
          <rPr>
            <sz val="9"/>
            <color indexed="81"/>
            <rFont val="Tahoma"/>
            <family val="2"/>
          </rPr>
          <t xml:space="preserve">
Bitte Angaben zum weiteren Recyclingschritt im entsprechenden Registerblatt hinterlegen.
 </t>
        </r>
      </text>
    </comment>
    <comment ref="I45" authorId="3" shapeId="0" xr:uid="{A3D2DF7D-CA4B-4C30-A700-91E013CD07B6}">
      <text>
        <r>
          <rPr>
            <b/>
            <sz val="9"/>
            <color indexed="81"/>
            <rFont val="Tahoma"/>
            <family val="2"/>
          </rPr>
          <t>UBA:</t>
        </r>
        <r>
          <rPr>
            <sz val="9"/>
            <color indexed="81"/>
            <rFont val="Tahoma"/>
            <family val="2"/>
          </rPr>
          <t xml:space="preserve">
Bitte Angaben zum weiteren Recyclingschritt im entsprechenden Registerblatt hinterlegen.
 </t>
        </r>
      </text>
    </comment>
    <comment ref="C50" authorId="2" shapeId="0" xr:uid="{7DA7A380-E9FE-4706-8445-3380F39E87C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50" authorId="2" shapeId="0" xr:uid="{2646C8D7-ACFC-4D1D-981F-9A327E84358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50" authorId="2" shapeId="0" xr:uid="{657F0162-07C8-4716-BD63-00DAB8397971}">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50" authorId="3" shapeId="0" xr:uid="{C68C78B5-2588-48E6-A2F1-111D0196733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50" authorId="3" shapeId="0" xr:uid="{2C2549D4-48A5-4714-A9B9-505AF74A2B9F}">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4" authorId="1" shapeId="0" xr:uid="{D32E0234-7EDF-4CA7-A127-ADC8411AEBD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5" authorId="1" shapeId="0" xr:uid="{CB3214C3-9BB2-4E0D-B1D0-AE954E8D993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6" authorId="1" shapeId="0" xr:uid="{C9C74A13-FF03-4F13-BD41-106E152377C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7" authorId="1" shapeId="0" xr:uid="{49C52D82-2F2B-490D-91A4-D7225A40512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8" authorId="1" shapeId="0" xr:uid="{00A3B920-CBBE-46F5-8AFC-56B844E9D3B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9" authorId="1" shapeId="0" xr:uid="{ECAA79B6-8FD0-4191-BD1E-7FA2CA55361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70" authorId="1" shapeId="0" xr:uid="{0BEA4774-7076-43F8-A449-9806FCEDB87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76" authorId="2" shapeId="0" xr:uid="{DC486A22-228D-4BDF-ABE2-00BD6C974279}">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76" authorId="2" shapeId="0" xr:uid="{1BEF9C5E-C5D9-4715-929A-B2F7EAA1DC8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76" authorId="2" shapeId="0" xr:uid="{DE0CB7C2-AAF2-4EB7-A0B8-E79B02EA2B1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76" authorId="3" shapeId="0" xr:uid="{07824F7A-30BF-4DD4-80E4-50BEDE47609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76" authorId="3" shapeId="0" xr:uid="{23571414-BEAB-49D9-8ABA-FDC2C052CE80}">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90" authorId="1" shapeId="0" xr:uid="{0103A0B9-EA36-4BF4-BFEC-9CC210A248A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91" authorId="1" shapeId="0" xr:uid="{E1039E61-EB5A-424A-8F2B-494E01378C3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92" authorId="1" shapeId="0" xr:uid="{D7AB3B4F-4740-4BDA-8C68-3F799FBB8CD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93" authorId="1" shapeId="0" xr:uid="{736A8D8C-D0AD-47AE-B507-F19A4F5F4F1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94" authorId="1" shapeId="0" xr:uid="{0C2412EA-6DDA-43BD-BCEC-D434A8E8AF3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95" authorId="1" shapeId="0" xr:uid="{AD5E6696-4F77-4547-9B5F-9FF309D16AB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96" authorId="1" shapeId="0" xr:uid="{7FB3FFA4-F77B-4E5B-AA07-DB470D1C76D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102" authorId="2" shapeId="0" xr:uid="{C07D7945-CE74-4965-89E2-52B5DD64C41F}">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02" authorId="2" shapeId="0" xr:uid="{0924A609-9A9A-40C9-9142-DFDD00BA01A8}">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02" authorId="2" shapeId="0" xr:uid="{D673F7F0-FEB0-4EB9-9B4D-6E0CE0FE6A1C}">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02" authorId="3" shapeId="0" xr:uid="{8064FB0A-1135-4893-A3B6-9D2B90F94B50}">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02" authorId="3" shapeId="0" xr:uid="{BC6FBCB9-BD35-4489-A0C9-3E395412C04A}">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16" authorId="1" shapeId="0" xr:uid="{F1A4F319-9067-4946-9E8F-004181726AE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17" authorId="1" shapeId="0" xr:uid="{123261B4-B40B-4DB1-808E-18D71A03C9F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18" authorId="1" shapeId="0" xr:uid="{86C92E0B-EC67-4765-A1B4-907E39971D4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19" authorId="1" shapeId="0" xr:uid="{1D340703-19AE-49DE-A87A-4EECAD1E741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20" authorId="1" shapeId="0" xr:uid="{E983D7E0-C941-474A-9598-BD2B4908141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21" authorId="1" shapeId="0" xr:uid="{80526F85-4C23-47D7-8782-6C30C5B4026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22" authorId="1" shapeId="0" xr:uid="{EAF14E94-CF6B-423D-86BA-7C457902B7B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128" authorId="2" shapeId="0" xr:uid="{98F9C972-2E82-46E7-B0B5-F1DDD9DE0D05}">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28" authorId="2" shapeId="0" xr:uid="{ACB9460C-0021-455A-B48A-C388893C369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28" authorId="2" shapeId="0" xr:uid="{A0DC1E79-A04C-4EC6-9F69-25260D857ED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28" authorId="3" shapeId="0" xr:uid="{29BEC9C6-E406-4E6A-BB9A-6A488E9F5A23}">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28" authorId="3" shapeId="0" xr:uid="{2C00464A-9E3B-4E1F-9950-C3F65A2755AF}">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42" authorId="1" shapeId="0" xr:uid="{4771F2D9-4834-43B0-9026-78DF9E4C6523}">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43" authorId="1" shapeId="0" xr:uid="{DE3EF41B-8CA8-4A24-9CD2-3B0A32F521E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44" authorId="1" shapeId="0" xr:uid="{64F28585-3D47-446E-B002-93D2A6F126B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45" authorId="1" shapeId="0" xr:uid="{8C824A7A-05E7-4EC0-8C27-EFD21CD1B07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46" authorId="1" shapeId="0" xr:uid="{967B1C77-7CCE-4B45-B29D-480DE994293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47" authorId="1" shapeId="0" xr:uid="{B9D151F5-73A2-47BF-A2E0-5CC95BDC2F68}">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48" authorId="1" shapeId="0" xr:uid="{14DF9712-2191-4028-A28C-418C367A74B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154" authorId="2" shapeId="0" xr:uid="{9CC00CB1-D64A-49C0-8B98-9F397258E1D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54" authorId="2" shapeId="0" xr:uid="{4E40409C-8AB7-4FA9-B1F0-41EBE81E259C}">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54" authorId="2" shapeId="0" xr:uid="{F90C4BBF-30A6-4344-BB0D-A62FAAFDC92E}">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54" authorId="3" shapeId="0" xr:uid="{5993AB88-0321-404D-A944-D9662120295B}">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54" authorId="3" shapeId="0" xr:uid="{0B5A8FC2-D419-4093-B794-215B1EE17A43}">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68" authorId="1" shapeId="0" xr:uid="{30F3F8F1-DF10-48A5-8E43-1B8D6427220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69" authorId="1" shapeId="0" xr:uid="{A14471B6-E70B-48ED-A7CC-6802E6F71F3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70" authorId="1" shapeId="0" xr:uid="{644E4922-C27F-446F-89F7-80CBD0F2D48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71" authorId="1" shapeId="0" xr:uid="{CC2EF3F5-B7B7-4A84-9092-A07006E8536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72" authorId="1" shapeId="0" xr:uid="{92482B9A-5795-4E75-A4AF-5BE5980F9E1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73" authorId="1" shapeId="0" xr:uid="{7B27C18B-F5E6-4848-8B42-002AA0923C6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174" authorId="1" shapeId="0" xr:uid="{AF6B1B8B-9C23-4BD9-811B-37BBDE888E8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C180" authorId="2" shapeId="0" xr:uid="{A29A8191-312C-4756-8BE5-5EFEDB114AF3}">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80" authorId="2" shapeId="0" xr:uid="{385E0ED4-7D88-475B-8204-13AEEC1E3E10}">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80" authorId="2" shapeId="0" xr:uid="{CBDF1E2C-2BFC-470F-A2D4-BF4423D9B8E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80" authorId="3" shapeId="0" xr:uid="{9AAEE2C5-DFF8-4F06-80C5-0E9563E96D6E}">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80" authorId="3" shapeId="0" xr:uid="{F1F76791-A532-4B47-AFA8-04163979763C}">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94" authorId="1" shapeId="0" xr:uid="{738880E5-7D6C-4FC9-A9A9-501223C6811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A195" authorId="1" shapeId="0" xr:uid="{3D0BD8CC-AA99-4A05-8B38-844CED2F664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A196" authorId="1" shapeId="0" xr:uid="{3D72DD9A-A496-4F57-BD3B-64602A13C3E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A197" authorId="1" shapeId="0" xr:uid="{20B2F5C4-6C2F-4A1F-AC5F-469618B9FB1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A198" authorId="1" shapeId="0" xr:uid="{E30597C7-947E-4D54-B2D0-F05D0F4FDF6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A199" authorId="1" shapeId="0" xr:uid="{51A1F40B-88B3-48C4-8DD9-8AE639E9FC6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A200" authorId="1" shapeId="0" xr:uid="{A5BC762A-1E69-4E5A-B064-F40CCF2F17C8}">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
</t>
        </r>
      </text>
    </comment>
    <comment ref="C206" authorId="2" shapeId="0" xr:uid="{1DEA32D2-755B-49CB-927D-4E5109C7E534}">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206" authorId="2" shapeId="0" xr:uid="{A028DDC3-1BF9-4823-B71B-22E14EE0BE8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206" authorId="2" shapeId="0" xr:uid="{48A8E5CE-2825-4532-B7EA-AB21EDF54076}">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206" authorId="3" shapeId="0" xr:uid="{F7A4E934-8E20-4B89-9C9A-8F3E571D089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206" authorId="3" shapeId="0" xr:uid="{6A188FE9-8D36-47A7-AC24-9A644D1D5979}">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220" authorId="1" shapeId="0" xr:uid="{DC8D72AA-A3EE-4F38-9A17-45C8A3B98CE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21" authorId="1" shapeId="0" xr:uid="{A7A5D0E3-1BEC-4155-8236-8E187DAE468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22" authorId="1" shapeId="0" xr:uid="{9D2582ED-C1A1-4EAE-A41A-CB61C57E65A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23" authorId="1" shapeId="0" xr:uid="{16DDB07C-D90B-4843-920F-CE682C4B880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24" authorId="1" shapeId="0" xr:uid="{E05408B2-FCFB-4622-A90E-DA61DE82A49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25" authorId="1" shapeId="0" xr:uid="{6D684668-E4D0-49E6-9D9D-F2FDAF384C1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26" authorId="1" shapeId="0" xr:uid="{20B9D0AA-68DA-4CB0-93CE-4E928E0A26A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230" authorId="2" shapeId="0" xr:uid="{113A772A-E837-4FED-A984-60447812EC0F}">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25FDCF10-BAAF-4F59-9ABD-51C0508AFAA6}">
      <text>
        <r>
          <rPr>
            <b/>
            <sz val="9"/>
            <color indexed="81"/>
            <rFont val="Tahoma"/>
            <family val="2"/>
          </rPr>
          <t>UBA:</t>
        </r>
        <r>
          <rPr>
            <sz val="9"/>
            <color indexed="81"/>
            <rFont val="Tahoma"/>
            <family val="2"/>
          </rPr>
          <t xml:space="preserve">
Angaben werden von der Titelseite übernommen.</t>
        </r>
      </text>
    </comment>
    <comment ref="C10" authorId="1" shapeId="0" xr:uid="{42234D75-2FF5-4E72-A126-DD6E4518246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E185B34D-721D-41F3-93F6-AEF1C4BCE2F0}">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2F270B3-12F7-41BA-A104-BC67A533BF56}">
      <text>
        <r>
          <rPr>
            <b/>
            <sz val="9"/>
            <color indexed="81"/>
            <rFont val="Tahoma"/>
            <family val="2"/>
          </rPr>
          <t>UBA:</t>
        </r>
        <r>
          <rPr>
            <sz val="9"/>
            <color indexed="81"/>
            <rFont val="Tahoma"/>
            <family val="2"/>
          </rPr>
          <t xml:space="preserve">
Art oder Beschreibung des Inputs - bspw. "Alt-Schwefelsäure".</t>
        </r>
      </text>
    </comment>
    <comment ref="C23" authorId="3" shapeId="0" xr:uid="{2BE06837-0291-4906-B558-3A36639973CD}">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974E2B1C-0652-49C9-A622-13A7FD2C2B5C}">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18145EEE-00BF-4BB0-9534-A0BBDAF767F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70F5B9B1-1776-451D-80A0-A44A6E144F3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BB81AA85-1DC2-4591-A96E-E1DA18F2FF6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CF67E008-2CD2-4FE7-8189-47D4E20F9ED7}">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7A88B066-8AB5-42D2-8188-04982209223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931FC1A2-1996-485F-A24C-C2E298D23C2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A3991601-1338-4751-8572-2271FC9E2742}">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65FBB6D9-B023-45B7-A44F-63C24AFA2349}">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0CFC85A2-2FFA-4380-9D3B-5F10B1144DD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213DF4A8-C45F-4CF0-848C-572AC4989BEF}">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6A0424AD-B108-4434-B80A-D18A471A72F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D6E92D3B-0AF2-4014-857D-8F1A2387EF1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129DF157-A9E2-44F6-9248-782DA429CAA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0" authorId="1" shapeId="0" xr:uid="{428F823D-AC7F-4DF0-88CF-5D218403B01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1" authorId="1" shapeId="0" xr:uid="{0DB7C687-0260-4809-9405-3E065EC2C2D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2" authorId="1" shapeId="0" xr:uid="{B8513C80-2702-4291-8CAC-B1173676ED4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3" authorId="1" shapeId="0" xr:uid="{8ABE205F-A734-497E-A12C-FE8BD5CE66E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35CCD1E1-E979-4F36-B61D-5D37B6DDC696}">
      <text>
        <r>
          <rPr>
            <b/>
            <sz val="9"/>
            <color indexed="81"/>
            <rFont val="Tahoma"/>
            <family val="2"/>
          </rPr>
          <t>UBA:</t>
        </r>
        <r>
          <rPr>
            <sz val="9"/>
            <color indexed="81"/>
            <rFont val="Tahoma"/>
            <family val="2"/>
          </rPr>
          <t xml:space="preserve">
Angaben werden von der Titelseite übernommen.</t>
        </r>
      </text>
    </comment>
    <comment ref="C10" authorId="1" shapeId="0" xr:uid="{44045398-9102-41F0-958F-98E53FC88F15}">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33891FCC-F55E-4ECF-9BE6-0470FE46FFAB}">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F53D04FE-D14D-441E-B985-6617CCA24F6E}">
      <text>
        <r>
          <rPr>
            <b/>
            <sz val="9"/>
            <color indexed="81"/>
            <rFont val="Tahoma"/>
            <family val="2"/>
          </rPr>
          <t>UBA:</t>
        </r>
        <r>
          <rPr>
            <sz val="9"/>
            <color indexed="81"/>
            <rFont val="Tahoma"/>
            <family val="2"/>
          </rPr>
          <t xml:space="preserve">
Art oder Beschreibung des Inputs - bspw. "Alt-Schwefelsäure".</t>
        </r>
      </text>
    </comment>
    <comment ref="C23" authorId="3" shapeId="0" xr:uid="{06DAED85-08B6-46FF-90BA-022F2B35F646}">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AFE48397-F532-4B18-A97F-09ED05B58524}">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A53CC983-9C1F-442C-8B31-29B13994BC0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C25D0963-82F2-4E0A-85D7-DA286006470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773450FE-A61E-4539-8679-D577885FA78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6279D34F-3612-4579-A147-33FC4F728F9E}">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1492F3EC-2D05-4BDF-A8D5-E9AA18228E0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DE503BFB-5103-48C3-9FF0-D42FDB150430}">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FCD20D47-B91E-45D4-B0E1-078C160DE98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EF50D57-AC8B-44CF-A86B-9F89BB1DE16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149806ED-723A-4814-B3CC-1A2CCC88096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94B34609-73EB-4056-B482-A72B074C663B}">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6FE6D58B-26C3-47BA-867C-8465AA80632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F7B249EA-45DE-4A97-8FAD-05C39CA644C3}">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0BB97E61-D423-483D-B82A-28E577936CEE}">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5647494F-6D04-4970-9A52-46D1BAA6D89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F436E981-99CE-4ABE-94A8-FC5A77B057CA}">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1B31955A-4AA1-471A-A501-39B68E84AB99}">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46C975D9-5F50-48BB-9AB8-4E42D8E56D2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BE8E7108-DE25-42A7-85C4-28C2D4AC0313}">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60809CEE-A44F-4B2C-902E-5206DBE90B13}">
      <text>
        <r>
          <rPr>
            <b/>
            <sz val="9"/>
            <color indexed="81"/>
            <rFont val="Tahoma"/>
            <family val="2"/>
          </rPr>
          <t>UBA:</t>
        </r>
        <r>
          <rPr>
            <sz val="9"/>
            <color indexed="81"/>
            <rFont val="Tahoma"/>
            <family val="2"/>
          </rPr>
          <t xml:space="preserve">
Angaben werden von der Titelseite übernommen.</t>
        </r>
      </text>
    </comment>
    <comment ref="C10" authorId="1" shapeId="0" xr:uid="{E469A946-BDDF-4228-839D-30063AF9A153}">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C4ACF2A2-3D97-443C-BEFC-DD3B1233FADC}">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5826456C-A8C1-44F0-A36F-793CDC137BDF}">
      <text>
        <r>
          <rPr>
            <b/>
            <sz val="9"/>
            <color indexed="81"/>
            <rFont val="Tahoma"/>
            <family val="2"/>
          </rPr>
          <t>UBA:</t>
        </r>
        <r>
          <rPr>
            <sz val="9"/>
            <color indexed="81"/>
            <rFont val="Tahoma"/>
            <family val="2"/>
          </rPr>
          <t xml:space="preserve">
Art oder Beschreibung des Inputs - bspw. "Alt-Schwefelsäure".</t>
        </r>
      </text>
    </comment>
    <comment ref="C23" authorId="3" shapeId="0" xr:uid="{40ED962D-09C5-4CDC-8D38-48C0CD0ECC61}">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DA99AB3B-7BDB-4104-BC61-DEDF1B6B609B}">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43885F0A-2354-4CE7-9FB0-7D2B9C83A48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DE43EE5C-E0F7-4630-A1D2-82CD99C0329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E414807F-5B7A-4D49-9D0D-259F92BE024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BCC59DA7-F9B4-4C87-9CC3-45A4032AE5F7}">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3F5D0A21-4DDF-484C-B862-80880023C65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1F020C53-AA3A-4002-B230-6D7147E5110E}">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53A4A22C-FD82-40C6-93EC-898676DA4756}">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9E2C691-01FA-426A-BBC5-AB269CC23689}">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27A2791-F294-4FE4-A40A-994C58778BD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E6D6073C-EADE-4F43-98C4-F142BA660223}">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DABD84A7-4F4F-4988-8497-4808CE360B9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3E24257F-2817-4A66-977A-F6799191A93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3EE941FC-F221-4EF1-8BD2-2E1B6BF56292}">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424B923A-F3CB-4354-A10D-D96A39119A3D}">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BA873D8F-395F-4401-B193-5591158B87C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713DF9CD-4803-4D17-9BD8-5FCF7D25800A}">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1669BE5B-6065-41A6-BD9F-5E1BAAAA94B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2C1B70DE-C227-4656-B931-9685F708EF16}">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6956765B-1D14-4A46-8F32-F97FFA8A5AA9}">
      <text>
        <r>
          <rPr>
            <b/>
            <sz val="9"/>
            <color indexed="81"/>
            <rFont val="Tahoma"/>
            <family val="2"/>
          </rPr>
          <t>UBA:</t>
        </r>
        <r>
          <rPr>
            <sz val="9"/>
            <color indexed="81"/>
            <rFont val="Tahoma"/>
            <family val="2"/>
          </rPr>
          <t xml:space="preserve">
Angaben werden von der Titelseite übernommen.</t>
        </r>
      </text>
    </comment>
    <comment ref="C10" authorId="1" shapeId="0" xr:uid="{7470EA13-A9C1-4B03-9EF8-4D514C5653B9}">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C48FB51E-BF5C-4DB7-AE48-1A62B74E1059}">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05E5CC42-AD22-4243-BF96-AACB66820519}">
      <text>
        <r>
          <rPr>
            <b/>
            <sz val="9"/>
            <color indexed="81"/>
            <rFont val="Tahoma"/>
            <family val="2"/>
          </rPr>
          <t>UBA:</t>
        </r>
        <r>
          <rPr>
            <sz val="9"/>
            <color indexed="81"/>
            <rFont val="Tahoma"/>
            <family val="2"/>
          </rPr>
          <t xml:space="preserve">
Art oder Beschreibung des Inputs - bspw. "Alt-Schwefelsäure".</t>
        </r>
      </text>
    </comment>
    <comment ref="C23" authorId="3" shapeId="0" xr:uid="{3E4A2D23-B3F5-4A2B-9439-567F2A74FA69}">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02806A11-6BBD-4EC6-8A5A-347F18B3E57E}">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F7828E8B-14E2-4628-95DD-3221CE8BA89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D3D92B41-CECE-43C2-858B-35551AC6DD3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DD3539CB-8F15-488D-8CC2-A36CDC1DCBE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633A2A01-1881-47BD-91CE-66A6ACC720CD}">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16CF3E5D-CB70-489C-8CA3-F34896CD33F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E8D8476A-676D-4365-B2C7-78599EBDFE32}">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A4D811BD-2E15-41E4-BBAD-8B3134723E5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5F2426B6-E915-4E05-AE39-E6EBE527F43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E28C92C-7E91-4594-9D3C-6D804A1A080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6877D426-995D-47BD-975F-7A82EF269209}">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5F550D04-2AA1-434D-93A3-82E94A4F28B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4C8E0B20-BC5E-4DC3-96E1-D9C2CDEA15F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BF9015DE-BDBF-46A4-9B9B-92E6E711CE1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0" authorId="1" shapeId="0" xr:uid="{EA61724E-8D57-45C2-B804-DEAC82EC1580}">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CB2CE820-31A6-42B8-8940-94F2C1C2AA2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2" authorId="1" shapeId="0" xr:uid="{27F6C88F-8333-4B06-BB42-CCB565EDEC6E}">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93017195-3315-43D3-B216-8BBC40B7DD0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7" authorId="2" shapeId="0" xr:uid="{E222BB0C-7BF6-4564-A2BC-33326689A402}">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5633545A-598E-49F9-85FB-3C79AE242201}">
      <text>
        <r>
          <rPr>
            <b/>
            <sz val="9"/>
            <color indexed="81"/>
            <rFont val="Tahoma"/>
            <family val="2"/>
          </rPr>
          <t>UBA:</t>
        </r>
        <r>
          <rPr>
            <sz val="9"/>
            <color indexed="81"/>
            <rFont val="Tahoma"/>
            <family val="2"/>
          </rPr>
          <t xml:space="preserve">
Angaben werden von der Titelseite übernommen.</t>
        </r>
      </text>
    </comment>
    <comment ref="C10" authorId="1" shapeId="0" xr:uid="{A55BD41F-57B2-4EFB-A535-D396A6767683}">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BDF4021D-2607-4542-95F5-C5D917399E1A}">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7B8B7FF5-23EE-4E59-ACEC-0E1DFC3EAE7C}">
      <text>
        <r>
          <rPr>
            <b/>
            <sz val="9"/>
            <color indexed="81"/>
            <rFont val="Tahoma"/>
            <family val="2"/>
          </rPr>
          <t>UBA:</t>
        </r>
        <r>
          <rPr>
            <sz val="9"/>
            <color indexed="81"/>
            <rFont val="Tahoma"/>
            <family val="2"/>
          </rPr>
          <t xml:space="preserve">
Art oder Beschreibung des Inputs - bspw. "Alt-Schwefelsäure".</t>
        </r>
      </text>
    </comment>
    <comment ref="C23" authorId="3" shapeId="0" xr:uid="{939B793E-0429-47BD-8D68-4EB64692C9AE}">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6036F336-152A-459F-8524-320FF53AFAAD}">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8C747D31-A097-4548-9068-4446E3F8504B}">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759E9216-5953-481B-A270-DCC77DCCE1B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CECE1105-C0D2-4B8E-B227-5C72EC386805}">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8040D5D0-25AE-4C33-960D-8723EA73DC4D}">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F7F2CE68-207B-4436-837E-594E801F3BB5}">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807FA30D-1C07-4E23-9B84-9B1490998FD1}">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24077C90-CE09-4B75-B9E1-88E8D7DBB8B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FCE89F4F-78EF-4499-B4F4-D5968AB6E7D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7D969933-DB3D-467D-B885-1E451481FAE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5A79CBB7-0252-4F00-A3E8-694FAB6C46C0}">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D82E96F9-937E-493D-9C71-9B92EB8B23F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EE0FF066-899C-4379-8DFB-2E7B8ADCCCA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FF6FFC26-35EF-48B8-BFDE-A1CF50A1777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0" authorId="1" shapeId="0" xr:uid="{58B6278A-9542-49AA-B84B-52F41A054A25}">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375D428B-9C81-4EC8-BF39-FF41D36DB35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2" authorId="1" shapeId="0" xr:uid="{AA499560-D176-4A7A-A9A4-959F462136C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3" authorId="1" shapeId="0" xr:uid="{BF0296CA-A1F4-4DA3-96ED-2B5BE761188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7" authorId="2" shapeId="0" xr:uid="{BC212D7C-92AE-480C-82CA-AE7D389908D2}">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E80AA356-706D-46E1-A1FE-50612330ADBD}">
      <text>
        <r>
          <rPr>
            <b/>
            <sz val="9"/>
            <color indexed="81"/>
            <rFont val="Tahoma"/>
            <family val="2"/>
          </rPr>
          <t>UBA:</t>
        </r>
        <r>
          <rPr>
            <sz val="9"/>
            <color indexed="81"/>
            <rFont val="Tahoma"/>
            <family val="2"/>
          </rPr>
          <t xml:space="preserve">
Angaben werden von der Titelseite übernommen.</t>
        </r>
      </text>
    </comment>
    <comment ref="C10" authorId="1" shapeId="0" xr:uid="{02159910-22DB-40E4-8FA6-3CA48DF87345}">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079457E9-5373-477E-9B1E-4D87B1E47CF0}">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1A4F0EF-2E59-412F-8F8F-48D9EA96B08E}">
      <text>
        <r>
          <rPr>
            <b/>
            <sz val="9"/>
            <color indexed="81"/>
            <rFont val="Tahoma"/>
            <family val="2"/>
          </rPr>
          <t>UBA:</t>
        </r>
        <r>
          <rPr>
            <sz val="9"/>
            <color indexed="81"/>
            <rFont val="Tahoma"/>
            <family val="2"/>
          </rPr>
          <t xml:space="preserve">
Art oder Beschreibung des Inputs - bspw. "Alt-Schwefelsäure".</t>
        </r>
      </text>
    </comment>
    <comment ref="C23" authorId="3" shapeId="0" xr:uid="{DD323F75-9C0A-43CC-801F-5CE2D109681B}">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BAB3D629-321D-4477-8A5D-414149123AB6}">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A37848A9-83D6-4EEA-A0D6-23EF58C3EC5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BA5DBFAA-8A7E-4B99-89DA-A3EB0749C4F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4D655AF2-A16D-46DE-BE93-60613A73539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416C3CDF-3A47-4D64-B62A-71662FC98A8F}">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32BB550D-7E6A-445A-8C7B-50DF3CF552F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C5E51BC3-66C8-4C35-8BEB-8E3D9657D46B}">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78E4228C-05F2-44A7-966B-21F608FEB23A}">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D25001ED-0AF5-4C16-9CE5-31EDC3DD92BA}">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CBA52877-08B6-422D-92CE-DD88D27DBFF2}">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02BAE71F-9D48-4B61-96CD-ED3D2DD89FB0}">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22A661A3-6D72-4A5D-8336-2FF638C3C7C8}">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8078124E-24ED-4A08-8E87-49F3AB1A537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29FFCE72-161B-4173-A4F4-CE97A817DCF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0" authorId="1" shapeId="0" xr:uid="{8ECB4E9B-864A-49DF-804A-6319F9ED8BE3}">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1" authorId="1" shapeId="0" xr:uid="{578336F6-4023-4ACF-9604-9D0821AA0E1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2" authorId="1" shapeId="0" xr:uid="{43A923B0-B431-4D87-A352-50B7653020E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3" authorId="1" shapeId="0" xr:uid="{927D925E-AAFC-440C-B5A9-EC3194946F4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7" authorId="2" shapeId="0" xr:uid="{F8AE95C1-5B9B-40DC-80E6-8BD5EEB3C225}">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550ADC9B-1351-4BE7-8301-12A386A54D35}">
      <text>
        <r>
          <rPr>
            <b/>
            <sz val="9"/>
            <color indexed="81"/>
            <rFont val="Tahoma"/>
            <family val="2"/>
          </rPr>
          <t>UBA:</t>
        </r>
        <r>
          <rPr>
            <sz val="9"/>
            <color indexed="81"/>
            <rFont val="Tahoma"/>
            <family val="2"/>
          </rPr>
          <t xml:space="preserve">
Angaben werden von der Titelseite übernommen.</t>
        </r>
      </text>
    </comment>
    <comment ref="C10" authorId="1" shapeId="0" xr:uid="{D541286F-B4BB-4695-B0D4-6A0D647A699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150CA857-4B12-44B7-82C9-68CED42C24D9}">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EC8E5CA5-3B7C-4E58-93B0-2435C9B750B4}">
      <text>
        <r>
          <rPr>
            <b/>
            <sz val="9"/>
            <color indexed="81"/>
            <rFont val="Tahoma"/>
            <family val="2"/>
          </rPr>
          <t>UBA:</t>
        </r>
        <r>
          <rPr>
            <sz val="9"/>
            <color indexed="81"/>
            <rFont val="Tahoma"/>
            <family val="2"/>
          </rPr>
          <t xml:space="preserve">
Art oder Beschreibung des Inputs - bspw. "Alt-Schwefelsäure".</t>
        </r>
      </text>
    </comment>
    <comment ref="C23" authorId="3" shapeId="0" xr:uid="{651B774F-E062-4063-A7F4-6DA1C9BC8100}">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90DB776E-9462-403D-8E2B-49C7490114AB}">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9831C83F-1FE2-464D-BA84-704AD942E03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0538E861-FE2B-4D86-A8DF-E33F35B6A62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A5049D54-D8EC-4A94-B5C8-576D7D4B4AF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736D2FF9-BB6C-4544-BAA4-71C7C9972853}">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F9A40F48-AD9A-4586-A6F0-F4102B5E379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3EC4933F-0B0B-4D4F-A83D-6C4392D0BF77}">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8634CD87-51B8-477B-860A-1F433B493FA9}">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1FAD627A-C3D5-4944-B323-FDFB478A2968}">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3573C87B-DD5F-4185-ADA1-20187E78BC06}">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1DFBFE76-F9A4-4434-B9FE-E1B60411FF68}">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DE759F57-BC2B-4F86-8975-907B5AD4C88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98E7F2D5-4B8A-4FB8-8A7A-4ED9DD4A000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4BABA619-3434-4B79-8474-DEA5409E25E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0" authorId="1" shapeId="0" xr:uid="{6790F103-551A-46D5-BB82-946D076A119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1" authorId="1" shapeId="0" xr:uid="{F96DB0EC-F363-474A-96C1-9324FEAF7B6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2" authorId="1" shapeId="0" xr:uid="{5844196F-D9F5-4A4B-841D-82621DD2779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3" authorId="1" shapeId="0" xr:uid="{6A635C90-FECB-4A79-B66A-3B8DB061DCE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7" authorId="2" shapeId="0" xr:uid="{CD445EE8-632D-4C40-8B7F-E513DCA05BF9}">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C5F18E9C-328E-4BC1-8525-5FD074A338E1}">
      <text>
        <r>
          <rPr>
            <b/>
            <sz val="9"/>
            <color indexed="81"/>
            <rFont val="Tahoma"/>
            <family val="2"/>
          </rPr>
          <t>UBA:</t>
        </r>
        <r>
          <rPr>
            <sz val="9"/>
            <color indexed="81"/>
            <rFont val="Tahoma"/>
            <family val="2"/>
          </rPr>
          <t xml:space="preserve">
Angaben werden von der Titelseite übernommen.</t>
        </r>
      </text>
    </comment>
    <comment ref="C10" authorId="1" shapeId="0" xr:uid="{3D9AAB8F-3B3D-409C-A0F1-7CC92E5B4242}">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FC38DBB0-1294-4063-9111-225AF6890734}">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4312E966-4C4B-4E91-BD4D-36C654C64229}">
      <text>
        <r>
          <rPr>
            <b/>
            <sz val="9"/>
            <color indexed="81"/>
            <rFont val="Tahoma"/>
            <family val="2"/>
          </rPr>
          <t>UBA:</t>
        </r>
        <r>
          <rPr>
            <sz val="9"/>
            <color indexed="81"/>
            <rFont val="Tahoma"/>
            <family val="2"/>
          </rPr>
          <t xml:space="preserve">
Art oder Beschreibung des Inputs - bspw. "Alt-Schwefelsäure".</t>
        </r>
      </text>
    </comment>
    <comment ref="C23" authorId="3" shapeId="0" xr:uid="{1B03816C-A7AC-4FE8-BCCB-93D031562596}">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52F02E66-2DB6-4B5F-857D-246F6F963EBA}">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I35" authorId="3" shapeId="0" xr:uid="{A593C2FC-50EC-4558-9826-ED1A2D15196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6" authorId="3" shapeId="0" xr:uid="{92859D0E-CA44-49FD-9D00-0F0464063EB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7" authorId="3" shapeId="0" xr:uid="{39D0198E-611A-478F-9039-EB9E596F156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I38" authorId="3" shapeId="0" xr:uid="{7F3C8C1E-9F8E-404E-8A04-E78D59EED2C5}">
      <text>
        <r>
          <rPr>
            <b/>
            <sz val="9"/>
            <color indexed="81"/>
            <rFont val="Tahoma"/>
            <family val="2"/>
          </rPr>
          <t>UBA:</t>
        </r>
        <r>
          <rPr>
            <sz val="9"/>
            <color indexed="81"/>
            <rFont val="Tahoma"/>
            <family val="2"/>
          </rPr>
          <t xml:space="preserve">
Bitte Angaben zum weiteren Recyclingschritt im entsprechenden Registerblatt hinterlegen.</t>
        </r>
      </text>
    </comment>
    <comment ref="I39" authorId="3" shapeId="0" xr:uid="{6DF7EA60-C43C-493F-8BBF-142847DBA7A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71B61F4A-C23B-4BBC-A83F-FBA75E914896}">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948E3D93-538D-4C7B-9D9D-BA7F903828B8}">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FFCB613-C483-4A09-A353-70C3319DB7CD}">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8D24F36D-DBEA-4F0F-BD37-7F91FF8499E2}">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167D1767-B6E3-4CF6-A093-71F260C391C5}">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7" authorId="1" shapeId="0" xr:uid="{4BA6CE25-D483-4E47-B2FE-BAF643E9769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8" authorId="1" shapeId="0" xr:uid="{2AA24351-05D1-4411-AD96-8760CEEE34B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59" authorId="1" shapeId="0" xr:uid="{3F641828-680E-4E7E-A14E-CF4D77D71908}">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0" authorId="1" shapeId="0" xr:uid="{33E9599F-7CA3-414A-B5A9-5FF3DD37D82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1" authorId="1" shapeId="0" xr:uid="{4E728181-5E18-4A32-A567-44F03255417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2" authorId="1" shapeId="0" xr:uid="{FBCE107A-9006-4644-B266-15472C4B8CE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3" authorId="1" shapeId="0" xr:uid="{9F2C6327-12FA-46A5-A649-BBC43753091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10.</t>
        </r>
      </text>
    </comment>
    <comment ref="A67" authorId="2" shapeId="0" xr:uid="{1BB423D9-1004-4F0A-A8BB-D94245D61FA0}">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H4" authorId="0" shapeId="0" xr:uid="{3B24F17E-6268-41D5-9B12-08D3C9F71163}">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bspw. auch, den Recyclingschritt N_0 des ersten Recyclingbetriebes dazulegen und auf Anlage B mit den folgenden Recyclingschritten N_1, N_2, etc. zu verweisen.</t>
        </r>
      </text>
    </comment>
    <comment ref="A13" authorId="0" shapeId="0" xr:uid="{9CA793C3-B2F7-4746-9588-EFEB8795085D}">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bspw. auch, nur den Recyclingschritt N_0  in Anlage A dazulegen und auf Anlage B mit den folgenden Recyclingschritten N_1, N_2, etc. zu verweisen.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<sst xmlns="http://schemas.openxmlformats.org/spreadsheetml/2006/main" count="1094" uniqueCount="206">
  <si>
    <t>Kalenderjahr</t>
  </si>
  <si>
    <t xml:space="preserve">Name </t>
  </si>
  <si>
    <t>Land</t>
  </si>
  <si>
    <t>Kontaktperson</t>
  </si>
  <si>
    <t>PLZ</t>
  </si>
  <si>
    <t xml:space="preserve">E-Mail </t>
  </si>
  <si>
    <t xml:space="preserve">Telefon </t>
  </si>
  <si>
    <t>Element oder Verbindung</t>
  </si>
  <si>
    <t>[t/a]</t>
  </si>
  <si>
    <t>[m%]</t>
  </si>
  <si>
    <t>Beschreibung der Fraktion</t>
  </si>
  <si>
    <t>Weitere Behandlung</t>
  </si>
  <si>
    <t>Verbleib der Fraktion</t>
  </si>
  <si>
    <t>Ort</t>
  </si>
  <si>
    <t>Umweltbundesamt</t>
  </si>
  <si>
    <t>Wörlitzer Platz 1</t>
  </si>
  <si>
    <t>06844 Dessau-Roßlau</t>
  </si>
  <si>
    <r>
      <rPr>
        <b/>
        <sz val="11"/>
        <color indexed="8"/>
        <rFont val="Calibri"/>
        <family val="2"/>
      </rPr>
      <t xml:space="preserve">Ansprechpartner: </t>
    </r>
    <r>
      <rPr>
        <sz val="11"/>
        <color theme="1"/>
        <rFont val="Calibri"/>
        <family val="2"/>
        <scheme val="minor"/>
      </rPr>
      <t>Falk Petrikowski</t>
    </r>
  </si>
  <si>
    <r>
      <rPr>
        <b/>
        <sz val="11"/>
        <color indexed="8"/>
        <rFont val="Calibri"/>
        <family val="2"/>
      </rPr>
      <t>Telefon:</t>
    </r>
    <r>
      <rPr>
        <sz val="11"/>
        <color theme="1"/>
        <rFont val="Calibri"/>
        <family val="2"/>
        <scheme val="minor"/>
      </rPr>
      <t xml:space="preserve"> 0340 - 21032468</t>
    </r>
  </si>
  <si>
    <t>Bezeichnung</t>
  </si>
  <si>
    <t>Titelseite</t>
  </si>
  <si>
    <t>Auszufüllendes Formblatt</t>
  </si>
  <si>
    <t>Bei Bedarf auszufüllen</t>
  </si>
  <si>
    <t xml:space="preserve">Gesamt Output der Zwischenfraktionen </t>
  </si>
  <si>
    <t xml:space="preserve">Recyclingeffizienz eines Batterie-Recyclingverfahrens </t>
  </si>
  <si>
    <t>Name des (ersten) Recyclingbetriebes:</t>
  </si>
  <si>
    <r>
      <t>Input
Angaben zu den Altbatterien zum Zeitpunkt der Zuführung zum vollständigen Recyclingprozess</t>
    </r>
    <r>
      <rPr>
        <b/>
        <vertAlign val="superscript"/>
        <sz val="11"/>
        <color indexed="8"/>
        <rFont val="Calibri"/>
        <family val="2"/>
      </rPr>
      <t>3</t>
    </r>
  </si>
  <si>
    <t>Stahl</t>
  </si>
  <si>
    <t xml:space="preserve"> [m%]</t>
  </si>
  <si>
    <t>Ergebnis</t>
  </si>
  <si>
    <r>
      <rPr>
        <b/>
        <sz val="11"/>
        <rFont val="Calibri"/>
        <family val="2"/>
      </rPr>
      <t>Angaben zum Recyclingbetrieb</t>
    </r>
    <r>
      <rPr>
        <b/>
        <vertAlign val="superscript"/>
        <sz val="11"/>
        <rFont val="Calibri"/>
        <family val="2"/>
      </rPr>
      <t>1</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</si>
  <si>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</si>
  <si>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außerhalb der EU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</si>
  <si>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Gesamt</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</si>
  <si>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5</t>
    </r>
  </si>
  <si>
    <t>Überprüfung der Vorlage von Nachweisen</t>
  </si>
  <si>
    <t>Audits der zust. Behörde (einschließlich Standortbesuche)</t>
  </si>
  <si>
    <t>Eigenes Audit durch externe Unternehmen</t>
  </si>
  <si>
    <t>Die einzelnen Recyclingschritte, d. h. alle beteiligten Recyclinganlagen, sind zu dokumentieren:</t>
  </si>
  <si>
    <r>
      <t>Beschreibung der Recyclingschritte des gesamten Recyclingverfahrens</t>
    </r>
    <r>
      <rPr>
        <b/>
        <vertAlign val="superscript"/>
        <sz val="11"/>
        <color indexed="8"/>
        <rFont val="Calibri"/>
        <family val="2"/>
      </rPr>
      <t>2</t>
    </r>
  </si>
  <si>
    <t>Beschreibung der einzelnen Recyclingschritte:</t>
  </si>
  <si>
    <t>Recyclingschritt</t>
  </si>
  <si>
    <r>
      <t>Mitgliedstaat, in dem die Altbatterien gesammelt wurden</t>
    </r>
    <r>
      <rPr>
        <vertAlign val="superscript"/>
        <sz val="11"/>
        <color theme="1"/>
        <rFont val="Calibri"/>
        <family val="2"/>
        <scheme val="minor"/>
      </rPr>
      <t>12</t>
    </r>
  </si>
  <si>
    <r>
      <t>Masse</t>
    </r>
    <r>
      <rPr>
        <vertAlign val="superscript"/>
        <sz val="11"/>
        <color theme="1"/>
        <rFont val="Calibri"/>
        <family val="2"/>
        <scheme val="minor"/>
      </rPr>
      <t>3</t>
    </r>
  </si>
  <si>
    <t>N_1</t>
  </si>
  <si>
    <t>N_2</t>
  </si>
  <si>
    <t>N_3</t>
  </si>
  <si>
    <t>N_4</t>
  </si>
  <si>
    <r>
      <t>1. Recycling-Input
zum Zeitpunkt der Zuführung zum jeweiligen Recyclingschritt</t>
    </r>
    <r>
      <rPr>
        <b/>
        <vertAlign val="superscript"/>
        <sz val="11"/>
        <rFont val="Calibri"/>
        <family val="2"/>
      </rPr>
      <t>2</t>
    </r>
    <r>
      <rPr>
        <b/>
        <sz val="11"/>
        <rFont val="Calibri"/>
        <family val="2"/>
      </rPr>
      <t xml:space="preserve"> (Altbatterien oder Fraktionen von Altbatterien)</t>
    </r>
  </si>
  <si>
    <t>Weiterer Recycling-
schritt</t>
  </si>
  <si>
    <t>Nummer</t>
  </si>
  <si>
    <r>
      <t>Weiterer Akteur</t>
    </r>
    <r>
      <rPr>
        <vertAlign val="superscript"/>
        <sz val="11"/>
        <color indexed="8"/>
        <rFont val="Calibri"/>
        <family val="2"/>
      </rPr>
      <t>5</t>
    </r>
  </si>
  <si>
    <t>Name des Empfängers</t>
  </si>
  <si>
    <t>Bezeichnung der Outputfraktion (kein Abfall), die das Element oder die Verbindung enthält</t>
  </si>
  <si>
    <t>Ertrag der Outputfraktion</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</si>
  <si>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</si>
  <si>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Gesamt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</si>
  <si>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außerhalb der EU erzeugt</t>
    </r>
    <r>
      <rPr>
        <vertAlign val="superscript"/>
        <sz val="11"/>
        <color theme="1"/>
        <rFont val="Calibri"/>
        <family val="2"/>
        <scheme val="minor"/>
      </rPr>
      <t>8</t>
    </r>
  </si>
  <si>
    <t>Formblatt "Gesamtergebnis"</t>
  </si>
  <si>
    <t>Formblatt 
"Recyclingschritt N_0"</t>
  </si>
  <si>
    <t>Formblatt
 RS N_2</t>
  </si>
  <si>
    <t>Name des (ersten) Recyclingbetriebs</t>
  </si>
  <si>
    <t>Formblatt
 RS N_1</t>
  </si>
  <si>
    <t>Formblatt
 RS N_3</t>
  </si>
  <si>
    <t>Formblatt
 RS N_4</t>
  </si>
  <si>
    <t>N_5</t>
  </si>
  <si>
    <r>
      <t>Mitgliedstaat, in dem die Altbatterien gesammelt wurden</t>
    </r>
    <r>
      <rPr>
        <vertAlign val="superscript"/>
        <sz val="11"/>
        <color theme="1"/>
        <rFont val="Calibri"/>
        <family val="2"/>
        <scheme val="minor"/>
      </rPr>
      <t>9</t>
    </r>
  </si>
  <si>
    <r>
      <t>(Feucht)
 Masse</t>
    </r>
    <r>
      <rPr>
        <vertAlign val="superscript"/>
        <sz val="11"/>
        <color indexed="8"/>
        <rFont val="Calibri"/>
        <family val="2"/>
      </rPr>
      <t>4</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</si>
  <si>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</si>
  <si>
    <t>Von den Recyclingbetrieben ist Folgendes zu dokumentieren:</t>
  </si>
  <si>
    <t xml:space="preserve">Ergebnisse (Quoten) für die Recyclingeffizienz und stoffliche Verwertung von </t>
  </si>
  <si>
    <t xml:space="preserve">Zu prüfendes Formblatt
(Ergebniszusammenfassung) </t>
  </si>
  <si>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r>
      <rPr>
        <sz val="11"/>
        <color theme="1"/>
        <rFont val="Calibri"/>
        <family val="2"/>
        <scheme val="minor"/>
      </rPr>
      <t xml:space="preserve">
</t>
    </r>
    <r>
      <rPr>
        <sz val="10"/>
        <color theme="1"/>
        <rFont val="Calibri"/>
        <family val="2"/>
        <scheme val="minor"/>
      </rPr>
      <t>(nur dieser Recyclingschritt)</t>
    </r>
  </si>
  <si>
    <t>* Verbindliches elektronisches Format</t>
  </si>
  <si>
    <t>N_X</t>
  </si>
  <si>
    <r>
      <t xml:space="preserve">2. Recycling-Output 
</t>
    </r>
    <r>
      <rPr>
        <b/>
        <sz val="11"/>
        <rFont val="Calibri"/>
        <family val="2"/>
      </rPr>
      <t>Zwischenfraktionen</t>
    </r>
    <r>
      <rPr>
        <b/>
        <vertAlign val="superscript"/>
        <sz val="11"/>
        <rFont val="Calibri"/>
        <family val="2"/>
      </rPr>
      <t xml:space="preserve">4 </t>
    </r>
    <r>
      <rPr>
        <sz val="11"/>
        <rFont val="Calibri"/>
        <family val="2"/>
      </rPr>
      <t xml:space="preserve">(noch keine "Endgültige Outputfraktion" - zur weiteren Behandlung) </t>
    </r>
  </si>
  <si>
    <t>[%]</t>
  </si>
  <si>
    <t>Masseanteile</t>
  </si>
  <si>
    <t>Gesamt</t>
  </si>
  <si>
    <t xml:space="preserve">Bitte die Anlage A "Beschreibung des gesamten Batterie-Recyclings" nutzen (Word-Dokument). 
</t>
  </si>
  <si>
    <t>Abfallcode
nach dem
Europäischen
Abfall-verzeichnis</t>
  </si>
  <si>
    <r>
      <t>Element oder Verbindung</t>
    </r>
    <r>
      <rPr>
        <vertAlign val="superscript"/>
        <sz val="11"/>
        <color theme="1"/>
        <rFont val="Calibri"/>
        <family val="2"/>
        <scheme val="minor"/>
      </rPr>
      <t>7</t>
    </r>
  </si>
  <si>
    <t>Masse</t>
  </si>
  <si>
    <t>Straße und Hausnummer</t>
  </si>
  <si>
    <t>Art des Inputs</t>
  </si>
  <si>
    <t>Formblatt
 RS N_5</t>
  </si>
  <si>
    <t>Formblatt
 RS N_6</t>
  </si>
  <si>
    <t xml:space="preserve">Masse </t>
  </si>
  <si>
    <t>N_6</t>
  </si>
  <si>
    <t>Ausfüllhinweise</t>
  </si>
  <si>
    <r>
      <rPr>
        <b/>
        <sz val="10"/>
        <color indexed="8"/>
        <rFont val="Calibri"/>
        <family val="2"/>
      </rPr>
      <t xml:space="preserve">Ansprechpartner: </t>
    </r>
    <r>
      <rPr>
        <sz val="10"/>
        <color theme="1"/>
        <rFont val="Calibri"/>
        <family val="2"/>
        <scheme val="minor"/>
      </rPr>
      <t>Falk Petrikowski</t>
    </r>
  </si>
  <si>
    <r>
      <rPr>
        <b/>
        <sz val="10"/>
        <color indexed="8"/>
        <rFont val="Calibri"/>
        <family val="2"/>
      </rPr>
      <t>Telefon:</t>
    </r>
    <r>
      <rPr>
        <sz val="10"/>
        <color theme="1"/>
        <rFont val="Calibri"/>
        <family val="2"/>
        <scheme val="minor"/>
      </rPr>
      <t xml:space="preserve"> 0340 - 21032468</t>
    </r>
  </si>
  <si>
    <r>
      <rPr>
        <vertAlign val="superscript"/>
        <sz val="11"/>
        <color theme="1"/>
        <rFont val="Calibri"/>
        <family val="2"/>
        <scheme val="minor"/>
      </rPr>
      <t>1</t>
    </r>
    <r>
      <rPr>
        <sz val="11"/>
        <color theme="1"/>
        <rFont val="Calibri"/>
        <family val="2"/>
        <scheme val="minor"/>
      </rPr>
      <t xml:space="preserve"> Anlage, in der die Altbatterien nach der Sammlung und einer eventuellen Sortierung und Vorbereitung für das Recycling behandelt werden.</t>
    </r>
  </si>
  <si>
    <r>
      <rPr>
        <vertAlign val="superscript"/>
        <sz val="11"/>
        <color theme="1"/>
        <rFont val="Calibri"/>
        <family val="2"/>
        <scheme val="minor"/>
      </rPr>
      <t>2</t>
    </r>
    <r>
      <rPr>
        <sz val="11"/>
        <color theme="1"/>
        <rFont val="Calibri"/>
        <family val="2"/>
        <scheme val="minor"/>
      </rPr>
      <t xml:space="preserve"> Flussdiagramm oder Beschreibung des gesamten Recyclings, auch wenn es in mehr als einer Anlage durchgeführt wird, wobei anzugeben ist, welche Verfahren beim ersten Recyclingbetreiber und welche Verfahren (sofern zutreffend) außerhalb der Union durchgeführt werden, und Angabe der entsprechenden Outputfraktionen.</t>
    </r>
  </si>
  <si>
    <r>
      <rPr>
        <vertAlign val="superscript"/>
        <sz val="11"/>
        <color theme="1"/>
        <rFont val="Calibri"/>
        <family val="2"/>
        <scheme val="minor"/>
      </rPr>
      <t>3</t>
    </r>
    <r>
      <rPr>
        <sz val="11"/>
        <color theme="1"/>
        <rFont val="Calibri"/>
        <family val="2"/>
        <scheme val="minor"/>
      </rPr>
      <t xml:space="preserve"> Beschreibung der nach der Sammlung und einer eventuellen Sortierung und Vorbereitung für das Recycling erhaltenen Altbatterien.</t>
    </r>
  </si>
  <si>
    <r>
      <rPr>
        <vertAlign val="superscript"/>
        <sz val="11"/>
        <color theme="1"/>
        <rFont val="Calibri"/>
        <family val="2"/>
        <scheme val="minor"/>
      </rPr>
      <t>4</t>
    </r>
    <r>
      <rPr>
        <sz val="11"/>
        <color theme="1"/>
        <rFont val="Calibri"/>
        <family val="2"/>
        <scheme val="minor"/>
      </rPr>
      <t xml:space="preserve"> Feuchtmasse der nach der Sammlung und einer eventuellen Sortierung und Vorbereitung für das Recycling erhaltenen Altbatterien.</t>
    </r>
  </si>
  <si>
    <r>
      <rPr>
        <vertAlign val="superscript"/>
        <sz val="11"/>
        <color theme="1"/>
        <rFont val="Calibri"/>
        <family val="2"/>
        <scheme val="minor"/>
      </rPr>
      <t>5</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</si>
  <si>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t>MS, in dem die Altbatterien gesammelt wurden:</t>
  </si>
  <si>
    <r>
      <rPr>
        <vertAlign val="superscript"/>
        <sz val="11"/>
        <color theme="1"/>
        <rFont val="Calibri"/>
        <family val="2"/>
        <scheme val="minor"/>
      </rPr>
      <t>6</t>
    </r>
    <r>
      <rPr>
        <sz val="11"/>
        <color theme="1"/>
        <rFont val="Calibri"/>
        <family val="2"/>
        <scheme val="minor"/>
      </rPr>
      <t xml:space="preserve"> Recycelte Kunststoffe, für die sowohl die Inputfraktionen m</t>
    </r>
    <r>
      <rPr>
        <vertAlign val="subscript"/>
        <sz val="11"/>
        <color theme="1"/>
        <rFont val="Calibri"/>
        <family val="2"/>
        <scheme val="minor"/>
      </rPr>
      <t>input</t>
    </r>
    <r>
      <rPr>
        <sz val="11"/>
        <color theme="1"/>
        <rFont val="Calibri"/>
        <family val="2"/>
        <scheme val="minor"/>
      </rPr>
      <t xml:space="preserve"> 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</si>
  <si>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8</t>
    </r>
    <r>
      <rPr>
        <sz val="11"/>
        <color theme="1"/>
        <rFont val="Calibri"/>
        <family val="2"/>
        <scheme val="minor"/>
      </rPr>
      <t xml:space="preserve"> Bitte legen Sie zusammen mit dieser Dokumentation Nachweise gemäß Artikel 72 Absatz 3 der Verordnung (EU) 2023/1542 vor.</t>
    </r>
  </si>
  <si>
    <r>
      <t xml:space="preserve">Überprüfung </t>
    </r>
    <r>
      <rPr>
        <sz val="11"/>
        <rFont val="Calibri"/>
        <family val="2"/>
        <scheme val="minor"/>
      </rPr>
      <t>Plausibilität</t>
    </r>
    <r>
      <rPr>
        <sz val="11"/>
        <color theme="1"/>
        <rFont val="Calibri"/>
        <family val="2"/>
        <scheme val="minor"/>
      </rPr>
      <t xml:space="preserve"> der Gesamtberechnungen</t>
    </r>
  </si>
  <si>
    <t>Die einzelnen Recyclingschritte, d. h., alle beteiligten Recyclinganlagen, sind zu dokumentieren:</t>
  </si>
  <si>
    <r>
      <rPr>
        <vertAlign val="superscript"/>
        <sz val="11"/>
        <color theme="1"/>
        <rFont val="Calibri"/>
        <family val="2"/>
        <scheme val="minor"/>
      </rPr>
      <t>3</t>
    </r>
    <r>
      <rPr>
        <sz val="11"/>
        <color theme="1"/>
        <rFont val="Calibri"/>
        <family val="2"/>
        <scheme val="minor"/>
      </rPr>
      <t xml:space="preserve"> Die Masse der Fraktionen, die dem einzelnen Recyclingschritt zugeführt werden. Input N_0 ist identisch mit dem in Teil 1 des Meldebogens angegebenen Input, der dem "vollständigen Recyclingprozess" zugeführt wurde (vgl. Registerkarte "Gesamtergebnis"). </t>
    </r>
  </si>
  <si>
    <r>
      <rPr>
        <vertAlign val="superscript"/>
        <sz val="11"/>
        <color theme="1"/>
        <rFont val="Calibri"/>
        <family val="2"/>
        <scheme val="minor"/>
      </rPr>
      <t>5</t>
    </r>
    <r>
      <rPr>
        <sz val="11"/>
        <color theme="1"/>
        <rFont val="Calibri"/>
        <family val="2"/>
        <scheme val="minor"/>
      </rPr>
      <t xml:space="preserve"> Anlage, in der die Zwischenfraktion behandelt wird, einschließlich Name, Straße, Ort, Postleitzahl, Land, Kontaktperson, Telefon und E-Mail. Wird der nachfolgende Verfahrensschritt in derselben Anlage durchgeführt wie der vorangegangene Schritt, so geben Sie „wie zuvor“ an.</t>
    </r>
  </si>
  <si>
    <r>
      <rPr>
        <vertAlign val="superscript"/>
        <sz val="11"/>
        <color theme="1"/>
        <rFont val="Calibri"/>
        <family val="2"/>
        <scheme val="minor"/>
      </rPr>
      <t>6</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</si>
  <si>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7</t>
    </r>
    <r>
      <rPr>
        <sz val="11"/>
        <color theme="1"/>
        <rFont val="Calibri"/>
        <family val="2"/>
        <scheme val="minor"/>
      </rPr>
      <t xml:space="preserve"> Aus der Inputfraktion der zugeführten Altbatterien zurückgewonnene Elemente und Verbindungen.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</si>
  <si>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9</t>
    </r>
    <r>
      <rPr>
        <sz val="11"/>
        <color theme="1"/>
        <rFont val="Calibri"/>
        <family val="2"/>
        <scheme val="minor"/>
      </rPr>
      <t xml:space="preserve"> Recycelte Kunststoffe, für die sowohl die Inputfraktionen m</t>
    </r>
    <r>
      <rPr>
        <vertAlign val="subscript"/>
        <sz val="11"/>
        <color theme="1"/>
        <rFont val="Calibri"/>
        <family val="2"/>
        <scheme val="minor"/>
      </rPr>
      <t xml:space="preserve">input </t>
    </r>
    <r>
      <rPr>
        <sz val="11"/>
        <color theme="1"/>
        <rFont val="Calibri"/>
        <family val="2"/>
        <scheme val="minor"/>
      </rPr>
      <t>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</si>
  <si>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</si>
  <si>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</si>
  <si>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t xml:space="preserve">3.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t>
    </r>
  </si>
  <si>
    <t xml:space="preserve">Ausfüllhinweis: Angaben müssen bzw. können nur in den weiß gehaltenen Eingabefeldern hinterlegt werden. Teilweise werden Ihre Angaben automatisch innerhalb eines Formblattes sowie auf Folgeformblätter übertragen. Übernommene Angaben sind jeweils blau gekennzeichnet (vgl. auch die allgemeinen Formularbearbeitungshinweise im Formblatt "Ausfüllhinweise"). </t>
  </si>
  <si>
    <t>Format* gemäß delegierter Verordnung (DV) zur Berechnung der Recyclingeffizienz und stofflichen Verwertung von Altbatterien (EU) 2025/606 vom 21.03.2025.</t>
  </si>
  <si>
    <t>Kobalt (Co)</t>
  </si>
  <si>
    <t>Kupfer (Cu)</t>
  </si>
  <si>
    <t>Lithium (Li)</t>
  </si>
  <si>
    <t>Nickel (Ni)</t>
  </si>
  <si>
    <t>Mangan (Mn)</t>
  </si>
  <si>
    <t>Aluminium (Al)</t>
  </si>
  <si>
    <t>Formblatt
 RS N_7</t>
  </si>
  <si>
    <t>Formblatt
 RS N_8</t>
  </si>
  <si>
    <t>N_7</t>
  </si>
  <si>
    <t>N_8</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</si>
  <si>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9</t>
    </r>
    <r>
      <rPr>
        <sz val="11"/>
        <color theme="1"/>
        <rFont val="Calibri"/>
        <family val="2"/>
        <scheme val="minor"/>
      </rPr>
      <t xml:space="preserve">
außerhalb der EU erzeugt</t>
    </r>
  </si>
  <si>
    <r>
      <rPr>
        <b/>
        <sz val="11"/>
        <color theme="1"/>
        <rFont val="Calibri"/>
        <family val="2"/>
        <scheme val="minor"/>
      </rPr>
      <t>rRE</t>
    </r>
    <r>
      <rPr>
        <vertAlign val="superscript"/>
        <sz val="11"/>
        <color theme="1"/>
        <rFont val="Calibri"/>
        <family val="2"/>
        <scheme val="minor"/>
      </rPr>
      <t>11</t>
    </r>
  </si>
  <si>
    <r>
      <rPr>
        <b/>
        <sz val="11"/>
        <color theme="1"/>
        <rFont val="Calibri"/>
        <family val="2"/>
        <scheme val="minor"/>
      </rPr>
      <t>rRM</t>
    </r>
    <r>
      <rPr>
        <vertAlign val="superscript"/>
        <sz val="11"/>
        <color theme="1"/>
        <rFont val="Calibri"/>
        <family val="2"/>
        <scheme val="minor"/>
      </rPr>
      <t>12</t>
    </r>
  </si>
  <si>
    <r>
      <rPr>
        <vertAlign val="superscript"/>
        <sz val="11"/>
        <color theme="1"/>
        <rFont val="Calibri"/>
        <family val="2"/>
        <scheme val="minor"/>
      </rPr>
      <t xml:space="preserve">7 </t>
    </r>
    <r>
      <rPr>
        <sz val="11"/>
        <color theme="1"/>
        <rFont val="Calibri"/>
        <family val="2"/>
        <scheme val="minor"/>
      </rPr>
      <t>Nicht auszufüllen, wenn dieses Element oder diese Verbindung bei der Berechnung der Recyclingeffizienz gemäß Abschnitt 2 Nummern 5 und 6 der DV nicht berücksichtigt wurde.</t>
    </r>
  </si>
  <si>
    <r>
      <rPr>
        <vertAlign val="superscript"/>
        <sz val="11"/>
        <color theme="1"/>
        <rFont val="Calibri"/>
        <family val="2"/>
        <scheme val="minor"/>
      </rPr>
      <t>8</t>
    </r>
    <r>
      <rPr>
        <sz val="11"/>
        <color theme="1"/>
        <rFont val="Calibri"/>
        <family val="2"/>
        <scheme val="minor"/>
      </rPr>
      <t xml:space="preserve"> Fügen Sie gegebenenfalls weitere Felder hinzu, um andere Elemente oder Verbindungen anzugeben (vgl. UBA-Ausfüllhinweise auf der Titelseite. Kurz: Bitte neues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t>
    </r>
    <r>
      <rPr>
        <vertAlign val="subscript"/>
        <sz val="11"/>
        <color theme="1"/>
        <rFont val="Calibri"/>
        <family val="2"/>
        <scheme val="minor"/>
      </rPr>
      <t>Hg,input</t>
    </r>
    <r>
      <rPr>
        <sz val="11"/>
        <color theme="1"/>
        <rFont val="Calibri"/>
        <family val="2"/>
        <scheme val="minor"/>
      </rPr>
      <t>) und die sicher immobilisierte und entsorgte Menge an Quecksilber (m</t>
    </r>
    <r>
      <rPr>
        <vertAlign val="subscript"/>
        <sz val="11"/>
        <color theme="1"/>
        <rFont val="Calibri"/>
        <family val="2"/>
        <scheme val="minor"/>
      </rPr>
      <t>Hg,waste</t>
    </r>
    <r>
      <rPr>
        <sz val="11"/>
        <color theme="1"/>
        <rFont val="Calibri"/>
        <family val="2"/>
        <scheme val="minor"/>
      </rPr>
      <t>) an.</t>
    </r>
  </si>
  <si>
    <r>
      <rPr>
        <vertAlign val="superscript"/>
        <sz val="11"/>
        <color theme="1"/>
        <rFont val="Calibri"/>
        <family val="2"/>
        <scheme val="minor"/>
      </rPr>
      <t>9</t>
    </r>
    <r>
      <rPr>
        <sz val="11"/>
        <color theme="1"/>
        <rFont val="Calibri"/>
        <family val="2"/>
        <scheme val="minor"/>
      </rPr>
      <t xml:space="preserve"> Bitte legen Sie zusammen mit dieser Dokumentation Nachweise gemäß Artikel 72 Absatz 3 der Verordnung (EU) 2023/1542 vor.</t>
    </r>
  </si>
  <si>
    <r>
      <rPr>
        <vertAlign val="superscript"/>
        <sz val="11"/>
        <color theme="1"/>
        <rFont val="Calibri"/>
        <family val="2"/>
        <scheme val="minor"/>
      </rPr>
      <t>11</t>
    </r>
    <r>
      <rPr>
        <sz val="11"/>
        <color theme="1"/>
        <rFont val="Calibri"/>
        <family val="2"/>
        <scheme val="minor"/>
      </rPr>
      <t xml:space="preserve"> Berechnet gemäß der in Abschnitt 2 genannten Formel für rRE und unter Verwendung von Daten aus Teil 2 dieses Meldebogens zu den einzelnen Schritten des (entsprechenden) Recyclings von Altbatterien.</t>
    </r>
  </si>
  <si>
    <r>
      <rPr>
        <vertAlign val="superscript"/>
        <sz val="11"/>
        <color theme="1"/>
        <rFont val="Calibri"/>
        <family val="2"/>
        <scheme val="minor"/>
      </rPr>
      <t>12</t>
    </r>
    <r>
      <rPr>
        <sz val="11"/>
        <color theme="1"/>
        <rFont val="Calibri"/>
        <family val="2"/>
        <scheme val="minor"/>
      </rPr>
      <t xml:space="preserve"> Berechnet gemäß der in Abschnitt 3 genannten Formel für rRM(TM) und unter Verwendung von Daten aus Teil 2 dieses Meldebogens zu den einzelnen Schritten des (entsprechenden) Recyclings von Altbatterien.  </t>
    </r>
  </si>
  <si>
    <r>
      <t>Kunststoffe (</t>
    </r>
    <r>
      <rPr>
        <vertAlign val="superscript"/>
        <sz val="11"/>
        <rFont val="Calibri"/>
        <family val="2"/>
        <scheme val="minor"/>
      </rPr>
      <t>9</t>
    </r>
    <r>
      <rPr>
        <sz val="11"/>
        <rFont val="Calibri"/>
        <family val="2"/>
        <scheme val="minor"/>
      </rPr>
      <t>)</t>
    </r>
  </si>
  <si>
    <r>
      <rPr>
        <vertAlign val="superscript"/>
        <sz val="11"/>
        <color theme="1"/>
        <rFont val="Calibri"/>
        <family val="2"/>
        <scheme val="minor"/>
      </rPr>
      <t xml:space="preserve">10 </t>
    </r>
    <r>
      <rPr>
        <sz val="11"/>
        <color theme="1"/>
        <rFont val="Calibri"/>
        <family val="2"/>
        <scheme val="minor"/>
      </rPr>
      <t>Nicht auszufüllen, wenn dieses Element oder diese Verbindung bei der Berechnung der Recyclingeffizienz gemäß Abschnitt 2 Nummern 5 und 6 der DV nicht berücksichtigt wurde.</t>
    </r>
  </si>
  <si>
    <r>
      <rPr>
        <vertAlign val="superscript"/>
        <sz val="11"/>
        <color theme="1"/>
        <rFont val="Calibri"/>
        <family val="2"/>
        <scheme val="minor"/>
      </rPr>
      <t>11</t>
    </r>
    <r>
      <rPr>
        <sz val="11"/>
        <color theme="1"/>
        <rFont val="Calibri"/>
        <family val="2"/>
        <scheme val="minor"/>
      </rPr>
      <t xml:space="preserve"> Fügen Sie gegebenenfalls weitere Felder hinzu, um andere Elemente oder Verbindungen anzugeben (vgl. UBA-Ausfüllhinweise auf der Titelseite. Kurz: Bitte neues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(mHg,input) und die sicher immobilisierte und entsorgte Menge an Quecksilber (mHg,waste) an.</t>
    </r>
  </si>
  <si>
    <r>
      <t>Element oder Verbindung</t>
    </r>
    <r>
      <rPr>
        <vertAlign val="superscript"/>
        <sz val="11"/>
        <rFont val="Calibri"/>
        <family val="2"/>
        <scheme val="minor"/>
      </rPr>
      <t>7</t>
    </r>
  </si>
  <si>
    <t>Formblatt
 RS N_-1</t>
  </si>
  <si>
    <t>Formblatt
 RS N_-2</t>
  </si>
  <si>
    <t>Formblatt
 RS N_-3</t>
  </si>
  <si>
    <t>Formblatt
 RS N_-4</t>
  </si>
  <si>
    <t>Formblatt
 RS N_-5</t>
  </si>
  <si>
    <t>Formblatt
 RS N_9</t>
  </si>
  <si>
    <t>Formblatt
 RS N_10</t>
  </si>
  <si>
    <t>Bezeichnung vorgelagerter Behandlungsschritte</t>
  </si>
  <si>
    <t>Bezeichnung weiterer/ nachgelagerter Recyclingschritte</t>
  </si>
  <si>
    <t>Bezeichnung 1. Recyclingschritt</t>
  </si>
  <si>
    <r>
      <rPr>
        <vertAlign val="superscript"/>
        <sz val="11"/>
        <color theme="1"/>
        <rFont val="Calibri"/>
        <family val="2"/>
        <scheme val="minor"/>
      </rPr>
      <t>1</t>
    </r>
    <r>
      <rPr>
        <sz val="11"/>
        <color theme="1"/>
        <rFont val="Calibri"/>
        <family val="2"/>
        <scheme val="minor"/>
      </rPr>
      <t xml:space="preserve"> Anlage, in der ein bestimmter Recyclingschritt erfolgt. Für weitere Recyclingschritte (N_X, etc.) in verschiedenen Anlagen füllen Sie bitte die Formblätter (N_1, N_2, etc.)  entsprechend aus.</t>
    </r>
  </si>
  <si>
    <r>
      <rPr>
        <vertAlign val="superscript"/>
        <sz val="11"/>
        <color theme="1"/>
        <rFont val="Calibri"/>
        <family val="2"/>
        <scheme val="minor"/>
      </rPr>
      <t>2</t>
    </r>
    <r>
      <rPr>
        <sz val="11"/>
        <color theme="1"/>
        <rFont val="Calibri"/>
        <family val="2"/>
        <scheme val="minor"/>
      </rPr>
      <t xml:space="preserve"> Input N_0 ist identisch mit dem in Teil 1 des Meldebogens angegebenen Input, der dem "vollständigen Recyclingprozess" zugeführt wurde (vgl. übernommene Angaben in Registerkarte "Gesamtergebnis"). Für die nachfolgenden Schritte N_1, N_2, etc. entspricht der Input jeweils dem Recyclingoutput der Zwischenfraktion aus dem vorangegangenen Schritt.</t>
    </r>
  </si>
  <si>
    <t xml:space="preserve">Bitte Anlage A "Beschreibung des gesamten Batterie-Recyclingverfahrens" am Ende des Formulars nutzen. 
</t>
  </si>
  <si>
    <t xml:space="preserve">Bitte Anlage B "Beschreibung des einzelnen Recyclingschrittes" am Ende des Formulars zur Beschreibung der einzelnen Recyclingverfahren bspw. N_1, N_2, etc. nutzen.
</t>
  </si>
  <si>
    <t>Anlage A</t>
  </si>
  <si>
    <t>2. Fließschema des gesamten Batterie-Recyclingverfahrens (fakultativ):</t>
  </si>
  <si>
    <t>Zur Dokumentation gem. § 28 BattDG der Recyclingbetriebe</t>
  </si>
  <si>
    <t>Hinweis zum Einfügen von Bildern bzw. Grafiken: 
Siehe "Einfügen" , "Bilder", "Über Zeile einfügen", "dieses Gerät"</t>
  </si>
  <si>
    <t>Name des Recyclingbetriebes:</t>
  </si>
  <si>
    <t>Bezeichnung Recyclingschrittes:</t>
  </si>
  <si>
    <r>
      <t>1. Beschreibung des gesamten Recyclingverfahrens</t>
    </r>
    <r>
      <rPr>
        <b/>
        <vertAlign val="superscript"/>
        <sz val="11"/>
        <color theme="1"/>
        <rFont val="Calibri"/>
        <family val="2"/>
        <scheme val="minor"/>
      </rPr>
      <t>1</t>
    </r>
  </si>
  <si>
    <r>
      <rPr>
        <vertAlign val="superscript"/>
        <sz val="9"/>
        <color theme="1"/>
        <rFont val="Calibri"/>
        <family val="2"/>
        <scheme val="minor"/>
      </rPr>
      <t xml:space="preserve">1 </t>
    </r>
    <r>
      <rPr>
        <sz val="9"/>
        <color theme="1"/>
        <rFont val="Calibri"/>
        <family val="2"/>
        <scheme val="minor"/>
      </rPr>
      <t xml:space="preserve">Beschreibung des vollständigen Batterie-Recyclingverfahrens unabhängig davon, ob es in einer oder mehreren Anlagen durchgeführt wird (mit Beschreibung der einzelnen Recyclingschritte und ihrer Outputfraktionen). Siehe auch die zusätzlichen Hinweise im folgenden Freitextfeld.
</t>
    </r>
  </si>
  <si>
    <t>Anlage B</t>
  </si>
  <si>
    <t>2. Fließschema des einzelnen Recyclingschrittes/ -verfahrens (fakultativ):</t>
  </si>
  <si>
    <r>
      <t>1. Beschreibung des einzelnen Recyclingschrittes/ -verfahrens</t>
    </r>
    <r>
      <rPr>
        <b/>
        <vertAlign val="superscript"/>
        <sz val="11"/>
        <color theme="1"/>
        <rFont val="Calibri"/>
        <family val="2"/>
        <scheme val="minor"/>
      </rPr>
      <t>2</t>
    </r>
  </si>
  <si>
    <r>
      <rPr>
        <vertAlign val="superscript"/>
        <sz val="9"/>
        <color theme="1"/>
        <rFont val="Calibri"/>
        <family val="2"/>
        <scheme val="minor"/>
      </rPr>
      <t xml:space="preserve">2 </t>
    </r>
    <r>
      <rPr>
        <sz val="9"/>
        <color theme="1"/>
        <rFont val="Calibri"/>
        <family val="2"/>
        <scheme val="minor"/>
      </rPr>
      <t>Beschreibung eines einzelnen Recyclingschrittes. Beschreibt jeweils die nachgelagerten Recyclingschritte N_1, N_2, etc.. Die nachgelagerten Recyclingbetriebe hinterlegen jeweils diese Angaben, die vom ersten Recyclingbetrieb in Anlage A zusammengeführt werden.</t>
    </r>
  </si>
  <si>
    <t>Bitte bei Bedarf weitere Angaben hinzufügen.</t>
  </si>
  <si>
    <r>
      <rPr>
        <b/>
        <sz val="11"/>
        <color indexed="8"/>
        <rFont val="Calibri"/>
        <family val="2"/>
      </rPr>
      <t>E-Mail:</t>
    </r>
    <r>
      <rPr>
        <sz val="11"/>
        <color theme="1"/>
        <rFont val="Calibri"/>
        <family val="2"/>
        <scheme val="minor"/>
      </rPr>
      <t xml:space="preserve"> batterierecht@uba.de</t>
    </r>
  </si>
  <si>
    <t>Nickel-Cadmium-Altbatterien</t>
  </si>
  <si>
    <t>Blei (Pb)</t>
  </si>
  <si>
    <t>Elektrolyt (KOH)</t>
  </si>
  <si>
    <t>Elektrolyt (NaOH)</t>
  </si>
  <si>
    <r>
      <t>Cadmium (Cd) (</t>
    </r>
    <r>
      <rPr>
        <vertAlign val="superscript"/>
        <sz val="11"/>
        <rFont val="Calibri"/>
        <family val="2"/>
        <scheme val="minor"/>
      </rPr>
      <t>13</t>
    </r>
    <r>
      <rPr>
        <sz val="11"/>
        <rFont val="Calibri"/>
        <family val="2"/>
        <scheme val="minor"/>
      </rPr>
      <t>)</t>
    </r>
  </si>
  <si>
    <r>
      <rPr>
        <vertAlign val="superscript"/>
        <sz val="11"/>
        <color theme="1"/>
        <rFont val="Calibri"/>
        <family val="2"/>
        <scheme val="minor"/>
      </rPr>
      <t>6</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</si>
  <si>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11</t>
    </r>
    <r>
      <rPr>
        <sz val="11"/>
        <color theme="1"/>
        <rFont val="Calibri"/>
        <family val="2"/>
        <scheme val="minor"/>
      </rPr>
      <t xml:space="preserve"> Die 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aus allen Schritten, d. h. N_0, N_1, N_2 usw., muss der Gesamtsumme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entsprechen.</t>
    </r>
  </si>
  <si>
    <t>Anmerkungen (vgl. DV Abschnitt 8):</t>
  </si>
  <si>
    <r>
      <rPr>
        <vertAlign val="superscript"/>
        <sz val="11"/>
        <rFont val="Calibri"/>
        <family val="2"/>
        <scheme val="minor"/>
      </rPr>
      <t xml:space="preserve">13 </t>
    </r>
    <r>
      <rPr>
        <sz val="11"/>
        <rFont val="Calibri"/>
        <family val="2"/>
        <scheme val="minor"/>
      </rPr>
      <t xml:space="preserve">Für die Dokumentation von Cadmium (Cd) siehe Abschnitt 4 der DV. Die zuständigen Behörden überprüfen, dass die Gesamtmenge an recyceltem Cadmium (mCd,output) und sicher immobilisiertem und entsorgtem Cadmium (mCd,waste) der Gesamtmenge des in der Inputfraktion enthaltenen Cadmiums (mCd,input) entspricht. </t>
    </r>
  </si>
  <si>
    <r>
      <t xml:space="preserve">Kunststoffe </t>
    </r>
    <r>
      <rPr>
        <sz val="11"/>
        <color theme="1"/>
        <rFont val="Calibri"/>
        <family val="2"/>
        <scheme val="minor"/>
      </rPr>
      <t>(</t>
    </r>
    <r>
      <rPr>
        <vertAlign val="superscript"/>
        <sz val="11"/>
        <color theme="1"/>
        <rFont val="Calibri"/>
        <family val="2"/>
        <scheme val="minor"/>
      </rPr>
      <t>9</t>
    </r>
    <r>
      <rPr>
        <sz val="11"/>
        <color theme="1"/>
        <rFont val="Calibri"/>
        <family val="2"/>
        <scheme val="minor"/>
      </rPr>
      <t>)</t>
    </r>
  </si>
  <si>
    <r>
      <t>Cadmium (Cd) (</t>
    </r>
    <r>
      <rPr>
        <vertAlign val="superscript"/>
        <sz val="11"/>
        <color theme="1"/>
        <rFont val="Calibri"/>
        <family val="2"/>
        <scheme val="minor"/>
      </rPr>
      <t>13</t>
    </r>
    <r>
      <rPr>
        <sz val="11"/>
        <color theme="1"/>
        <rFont val="Calibri"/>
        <family val="2"/>
        <scheme val="minor"/>
      </rPr>
      <t>)</t>
    </r>
  </si>
  <si>
    <r>
      <t>Ergebnis</t>
    </r>
    <r>
      <rPr>
        <b/>
        <vertAlign val="superscript"/>
        <sz val="11"/>
        <color theme="1"/>
        <rFont val="Calibri"/>
        <family val="2"/>
        <scheme val="minor"/>
      </rPr>
      <t>11</t>
    </r>
  </si>
  <si>
    <r>
      <t xml:space="preserve">Ergebnis </t>
    </r>
    <r>
      <rPr>
        <b/>
        <vertAlign val="superscript"/>
        <sz val="11"/>
        <color rgb="FF0070C0"/>
        <rFont val="Calibri"/>
        <family val="2"/>
        <scheme val="minor"/>
      </rPr>
      <t>(11)</t>
    </r>
  </si>
  <si>
    <r>
      <t xml:space="preserve">Masse Cadmium (Cd)  </t>
    </r>
    <r>
      <rPr>
        <b/>
        <sz val="11"/>
        <color theme="1"/>
        <rFont val="Calibri"/>
        <family val="2"/>
        <scheme val="minor"/>
      </rPr>
      <t>m</t>
    </r>
    <r>
      <rPr>
        <vertAlign val="subscript"/>
        <sz val="11"/>
        <color theme="1"/>
        <rFont val="Calibri"/>
        <family val="2"/>
        <scheme val="minor"/>
      </rPr>
      <t>Cd,waste</t>
    </r>
    <r>
      <rPr>
        <sz val="11"/>
        <color theme="1"/>
        <rFont val="Calibri"/>
        <family val="2"/>
        <scheme val="minor"/>
      </rPr>
      <t xml:space="preserve">
insgesamt (</t>
    </r>
    <r>
      <rPr>
        <vertAlign val="superscript"/>
        <sz val="11"/>
        <color theme="1"/>
        <rFont val="Calibri"/>
        <family val="2"/>
        <scheme val="minor"/>
      </rPr>
      <t>13</t>
    </r>
    <r>
      <rPr>
        <sz val="11"/>
        <color theme="1"/>
        <rFont val="Calibri"/>
        <family val="2"/>
        <scheme val="minor"/>
      </rPr>
      <t>), sicher 
immobilisiert und 
entsorgt</t>
    </r>
  </si>
  <si>
    <r>
      <t xml:space="preserve">Output
ERGEBNISSE je Herkunftsland— Berechnete Recyclingergebnisse von in DE gesammelten Altbatterien </t>
    </r>
    <r>
      <rPr>
        <b/>
        <vertAlign val="superscript"/>
        <sz val="11"/>
        <color theme="1"/>
        <rFont val="Calibri"/>
        <family val="2"/>
        <scheme val="minor"/>
      </rPr>
      <t xml:space="preserve">10
</t>
    </r>
    <r>
      <rPr>
        <b/>
        <sz val="11"/>
        <color theme="1"/>
        <rFont val="Calibri"/>
        <family val="2"/>
        <scheme val="minor"/>
      </rPr>
      <t xml:space="preserve"> (RS N_0  + N_1 + N_2, etc.)</t>
    </r>
  </si>
  <si>
    <t>Masse Altbatterieinput:</t>
  </si>
  <si>
    <r>
      <rPr>
        <vertAlign val="superscript"/>
        <sz val="11"/>
        <color theme="1"/>
        <rFont val="Calibri"/>
        <family val="2"/>
        <scheme val="minor"/>
      </rPr>
      <t>10</t>
    </r>
    <r>
      <rPr>
        <sz val="11"/>
        <color theme="1"/>
        <rFont val="Calibri"/>
        <family val="2"/>
        <scheme val="minor"/>
      </rPr>
      <t xml:space="preserve"> Fügen Sie gegebenenfalls weitere Felder hinzu, um andere Elemente oder Verbindungen anzugeben (vgl. UBA-Ausfüllhinweise auf der Titelseite. Kurz: Wegen des Blattschutzes bitte neues individuelles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(mHg,input) und die sicher immobilisierte und entsorgte Menge an Quecksilber (mHg,waste) an.</t>
    </r>
  </si>
  <si>
    <r>
      <rPr>
        <vertAlign val="superscript"/>
        <sz val="11"/>
        <rFont val="Calibri"/>
        <family val="2"/>
        <scheme val="minor"/>
      </rPr>
      <t>12</t>
    </r>
    <r>
      <rPr>
        <sz val="11"/>
        <rFont val="Calibri"/>
        <family val="2"/>
        <scheme val="minor"/>
      </rPr>
      <t xml:space="preserve">  Werden Altbatterien aus weiteren Mitgliedstaaten recycelt und weitere Eingabefelder benötigt, nutzen Sie bitte ein neues Formular und füllen es entsprechend aus (gilt nur für Baltt N_0).</t>
    </r>
  </si>
  <si>
    <t>DV Abschnitt  8 (Teil 2)</t>
  </si>
  <si>
    <t xml:space="preserve">Dokumentation gem. § 29 Abs. 2 BattDG
der Recyclingbetriebe von </t>
  </si>
  <si>
    <t>DV Abschnitt 8 (Teil 1)</t>
  </si>
  <si>
    <r>
      <rPr>
        <sz val="11"/>
        <rFont val="Calibri"/>
        <family val="2"/>
        <scheme val="minor"/>
      </rPr>
      <t xml:space="preserve">Einzelbetrachtung je Herkunftsland </t>
    </r>
    <r>
      <rPr>
        <sz val="11"/>
        <color rgb="FF0070C0"/>
        <rFont val="Calibri"/>
        <family val="2"/>
        <scheme val="minor"/>
      </rPr>
      <t>(RS N_0)</t>
    </r>
    <r>
      <rPr>
        <b/>
        <sz val="11"/>
        <rFont val="Calibri"/>
        <family val="2"/>
        <scheme val="minor"/>
      </rPr>
      <t xml:space="preserve">
Masse Altbatterieinput:</t>
    </r>
  </si>
  <si>
    <r>
      <t xml:space="preserve">Gesamtbetrachtung </t>
    </r>
    <r>
      <rPr>
        <b/>
        <sz val="11"/>
        <color rgb="FF0070C0"/>
        <rFont val="Calibri"/>
        <family val="2"/>
        <scheme val="minor"/>
      </rPr>
      <t>RS N_0</t>
    </r>
    <r>
      <rPr>
        <b/>
        <sz val="11"/>
        <color theme="1"/>
        <rFont val="Calibri"/>
        <family val="2"/>
        <scheme val="minor"/>
      </rPr>
      <t xml:space="preserve">:
</t>
    </r>
    <r>
      <rPr>
        <sz val="11"/>
        <color theme="1"/>
        <rFont val="Calibri"/>
        <family val="2"/>
        <scheme val="minor"/>
      </rPr>
      <t>Ergebnisse des gesamten Anlagen In- und Outputs</t>
    </r>
  </si>
  <si>
    <r>
      <t xml:space="preserve">Output
ERGEBNISSE je Herkunftsland— Berechnete Recyclingergebnisse, von in einem MS gesammelten Altbatterien </t>
    </r>
    <r>
      <rPr>
        <b/>
        <vertAlign val="superscript"/>
        <sz val="11"/>
        <color theme="1"/>
        <rFont val="Calibri"/>
        <family val="2"/>
        <scheme val="minor"/>
      </rPr>
      <t xml:space="preserve">10
</t>
    </r>
    <r>
      <rPr>
        <b/>
        <sz val="11"/>
        <color theme="1"/>
        <rFont val="Calibri"/>
        <family val="2"/>
        <scheme val="minor"/>
      </rPr>
      <t xml:space="preserve"> (RS N_0  + N_1 + N_2, etc.)</t>
    </r>
  </si>
  <si>
    <r>
      <rPr>
        <vertAlign val="superscript"/>
        <sz val="11"/>
        <rFont val="Calibri"/>
        <family val="2"/>
        <scheme val="minor"/>
      </rPr>
      <t>10</t>
    </r>
    <r>
      <rPr>
        <sz val="11"/>
        <rFont val="Calibri"/>
        <family val="2"/>
        <scheme val="minor"/>
      </rPr>
      <t xml:space="preserve"> Sofern Altbatterien aus mehr als einem anderen Mitgliedstaat recycelt werden, und die Felder nicht ausreichen, nutzen Sie bitte ein neues Formular und füllen es entsprechend aus oder fordern Sie ein individuelles Format beim UBA an.</t>
    </r>
  </si>
  <si>
    <r>
      <rPr>
        <b/>
        <sz val="10"/>
        <color indexed="8"/>
        <rFont val="Calibri"/>
        <family val="2"/>
      </rPr>
      <t>E-Mail:</t>
    </r>
    <r>
      <rPr>
        <sz val="10"/>
        <color theme="1"/>
        <rFont val="Calibri"/>
        <family val="2"/>
        <scheme val="minor"/>
      </rPr>
      <t xml:space="preserve"> batterierecht@uba.de</t>
    </r>
  </si>
  <si>
    <r>
      <rPr>
        <b/>
        <sz val="11"/>
        <color theme="1"/>
        <rFont val="Calibri"/>
        <family val="2"/>
        <scheme val="minor"/>
      </rPr>
      <t xml:space="preserve">Allgemeines zur Formularbearbeitung
Weiße Ausfüllfelder: </t>
    </r>
    <r>
      <rPr>
        <sz val="11"/>
        <color theme="1"/>
        <rFont val="Calibri"/>
        <family val="2"/>
        <scheme val="minor"/>
      </rPr>
      <t xml:space="preserve">Angaben und Daten müssen bzw. können nur in weiß gehaltenen Eingabefeldern hinterlegt werden. Alle sonstigen Felder sind ausgegraut und geschützt.
</t>
    </r>
    <r>
      <rPr>
        <b/>
        <sz val="11"/>
        <color theme="1"/>
        <rFont val="Calibri"/>
        <family val="2"/>
        <scheme val="minor"/>
      </rPr>
      <t xml:space="preserve">Tooltips: </t>
    </r>
    <r>
      <rPr>
        <sz val="11"/>
        <color theme="1"/>
        <rFont val="Calibri"/>
        <family val="2"/>
        <scheme val="minor"/>
      </rPr>
      <t xml:space="preserve">Zur Hilfestellung wurden - zusätzlich zu den Fußnoten -  weitergehende Hinweise an ausgewählten Stellen hinzugefügt. Zu erkennen sind </t>
    </r>
    <r>
      <rPr>
        <sz val="11"/>
        <rFont val="Calibri"/>
        <family val="2"/>
        <scheme val="minor"/>
      </rPr>
      <t>diese</t>
    </r>
    <r>
      <rPr>
        <sz val="11"/>
        <color theme="1"/>
        <rFont val="Calibri"/>
        <family val="2"/>
        <scheme val="minor"/>
      </rPr>
      <t xml:space="preserve"> an der roten Markierung in der oberen rechten Ecke eines Feldes.
</t>
    </r>
    <r>
      <rPr>
        <b/>
        <sz val="11"/>
        <color theme="1"/>
        <rFont val="Calibri"/>
        <family val="2"/>
        <scheme val="minor"/>
      </rPr>
      <t>Blaue Schrift:</t>
    </r>
    <r>
      <rPr>
        <sz val="11"/>
        <color theme="1"/>
        <rFont val="Calibri"/>
        <family val="2"/>
        <scheme val="minor"/>
      </rPr>
      <t xml:space="preserve"> Teilweise werden Angaben und Daten zur Erleichterung und verbesserten Übersichtlichkeit automatisch innerhalb eines Formblattes sowie blattübergreifend übernommen. Angaben dieser Art sind leicht an der blauen Schrift zu erkennen.
</t>
    </r>
    <r>
      <rPr>
        <b/>
        <sz val="11"/>
        <color theme="1"/>
        <rFont val="Calibri"/>
        <family val="2"/>
        <scheme val="minor"/>
      </rPr>
      <t xml:space="preserve">Individuelle Bemerkungen: </t>
    </r>
    <r>
      <rPr>
        <sz val="11"/>
        <color theme="1"/>
        <rFont val="Calibri"/>
        <family val="2"/>
        <scheme val="minor"/>
      </rPr>
      <t>Erklärende Bemerkungen können im Registerblatt "Ihre Bemerkungen" hinterlegt werden (siehe letztes Blatt).</t>
    </r>
  </si>
  <si>
    <r>
      <rPr>
        <b/>
        <sz val="11"/>
        <color theme="1"/>
        <rFont val="Calibri"/>
        <family val="2"/>
        <scheme val="minor"/>
      </rPr>
      <t xml:space="preserve">Schritt 1:  Bearbeitung des Formblattes "Titelseite" </t>
    </r>
    <r>
      <rPr>
        <sz val="11"/>
        <color theme="1"/>
        <rFont val="Calibri"/>
        <family val="2"/>
        <scheme val="minor"/>
      </rPr>
      <t xml:space="preserve">
Tragen Sie zunächst im Formblatt "Titelseite" den Namen Ihres Recyclingbetriebes, das Jahr</t>
    </r>
    <r>
      <rPr>
        <sz val="11"/>
        <rFont val="Calibri"/>
        <family val="2"/>
        <scheme val="minor"/>
      </rPr>
      <t>,</t>
    </r>
    <r>
      <rPr>
        <sz val="11"/>
        <color theme="1"/>
        <rFont val="Calibri"/>
        <family val="2"/>
        <scheme val="minor"/>
      </rPr>
      <t xml:space="preserve"> über das sie berichten</t>
    </r>
    <r>
      <rPr>
        <sz val="11"/>
        <rFont val="Calibri"/>
        <family val="2"/>
        <scheme val="minor"/>
      </rPr>
      <t>,</t>
    </r>
    <r>
      <rPr>
        <sz val="11"/>
        <color theme="1"/>
        <rFont val="Calibri"/>
        <family val="2"/>
        <scheme val="minor"/>
      </rPr>
      <t xml:space="preserve"> und die Bezeichnung des ersten Recyclingschrittes ein. Diese Angaben werden automatisch auf Folgeformblätter übernommen.
</t>
    </r>
  </si>
  <si>
    <r>
      <rPr>
        <b/>
        <sz val="11"/>
        <color theme="1"/>
        <rFont val="Calibri"/>
        <family val="2"/>
        <scheme val="minor"/>
      </rPr>
      <t xml:space="preserve">Schritt 2: Bearbeitung des Formblattes "Recyclingschritt N_0" </t>
    </r>
    <r>
      <rPr>
        <sz val="11"/>
        <color theme="1"/>
        <rFont val="Calibri"/>
        <family val="2"/>
        <scheme val="minor"/>
      </rPr>
      <t xml:space="preserve">
Überspringen Sie das Formblatt "Gesamtergebnis",</t>
    </r>
    <r>
      <rPr>
        <sz val="11"/>
        <color rgb="FF00B050"/>
        <rFont val="Calibri"/>
        <family val="2"/>
        <scheme val="minor"/>
      </rPr>
      <t xml:space="preserve"> </t>
    </r>
    <r>
      <rPr>
        <sz val="11"/>
        <rFont val="Calibri"/>
        <family val="2"/>
        <scheme val="minor"/>
      </rPr>
      <t>in dem</t>
    </r>
    <r>
      <rPr>
        <sz val="11"/>
        <color theme="1"/>
        <rFont val="Calibri"/>
        <family val="2"/>
        <scheme val="minor"/>
      </rPr>
      <t xml:space="preserve"> keine Daten zu hinterlegen sind. Dieses Blatt dokumentiert die Ergebnisse des ersten Recyclingbetriebes (Ihre </t>
    </r>
    <r>
      <rPr>
        <sz val="11"/>
        <rFont val="Calibri"/>
        <family val="2"/>
        <scheme val="minor"/>
      </rPr>
      <t>eigenen</t>
    </r>
    <r>
      <rPr>
        <sz val="11"/>
        <color rgb="FF00B050"/>
        <rFont val="Calibri"/>
        <family val="2"/>
        <scheme val="minor"/>
      </rPr>
      <t xml:space="preserve"> </t>
    </r>
    <r>
      <rPr>
        <sz val="11"/>
        <color theme="1"/>
        <rFont val="Calibri"/>
        <family val="2"/>
        <scheme val="minor"/>
      </rPr>
      <t>Recyclingergebnisse) sowie die Ergebnisse vorgelagerter Abfallbehandler und nachgelagerter Folgerecyclingbetriebe.</t>
    </r>
  </si>
  <si>
    <r>
      <rPr>
        <b/>
        <sz val="11"/>
        <color theme="1"/>
        <rFont val="Calibri"/>
        <family val="2"/>
        <scheme val="minor"/>
      </rPr>
      <t xml:space="preserve">Schritt 3: Bearbeitung der Formblätter N_1 bis N_6 </t>
    </r>
    <r>
      <rPr>
        <sz val="11"/>
        <color theme="1"/>
        <rFont val="Calibri"/>
        <family val="2"/>
        <scheme val="minor"/>
      </rPr>
      <t xml:space="preserve">
Diese Formblätter dokumentieren die Ergebnisse der weiteren Recyclingschritte. Alle Recyclingschritte sind in den einzelnen </t>
    </r>
    <r>
      <rPr>
        <sz val="11"/>
        <rFont val="Calibri"/>
        <family val="2"/>
        <scheme val="minor"/>
      </rPr>
      <t>Blättern</t>
    </r>
    <r>
      <rPr>
        <sz val="11"/>
        <color theme="1"/>
        <rFont val="Calibri"/>
        <family val="2"/>
        <scheme val="minor"/>
      </rPr>
      <t xml:space="preserve"> vollständig abzubilden. Sollten diese Schritte nicht von Ihrem Unternehmen, sondern von nachgelagerten Recyclingbetrieben duchgeführt werden,  müssen diese Daten vom ersten Recyclingbetrieb (</t>
    </r>
    <r>
      <rPr>
        <sz val="11"/>
        <rFont val="Calibri"/>
        <family val="2"/>
        <scheme val="minor"/>
      </rPr>
      <t>I</t>
    </r>
    <r>
      <rPr>
        <sz val="11"/>
        <color theme="1"/>
        <rFont val="Calibri"/>
        <family val="2"/>
        <scheme val="minor"/>
      </rPr>
      <t xml:space="preserve">hnen) beschafft werden. </t>
    </r>
  </si>
  <si>
    <r>
      <rPr>
        <b/>
        <sz val="11"/>
        <color theme="1"/>
        <rFont val="Calibri"/>
        <family val="2"/>
        <scheme val="minor"/>
      </rPr>
      <t>Schritt 4: Prüfung der Gesamtergebnisse (Zusammenfassung im Formblatt "Gesamtergebnis")</t>
    </r>
    <r>
      <rPr>
        <sz val="11"/>
        <color theme="1"/>
        <rFont val="Calibri"/>
        <family val="2"/>
        <scheme val="minor"/>
      </rPr>
      <t xml:space="preserve">
Im Formblatt "Gesamtergebnis" sind keine Angaben und Daten zu hinterlegen. Dieses Formblatt übernimmt sämtliche Eingaben von der Titelseite und den Formblättern N_0, N_1, N_2, etc.. Bitte prüfen Sie die übernommenen zusammengefassten Angaben und korrigieren sie die Formblätter "Titelseite" und N_0, N_1, N_2, etc. bei Bedarf.</t>
    </r>
  </si>
  <si>
    <t>Hinweise zur Bearbeitung: Bitte lesen Sie die prägnanten Ausfüllhinweise vor der Bearbeitung des Formulars (vgl. Registerblatt "Ausfüllhinweise"). Sollten die vorbereiteten Eingabefelder oder Formblätter nicht ausreichen, wenden Sie sich bitte an den Ansprechpartner beim UBA (siehe Kontaktadresse unten). In diesem Fall wird das UBA das Formular nach Bedarf erweitern und zurücksenden. Eigenständige Formularanpassungen sind zur Sicherstellung der Funktionalitäten nicht mehr möglich.</t>
  </si>
  <si>
    <t xml:space="preserve">  Die benötigte Aufteilung nach Ländern, in den die Altbatterien gesammelt wurden, erfolgt in weiteren Schritten automatisiert gemäß den Masseanteilen unter 1., Spalte G.</t>
  </si>
  <si>
    <t>Art/Beschreibung der Altbatterien und
 -akkumulatoren</t>
  </si>
  <si>
    <r>
      <t xml:space="preserve">3.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und anderen MS gesammelt wurden</t>
    </r>
  </si>
  <si>
    <r>
      <t xml:space="preserve">4.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gesammelt wurden</t>
    </r>
  </si>
  <si>
    <r>
      <t xml:space="preserve">5.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</si>
  <si>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6.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</si>
  <si>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7.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</si>
  <si>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8.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</si>
  <si>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t xml:space="preserve">9. Recycling-Input und -Output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12</t>
    </r>
  </si>
  <si>
    <r>
      <rPr>
        <vertAlign val="superscript"/>
        <sz val="11"/>
        <rFont val="Calibri"/>
        <family val="2"/>
        <scheme val="minor"/>
      </rPr>
      <t>12</t>
    </r>
    <r>
      <rPr>
        <sz val="11"/>
        <rFont val="Calibri"/>
        <family val="2"/>
        <scheme val="minor"/>
      </rPr>
      <t xml:space="preserve">  Werden Altbatterien aus weiteren Mitgliedstaaten recycelt und weitere Eingabefelder benötigt, wenden Sie sich bitte an den UBA-Ansprechpartner (siehe auch Bearbeitungshinweise und Kontaktadresse auf der "Titelseite"). In diesem Fall wird das Formular nach individuellem Bedarf erweitert. Eigenständige Formularanpassungen sind zur Sicherstellung der Funktionalitäten nicht möglich.</t>
    </r>
  </si>
  <si>
    <t>Zur Dokumentation gem. § 29 Abs. 2 BattDG der Recyclingbetriebe</t>
  </si>
  <si>
    <t>Bezeichnung des Recyclingschrittes: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</si>
</sst>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 &quot;t&quot;"/>
    <numFmt numFmtId="167" formatCode="#"/>
  </numFmts>
  <fonts count="53" x14ac:knownFonts="1">
    <font>
      <sz val="11"/>
      <color theme="1"/>
      <name val="Calibri"/>
      <family val="2"/>
      <scheme val="minor"/>
    </font>
    <font>
      <b/>
      <sz val="11"/>
      <color indexed="8"/>
      <name val="Calibri"/>
      <family val="2"/>
    </font>
    <font>
      <vertAlign val="superscript"/>
      <sz val="11"/>
      <color indexed="8"/>
      <name val="Calibri"/>
      <family val="2"/>
    </font>
    <font>
      <b/>
      <vertAlign val="superscript"/>
      <sz val="11"/>
      <color indexed="8"/>
      <name val="Calibri"/>
      <family val="2"/>
    </font>
    <font>
      <sz val="9"/>
      <color indexed="81"/>
      <name val="Tahoma"/>
      <family val="2"/>
    </font>
    <font>
      <b/>
      <sz val="9"/>
      <color indexed="81"/>
      <name val="Tahoma"/>
      <family val="2"/>
    </font>
    <font>
      <b/>
      <vertAlign val="superscript"/>
      <sz val="11"/>
      <name val="Calibri"/>
      <family val="2"/>
    </font>
    <font>
      <sz val="11"/>
      <name val="Calibri"/>
      <family val="2"/>
    </font>
    <font>
      <b/>
      <sz val="11"/>
      <name val="Calibri"/>
      <family val="2"/>
    </font>
    <font>
      <b/>
      <sz val="11"/>
      <color theme="1"/>
      <name val="Calibri"/>
      <family val="2"/>
      <scheme val="minor"/>
    </font>
    <font>
      <u/>
      <sz val="11"/>
      <color theme="10"/>
      <name val="Calibri"/>
      <family val="2"/>
    </font>
    <font>
      <sz val="11"/>
      <color rgb="FFFF0000"/>
      <name val="Calibri"/>
      <family val="2"/>
      <scheme val="minor"/>
    </font>
    <font>
      <b/>
      <sz val="11"/>
      <name val="Calibri"/>
      <family val="2"/>
      <scheme val="minor"/>
    </font>
    <font>
      <sz val="11"/>
      <name val="Calibri"/>
      <family val="2"/>
      <scheme val="minor"/>
    </font>
    <font>
      <b/>
      <u/>
      <sz val="12"/>
      <color theme="1"/>
      <name val="Calibri"/>
      <family val="2"/>
      <scheme val="minor"/>
    </font>
    <font>
      <sz val="12"/>
      <color theme="1"/>
      <name val="Calibri"/>
      <family val="2"/>
      <scheme val="minor"/>
    </font>
    <font>
      <b/>
      <sz val="11"/>
      <color rgb="FFFF0000"/>
      <name val="Calibri"/>
      <family val="2"/>
      <scheme val="minor"/>
    </font>
    <font>
      <u/>
      <sz val="12"/>
      <color rgb="FF002060"/>
      <name val="Calibri"/>
      <family val="2"/>
      <scheme val="minor"/>
    </font>
    <font>
      <u/>
      <sz val="11"/>
      <color theme="3" tint="-0.249977111117893"/>
      <name val="Calibri"/>
      <family val="2"/>
    </font>
    <font>
      <b/>
      <sz val="16"/>
      <color theme="1"/>
      <name val="Calibri"/>
      <family val="2"/>
      <scheme val="minor"/>
    </font>
    <font>
      <b/>
      <sz val="14"/>
      <color theme="1"/>
      <name val="Calibri"/>
      <family val="2"/>
      <scheme val="minor"/>
    </font>
    <font>
      <b/>
      <u/>
      <sz val="12"/>
      <color rgb="FF002060"/>
      <name val="Calibri"/>
      <family val="2"/>
    </font>
    <font>
      <sz val="10"/>
      <color theme="1"/>
      <name val="Calibri"/>
      <family val="2"/>
      <scheme val="minor"/>
    </font>
    <font>
      <sz val="11"/>
      <color rgb="FFC00000"/>
      <name val="Calibri"/>
      <family val="2"/>
      <scheme val="minor"/>
    </font>
    <font>
      <b/>
      <sz val="9"/>
      <color theme="5" tint="-0.249977111117893"/>
      <name val="Calibri"/>
      <family val="2"/>
      <scheme val="minor"/>
    </font>
    <font>
      <i/>
      <sz val="11"/>
      <name val="Calibri"/>
      <family val="2"/>
      <scheme val="minor"/>
    </font>
    <font>
      <sz val="8"/>
      <name val="Calibri"/>
      <family val="2"/>
      <scheme val="minor"/>
    </font>
    <font>
      <vertAlign val="superscript"/>
      <sz val="11"/>
      <color theme="1"/>
      <name val="Calibri"/>
      <family val="2"/>
      <scheme val="minor"/>
    </font>
    <font>
      <b/>
      <vertAlign val="superscript"/>
      <sz val="11"/>
      <color theme="1"/>
      <name val="Calibri"/>
      <family val="2"/>
      <scheme val="minor"/>
    </font>
    <font>
      <vertAlign val="subscript"/>
      <sz val="11"/>
      <color theme="1"/>
      <name val="Calibri"/>
      <family val="2"/>
      <scheme val="minor"/>
    </font>
    <font>
      <sz val="9"/>
      <color indexed="81"/>
      <name val="Segoe UI"/>
      <family val="2"/>
    </font>
    <font>
      <b/>
      <sz val="9"/>
      <color indexed="81"/>
      <name val="Segoe UI"/>
      <family val="2"/>
    </font>
    <font>
      <b/>
      <sz val="11"/>
      <color theme="9" tint="-0.499984740745262"/>
      <name val="Calibri"/>
      <family val="2"/>
      <scheme val="minor"/>
    </font>
    <font>
      <sz val="11"/>
      <color rgb="FF0070C0"/>
      <name val="Calibri"/>
      <family val="2"/>
      <scheme val="minor"/>
    </font>
    <font>
      <b/>
      <sz val="11"/>
      <color rgb="FF0070C0"/>
      <name val="Calibri"/>
      <family val="2"/>
      <scheme val="minor"/>
    </font>
    <font>
      <b/>
      <sz val="9"/>
      <color rgb="FF0070C0"/>
      <name val="Calibri"/>
      <family val="2"/>
      <scheme val="minor"/>
    </font>
    <font>
      <b/>
      <sz val="13"/>
      <name val="Calibri"/>
      <family val="2"/>
      <scheme val="minor"/>
    </font>
    <font>
      <b/>
      <u/>
      <sz val="12"/>
      <name val="Calibri"/>
      <family val="2"/>
      <scheme val="minor"/>
    </font>
    <font>
      <b/>
      <sz val="9"/>
      <name val="Calibri"/>
      <family val="2"/>
      <scheme val="minor"/>
    </font>
    <font>
      <b/>
      <sz val="18"/>
      <color theme="1"/>
      <name val="Calibri"/>
      <family val="2"/>
      <scheme val="minor"/>
    </font>
    <font>
      <sz val="10"/>
      <color rgb="FF0070C0"/>
      <name val="Calibri"/>
      <family val="2"/>
      <scheme val="minor"/>
    </font>
    <font>
      <b/>
      <sz val="10"/>
      <color theme="1"/>
      <name val="Calibri"/>
      <family val="2"/>
      <scheme val="minor"/>
    </font>
    <font>
      <b/>
      <sz val="10"/>
      <color indexed="8"/>
      <name val="Calibri"/>
      <family val="2"/>
    </font>
    <font>
      <vertAlign val="superscript"/>
      <sz val="11"/>
      <name val="Calibri"/>
      <family val="2"/>
      <scheme val="minor"/>
    </font>
    <font>
      <i/>
      <sz val="9"/>
      <color indexed="81"/>
      <name val="Segoe UI"/>
      <family val="2"/>
    </font>
    <font>
      <sz val="20"/>
      <color rgb="FFFF0000"/>
      <name val="Calibri"/>
      <family val="2"/>
      <scheme val="minor"/>
    </font>
    <font>
      <u/>
      <sz val="9"/>
      <color indexed="81"/>
      <name val="Segoe UI"/>
      <family val="2"/>
    </font>
    <font>
      <b/>
      <vertAlign val="superscript"/>
      <sz val="11"/>
      <color rgb="FF0070C0"/>
      <name val="Calibri"/>
      <family val="2"/>
      <scheme val="minor"/>
    </font>
    <font>
      <i/>
      <sz val="11"/>
      <color rgb="FFFF0000"/>
      <name val="Calibri"/>
      <family val="2"/>
      <scheme val="minor"/>
    </font>
    <font>
      <sz val="14"/>
      <color theme="1"/>
      <name val="Calibri"/>
      <family val="2"/>
      <scheme val="minor"/>
    </font>
    <font>
      <sz val="9"/>
      <color theme="1"/>
      <name val="Calibri"/>
      <family val="2"/>
      <scheme val="minor"/>
    </font>
    <font>
      <vertAlign val="superscript"/>
      <sz val="9"/>
      <color theme="1"/>
      <name val="Calibri"/>
      <family val="2"/>
      <scheme val="minor"/>
    </font>
    <font>
      <sz val="11"/>
      <color rgb="FF00B050"/>
      <name val="Calibri"/>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gray0625"/>
    </fill>
    <fill>
      <patternFill patternType="gray0625">
        <bgColor theme="0"/>
      </patternFill>
    </fill>
    <fill>
      <patternFill patternType="solid">
        <fgColor indexed="65"/>
        <bgColor indexed="64"/>
      </patternFill>
    </fill>
    <fill>
      <patternFill patternType="solid">
        <fgColor rgb="FFFFFF00"/>
        <bgColor indexed="64"/>
      </patternFill>
    </fill>
    <fill>
      <patternFill patternType="gray0625">
        <bgColor rgb="FFFFFFFF"/>
      </patternFill>
    </fill>
    <fill>
      <patternFill patternType="solid">
        <fgColor rgb="FFF2F2F2"/>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FF0000"/>
      </left>
      <right style="thin">
        <color rgb="FFFF0000"/>
      </right>
      <top style="thin">
        <color rgb="FFFF0000"/>
      </top>
      <bottom style="thin">
        <color rgb="FFFF0000"/>
      </bottom>
      <diagonal/>
    </border>
  </borders>
  <cellStyleXfs count="2">
    <xf numFmtId="0" fontId="0" fillId="0" borderId="0"/>
    <xf numFmtId="0" fontId="10" fillId="0" borderId="0" applyNumberFormat="0" applyFill="0" applyBorder="0" applyAlignment="0" applyProtection="0">
      <alignment vertical="top"/>
      <protection locked="0"/>
    </xf>
  </cellStyleXfs>
  <cellXfs count="678">
    <xf numFmtId="0" fontId="0" fillId="0" borderId="0" xfId="0"/>
    <xf numFmtId="0" fontId="0" fillId="2" borderId="2" xfId="0" applyFill="1" applyBorder="1"/>
    <xf numFmtId="0" fontId="0" fillId="2" borderId="3" xfId="0" applyFill="1" applyBorder="1"/>
    <xf numFmtId="0" fontId="0" fillId="2" borderId="4" xfId="0" applyFill="1" applyBorder="1"/>
    <xf numFmtId="0" fontId="0" fillId="2" borderId="0" xfId="0" applyFill="1"/>
    <xf numFmtId="0" fontId="0" fillId="2" borderId="5" xfId="0" applyFill="1" applyBorder="1"/>
    <xf numFmtId="0" fontId="0" fillId="0" borderId="6" xfId="0" applyBorder="1" applyAlignment="1" applyProtection="1">
      <alignment wrapText="1"/>
      <protection locked="0"/>
    </xf>
    <xf numFmtId="0" fontId="9" fillId="0" borderId="0" xfId="0" applyFont="1"/>
    <xf numFmtId="0" fontId="0" fillId="2" borderId="6" xfId="0" applyFill="1" applyBorder="1" applyAlignment="1">
      <alignment horizontal="center" vertical="center"/>
    </xf>
    <xf numFmtId="0" fontId="0" fillId="2" borderId="9" xfId="0" applyFill="1" applyBorder="1" applyAlignment="1">
      <alignment horizontal="center" vertical="center" wrapText="1"/>
    </xf>
    <xf numFmtId="0" fontId="18" fillId="0" borderId="0" xfId="1" applyFont="1" applyAlignment="1" applyProtection="1"/>
    <xf numFmtId="0" fontId="18" fillId="2" borderId="0" xfId="1" applyFont="1" applyFill="1" applyBorder="1" applyAlignment="1" applyProtection="1">
      <alignment horizontal="center" vertical="center" wrapText="1"/>
    </xf>
    <xf numFmtId="0" fontId="21" fillId="2" borderId="0" xfId="1" applyFont="1" applyFill="1" applyBorder="1" applyAlignment="1" applyProtection="1">
      <alignment vertical="center"/>
    </xf>
    <xf numFmtId="0" fontId="9" fillId="0" borderId="6" xfId="0" applyFont="1" applyBorder="1" applyAlignment="1" applyProtection="1">
      <alignment horizontal="center" vertical="top" wrapText="1"/>
      <protection locked="0"/>
    </xf>
    <xf numFmtId="0" fontId="0" fillId="2" borderId="14" xfId="0" applyFill="1" applyBorder="1" applyAlignment="1">
      <alignment horizontal="center" vertical="top" wrapText="1"/>
    </xf>
    <xf numFmtId="0" fontId="0" fillId="2" borderId="13" xfId="0" applyFill="1" applyBorder="1" applyAlignment="1">
      <alignment horizontal="center" vertical="top" wrapText="1"/>
    </xf>
    <xf numFmtId="0" fontId="0" fillId="2" borderId="13" xfId="0" applyFill="1" applyBorder="1" applyAlignment="1">
      <alignment horizontal="center" vertical="center" wrapText="1"/>
    </xf>
    <xf numFmtId="0" fontId="0" fillId="0" borderId="8" xfId="0" applyBorder="1" applyAlignment="1" applyProtection="1">
      <alignment horizontal="left" vertical="top" wrapText="1"/>
      <protection locked="0"/>
    </xf>
    <xf numFmtId="0" fontId="0" fillId="0" borderId="7" xfId="0" applyBorder="1" applyProtection="1">
      <protection locked="0"/>
    </xf>
    <xf numFmtId="0" fontId="0" fillId="0" borderId="9" xfId="0" applyBorder="1" applyProtection="1">
      <protection locked="0"/>
    </xf>
    <xf numFmtId="164" fontId="0" fillId="2" borderId="11" xfId="0" applyNumberFormat="1" applyFill="1" applyBorder="1" applyAlignment="1">
      <alignment horizontal="center"/>
    </xf>
    <xf numFmtId="0" fontId="0" fillId="0" borderId="7" xfId="0" applyBorder="1" applyAlignment="1" applyProtection="1">
      <alignment horizontal="left" vertical="top"/>
      <protection locked="0"/>
    </xf>
    <xf numFmtId="0" fontId="0" fillId="0" borderId="6" xfId="0" applyBorder="1" applyAlignment="1" applyProtection="1">
      <alignment horizontal="center" vertical="center" wrapText="1"/>
      <protection locked="0"/>
    </xf>
    <xf numFmtId="0" fontId="33" fillId="2" borderId="6" xfId="0" applyFont="1" applyFill="1" applyBorder="1" applyAlignment="1">
      <alignment wrapText="1"/>
    </xf>
    <xf numFmtId="0" fontId="33" fillId="2" borderId="6" xfId="0" applyFont="1" applyFill="1" applyBorder="1" applyAlignment="1">
      <alignment horizontal="left"/>
    </xf>
    <xf numFmtId="3" fontId="0" fillId="3" borderId="8" xfId="0" applyNumberFormat="1" applyFill="1" applyBorder="1" applyAlignment="1">
      <alignment vertical="top" wrapText="1"/>
    </xf>
    <xf numFmtId="0" fontId="40" fillId="4" borderId="9" xfId="0" applyFont="1" applyFill="1" applyBorder="1" applyAlignment="1">
      <alignment horizontal="left" vertical="top" wrapText="1"/>
    </xf>
    <xf numFmtId="0" fontId="10" fillId="0" borderId="7" xfId="1" applyFill="1" applyBorder="1" applyAlignment="1" applyProtection="1">
      <alignment horizontal="left" vertical="top"/>
      <protection locked="0"/>
    </xf>
    <xf numFmtId="0" fontId="0" fillId="3" borderId="7" xfId="0" applyFill="1" applyBorder="1"/>
    <xf numFmtId="0" fontId="0" fillId="3" borderId="8" xfId="0" applyFill="1" applyBorder="1"/>
    <xf numFmtId="0" fontId="0" fillId="3" borderId="9" xfId="0" applyFill="1" applyBorder="1"/>
    <xf numFmtId="0" fontId="11" fillId="3" borderId="7" xfId="0" applyFont="1" applyFill="1" applyBorder="1" applyAlignment="1">
      <alignment horizontal="left"/>
    </xf>
    <xf numFmtId="0" fontId="11" fillId="3" borderId="8" xfId="0" applyFont="1" applyFill="1" applyBorder="1" applyAlignment="1">
      <alignment horizontal="left"/>
    </xf>
    <xf numFmtId="164" fontId="16" fillId="3" borderId="8" xfId="0" applyNumberFormat="1" applyFont="1" applyFill="1" applyBorder="1" applyAlignment="1">
      <alignment vertical="top"/>
    </xf>
    <xf numFmtId="49" fontId="13" fillId="0" borderId="6" xfId="0" applyNumberFormat="1" applyFont="1" applyBorder="1" applyAlignment="1" applyProtection="1">
      <alignment horizontal="right"/>
      <protection locked="0"/>
    </xf>
    <xf numFmtId="0" fontId="0" fillId="2" borderId="6" xfId="0" applyFill="1" applyBorder="1"/>
    <xf numFmtId="0" fontId="40" fillId="4" borderId="3" xfId="0" applyFont="1" applyFill="1" applyBorder="1" applyAlignment="1">
      <alignment horizontal="left" vertical="top" wrapText="1"/>
    </xf>
    <xf numFmtId="164" fontId="16" fillId="3" borderId="11" xfId="0" applyNumberFormat="1" applyFont="1" applyFill="1" applyBorder="1" applyAlignment="1">
      <alignment vertical="top"/>
    </xf>
    <xf numFmtId="0" fontId="0" fillId="3" borderId="11" xfId="0" applyFill="1" applyBorder="1"/>
    <xf numFmtId="0" fontId="0" fillId="3" borderId="12" xfId="0" applyFill="1" applyBorder="1"/>
    <xf numFmtId="0" fontId="33" fillId="2" borderId="4" xfId="0" applyFont="1" applyFill="1" applyBorder="1"/>
    <xf numFmtId="0" fontId="0" fillId="2" borderId="12" xfId="0" applyFill="1" applyBorder="1"/>
    <xf numFmtId="0" fontId="10" fillId="3" borderId="6" xfId="1" applyFill="1" applyBorder="1" applyAlignment="1" applyProtection="1">
      <alignment wrapText="1"/>
    </xf>
    <xf numFmtId="0" fontId="33" fillId="2" borderId="7" xfId="0" applyFont="1" applyFill="1" applyBorder="1"/>
    <xf numFmtId="0" fontId="33" fillId="2" borderId="9" xfId="0" applyFont="1" applyFill="1" applyBorder="1"/>
    <xf numFmtId="0" fontId="0" fillId="0" borderId="0" xfId="0" applyAlignment="1">
      <alignment horizontal="left" vertical="top"/>
    </xf>
    <xf numFmtId="0" fontId="0" fillId="2" borderId="1" xfId="0" applyFill="1" applyBorder="1"/>
    <xf numFmtId="0" fontId="19" fillId="2" borderId="0" xfId="0" applyFont="1" applyFill="1"/>
    <xf numFmtId="0" fontId="0" fillId="2" borderId="5" xfId="0" applyFill="1" applyBorder="1" applyAlignment="1">
      <alignment horizontal="left" vertical="top"/>
    </xf>
    <xf numFmtId="0" fontId="0" fillId="2" borderId="10" xfId="0" applyFill="1" applyBorder="1"/>
    <xf numFmtId="0" fontId="0" fillId="2" borderId="11" xfId="0" applyFill="1" applyBorder="1"/>
    <xf numFmtId="0" fontId="21" fillId="2" borderId="4" xfId="1" applyFont="1" applyFill="1" applyBorder="1" applyAlignment="1" applyProtection="1">
      <alignment vertical="center"/>
    </xf>
    <xf numFmtId="0" fontId="41" fillId="2" borderId="0" xfId="0" applyFont="1" applyFill="1" applyAlignment="1">
      <alignment horizontal="left" vertical="center"/>
    </xf>
    <xf numFmtId="0" fontId="22" fillId="2" borderId="0" xfId="0" applyFont="1" applyFill="1" applyAlignment="1">
      <alignment horizontal="left" vertical="center"/>
    </xf>
    <xf numFmtId="0" fontId="0" fillId="2" borderId="0" xfId="0" applyFill="1" applyAlignment="1">
      <alignment horizontal="left" vertical="top" wrapText="1"/>
    </xf>
    <xf numFmtId="0" fontId="0" fillId="2" borderId="6" xfId="0" applyFill="1" applyBorder="1" applyAlignment="1">
      <alignment horizontal="center" vertical="center" wrapText="1"/>
    </xf>
    <xf numFmtId="0" fontId="0" fillId="0" borderId="0" xfId="0" applyAlignment="1">
      <alignment vertical="top" wrapText="1"/>
    </xf>
    <xf numFmtId="164" fontId="0" fillId="0" borderId="7" xfId="0" applyNumberFormat="1" applyBorder="1" applyAlignment="1" applyProtection="1">
      <alignment vertical="top"/>
      <protection locked="0"/>
    </xf>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5" xfId="0" applyFill="1" applyBorder="1" applyAlignment="1">
      <alignment vertical="center"/>
    </xf>
    <xf numFmtId="0" fontId="15" fillId="2" borderId="0" xfId="0" applyFont="1" applyFill="1" applyAlignment="1">
      <alignment horizontal="left" vertical="center"/>
    </xf>
    <xf numFmtId="0" fontId="39" fillId="2" borderId="4" xfId="0" applyFont="1" applyFill="1" applyBorder="1"/>
    <xf numFmtId="0" fontId="20" fillId="2" borderId="4" xfId="0" applyFont="1" applyFill="1" applyBorder="1" applyAlignment="1">
      <alignment vertical="center"/>
    </xf>
    <xf numFmtId="0" fontId="20" fillId="2" borderId="0" xfId="0" applyFont="1" applyFill="1" applyAlignment="1">
      <alignment vertical="center"/>
    </xf>
    <xf numFmtId="0" fontId="0" fillId="2" borderId="4" xfId="0" applyFill="1" applyBorder="1" applyAlignment="1">
      <alignment vertical="center"/>
    </xf>
    <xf numFmtId="0" fontId="0" fillId="2" borderId="0" xfId="0" applyFill="1" applyAlignment="1">
      <alignment horizontal="left" vertical="center"/>
    </xf>
    <xf numFmtId="0" fontId="9" fillId="2" borderId="0" xfId="0" applyFont="1" applyFill="1" applyAlignment="1">
      <alignment horizontal="center" vertical="top" wrapText="1"/>
    </xf>
    <xf numFmtId="0" fontId="0" fillId="2" borderId="5" xfId="0" applyFill="1" applyBorder="1" applyAlignment="1">
      <alignment vertical="top"/>
    </xf>
    <xf numFmtId="0" fontId="10" fillId="3" borderId="6" xfId="1" applyFill="1" applyBorder="1" applyAlignment="1" applyProtection="1">
      <alignment horizontal="center" vertical="center" wrapText="1"/>
    </xf>
    <xf numFmtId="0" fontId="10" fillId="2" borderId="0" xfId="1" applyFill="1" applyBorder="1" applyAlignment="1" applyProtection="1">
      <alignment horizontal="center" vertical="center" wrapText="1"/>
    </xf>
    <xf numFmtId="0" fontId="17" fillId="2" borderId="0" xfId="0" applyFont="1" applyFill="1" applyAlignment="1">
      <alignment vertical="center"/>
    </xf>
    <xf numFmtId="0" fontId="17" fillId="0" borderId="0" xfId="0" applyFont="1"/>
    <xf numFmtId="0" fontId="0" fillId="2" borderId="0" xfId="0" applyFill="1" applyAlignment="1">
      <alignment horizontal="left" wrapText="1"/>
    </xf>
    <xf numFmtId="0" fontId="17" fillId="2" borderId="4" xfId="0" applyFont="1" applyFill="1" applyBorder="1" applyAlignment="1">
      <alignment vertical="center"/>
    </xf>
    <xf numFmtId="0" fontId="23" fillId="2" borderId="0" xfId="0" applyFont="1" applyFill="1" applyAlignment="1">
      <alignment vertical="center"/>
    </xf>
    <xf numFmtId="0" fontId="0" fillId="0" borderId="0" xfId="0" applyAlignment="1">
      <alignment wrapText="1"/>
    </xf>
    <xf numFmtId="0" fontId="17"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5" xfId="0" applyFill="1" applyBorder="1" applyAlignment="1">
      <alignment horizontal="left" wrapText="1"/>
    </xf>
    <xf numFmtId="0" fontId="23" fillId="2" borderId="4" xfId="0" applyFont="1" applyFill="1" applyBorder="1" applyAlignment="1">
      <alignment vertical="center"/>
    </xf>
    <xf numFmtId="0" fontId="9" fillId="2" borderId="0" xfId="0" applyFont="1" applyFill="1" applyAlignment="1">
      <alignment vertical="center"/>
    </xf>
    <xf numFmtId="0" fontId="10" fillId="2" borderId="5" xfId="1" applyFill="1" applyBorder="1" applyAlignment="1" applyProtection="1">
      <alignment horizontal="center" vertical="center" wrapText="1"/>
    </xf>
    <xf numFmtId="0" fontId="9" fillId="2" borderId="4" xfId="0" applyFont="1" applyFill="1" applyBorder="1" applyAlignment="1">
      <alignment vertical="center"/>
    </xf>
    <xf numFmtId="0" fontId="9" fillId="2" borderId="5" xfId="0" applyFont="1" applyFill="1" applyBorder="1" applyAlignment="1">
      <alignment vertical="center"/>
    </xf>
    <xf numFmtId="0" fontId="0" fillId="2" borderId="4" xfId="0" applyFill="1" applyBorder="1" applyAlignment="1">
      <alignment wrapText="1"/>
    </xf>
    <xf numFmtId="0" fontId="0" fillId="2" borderId="0" xfId="0" applyFill="1" applyAlignment="1">
      <alignment wrapText="1"/>
    </xf>
    <xf numFmtId="0" fontId="0" fillId="2" borderId="5" xfId="0" applyFill="1" applyBorder="1" applyAlignment="1">
      <alignment wrapText="1"/>
    </xf>
    <xf numFmtId="0" fontId="9" fillId="2" borderId="4" xfId="0" applyFont="1" applyFill="1" applyBorder="1" applyAlignment="1">
      <alignment horizontal="left" vertical="center"/>
    </xf>
    <xf numFmtId="0" fontId="22" fillId="2" borderId="5" xfId="0" applyFont="1" applyFill="1" applyBorder="1" applyAlignment="1">
      <alignment horizontal="right" vertical="center"/>
    </xf>
    <xf numFmtId="0" fontId="0" fillId="2" borderId="4" xfId="0" applyFill="1" applyBorder="1" applyAlignment="1">
      <alignment horizontal="left" vertical="center"/>
    </xf>
    <xf numFmtId="0" fontId="9" fillId="2" borderId="0" xfId="0" applyFont="1" applyFill="1" applyAlignment="1">
      <alignment horizontal="left" vertical="center"/>
    </xf>
    <xf numFmtId="0" fontId="9" fillId="2" borderId="10" xfId="0" applyFont="1" applyFill="1" applyBorder="1" applyAlignment="1">
      <alignment horizontal="left" vertical="center"/>
    </xf>
    <xf numFmtId="0" fontId="0" fillId="2" borderId="11" xfId="0" applyFill="1" applyBorder="1" applyAlignment="1">
      <alignment vertical="center"/>
    </xf>
    <xf numFmtId="0" fontId="9" fillId="2" borderId="11" xfId="0" applyFont="1" applyFill="1" applyBorder="1" applyAlignment="1">
      <alignment horizontal="left" vertical="center"/>
    </xf>
    <xf numFmtId="49" fontId="36" fillId="2" borderId="1" xfId="0" applyNumberFormat="1" applyFont="1" applyFill="1" applyBorder="1" applyAlignment="1">
      <alignment horizontal="left"/>
    </xf>
    <xf numFmtId="0" fontId="9" fillId="2" borderId="2" xfId="0" applyFont="1" applyFill="1" applyBorder="1" applyAlignment="1">
      <alignment horizontal="left" vertical="top" wrapText="1"/>
    </xf>
    <xf numFmtId="0" fontId="36" fillId="2" borderId="4" xfId="0" applyFont="1" applyFill="1" applyBorder="1" applyAlignment="1">
      <alignment horizontal="left"/>
    </xf>
    <xf numFmtId="0" fontId="9" fillId="2" borderId="0" xfId="0" applyFont="1" applyFill="1" applyAlignment="1">
      <alignment horizontal="left" vertical="top" wrapText="1"/>
    </xf>
    <xf numFmtId="0" fontId="0" fillId="2" borderId="5" xfId="0" applyFill="1" applyBorder="1" applyAlignment="1">
      <alignment horizontal="left" vertical="top" wrapText="1"/>
    </xf>
    <xf numFmtId="0" fontId="12" fillId="2" borderId="10" xfId="0" applyFont="1" applyFill="1" applyBorder="1" applyAlignment="1">
      <alignment horizontal="left"/>
    </xf>
    <xf numFmtId="0" fontId="9" fillId="2" borderId="11" xfId="0" applyFont="1" applyFill="1" applyBorder="1" applyAlignment="1">
      <alignment horizontal="left" vertical="top" wrapText="1"/>
    </xf>
    <xf numFmtId="0" fontId="9" fillId="2" borderId="12" xfId="0" applyFont="1" applyFill="1" applyBorder="1" applyAlignment="1">
      <alignment horizontal="left" vertical="top" wrapText="1"/>
    </xf>
    <xf numFmtId="49" fontId="12" fillId="2" borderId="6" xfId="0" applyNumberFormat="1" applyFont="1" applyFill="1" applyBorder="1" applyAlignment="1">
      <alignment horizontal="left" vertical="center"/>
    </xf>
    <xf numFmtId="49" fontId="12" fillId="3" borderId="7" xfId="0" applyNumberFormat="1" applyFont="1" applyFill="1" applyBorder="1" applyAlignment="1">
      <alignment horizontal="left" vertical="top"/>
    </xf>
    <xf numFmtId="0" fontId="9" fillId="3" borderId="8" xfId="0" applyFont="1"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9" fillId="2" borderId="1" xfId="0" applyFont="1" applyFill="1" applyBorder="1"/>
    <xf numFmtId="0" fontId="9" fillId="2" borderId="2" xfId="0" applyFont="1" applyFill="1" applyBorder="1"/>
    <xf numFmtId="0" fontId="9" fillId="2" borderId="4" xfId="0" applyFont="1" applyFill="1" applyBorder="1"/>
    <xf numFmtId="0" fontId="8" fillId="2" borderId="4" xfId="0" applyFont="1" applyFill="1" applyBorder="1"/>
    <xf numFmtId="0" fontId="13" fillId="2" borderId="4" xfId="0" applyFont="1" applyFill="1" applyBorder="1" applyAlignment="1">
      <alignment vertical="top"/>
    </xf>
    <xf numFmtId="0" fontId="0" fillId="3" borderId="8" xfId="0" applyFill="1" applyBorder="1" applyAlignment="1">
      <alignment vertical="top" wrapText="1"/>
    </xf>
    <xf numFmtId="0" fontId="0" fillId="3" borderId="9" xfId="0" applyFill="1" applyBorder="1" applyAlignment="1">
      <alignment vertical="top" wrapText="1"/>
    </xf>
    <xf numFmtId="0" fontId="0" fillId="2" borderId="15" xfId="0" applyFill="1" applyBorder="1" applyAlignment="1">
      <alignment horizontal="center" vertical="center" wrapText="1"/>
    </xf>
    <xf numFmtId="164" fontId="0" fillId="0" borderId="0" xfId="0" applyNumberFormat="1"/>
    <xf numFmtId="0" fontId="0" fillId="3" borderId="8" xfId="0" applyFill="1" applyBorder="1" applyAlignment="1">
      <alignment vertical="top"/>
    </xf>
    <xf numFmtId="0" fontId="0" fillId="3" borderId="9" xfId="0" applyFill="1" applyBorder="1" applyAlignment="1">
      <alignment vertical="top"/>
    </xf>
    <xf numFmtId="0" fontId="0" fillId="2" borderId="4" xfId="0" applyFill="1" applyBorder="1" applyAlignment="1">
      <alignment horizontal="center" vertical="top" wrapText="1"/>
    </xf>
    <xf numFmtId="0" fontId="0" fillId="2" borderId="10" xfId="0" applyFill="1" applyBorder="1" applyAlignment="1">
      <alignment horizontal="center" vertical="center" wrapText="1"/>
    </xf>
    <xf numFmtId="0" fontId="0" fillId="2" borderId="6" xfId="0" applyFill="1" applyBorder="1" applyAlignment="1">
      <alignment wrapText="1"/>
    </xf>
    <xf numFmtId="0" fontId="9" fillId="2" borderId="6" xfId="0" applyFont="1" applyFill="1" applyBorder="1" applyAlignment="1">
      <alignment wrapText="1"/>
    </xf>
    <xf numFmtId="164" fontId="0" fillId="2" borderId="6" xfId="0" applyNumberFormat="1" applyFill="1" applyBorder="1" applyAlignment="1">
      <alignment vertical="top"/>
    </xf>
    <xf numFmtId="0" fontId="0" fillId="3" borderId="0" xfId="0" applyFill="1"/>
    <xf numFmtId="0" fontId="0" fillId="3" borderId="0" xfId="0" applyFill="1" applyAlignment="1">
      <alignment vertical="top" wrapText="1"/>
    </xf>
    <xf numFmtId="164" fontId="0" fillId="3" borderId="0" xfId="0" applyNumberFormat="1" applyFill="1" applyAlignment="1">
      <alignment vertical="top"/>
    </xf>
    <xf numFmtId="164" fontId="0" fillId="3" borderId="9" xfId="0" applyNumberFormat="1" applyFill="1" applyBorder="1" applyAlignment="1">
      <alignment vertical="top"/>
    </xf>
    <xf numFmtId="165" fontId="0" fillId="2" borderId="11" xfId="0" applyNumberFormat="1" applyFill="1" applyBorder="1" applyAlignment="1">
      <alignment horizontal="center"/>
    </xf>
    <xf numFmtId="164" fontId="0" fillId="2" borderId="12" xfId="0" applyNumberFormat="1" applyFill="1" applyBorder="1" applyAlignment="1">
      <alignment vertical="top"/>
    </xf>
    <xf numFmtId="0" fontId="9" fillId="3" borderId="7" xfId="0" applyFont="1" applyFill="1" applyBorder="1"/>
    <xf numFmtId="0" fontId="9" fillId="3" borderId="8" xfId="0" applyFont="1" applyFill="1" applyBorder="1" applyAlignment="1">
      <alignment horizontal="left" wrapText="1"/>
    </xf>
    <xf numFmtId="0" fontId="9" fillId="3" borderId="8" xfId="0" applyFont="1" applyFill="1" applyBorder="1" applyAlignment="1">
      <alignment wrapText="1"/>
    </xf>
    <xf numFmtId="0" fontId="9" fillId="3" borderId="9" xfId="0" applyFont="1" applyFill="1" applyBorder="1" applyAlignment="1">
      <alignment wrapText="1"/>
    </xf>
    <xf numFmtId="0" fontId="34" fillId="2" borderId="0" xfId="0" applyFont="1" applyFill="1"/>
    <xf numFmtId="0" fontId="24" fillId="2" borderId="3" xfId="0" applyFont="1" applyFill="1" applyBorder="1" applyAlignment="1">
      <alignment horizontal="right" vertical="top" wrapText="1"/>
    </xf>
    <xf numFmtId="0" fontId="32" fillId="2" borderId="0" xfId="0" applyFont="1" applyFill="1"/>
    <xf numFmtId="0" fontId="24" fillId="2" borderId="5" xfId="0" applyFont="1" applyFill="1" applyBorder="1" applyAlignment="1">
      <alignment horizontal="right" vertical="top" wrapText="1"/>
    </xf>
    <xf numFmtId="0" fontId="24" fillId="2" borderId="12" xfId="0" applyFont="1" applyFill="1" applyBorder="1" applyAlignment="1">
      <alignment horizontal="right" vertical="top" wrapText="1"/>
    </xf>
    <xf numFmtId="0" fontId="9" fillId="2" borderId="9" xfId="0" applyFont="1" applyFill="1" applyBorder="1" applyAlignment="1">
      <alignment vertical="top"/>
    </xf>
    <xf numFmtId="165" fontId="0" fillId="2" borderId="6" xfId="0" applyNumberFormat="1" applyFill="1" applyBorder="1" applyAlignment="1">
      <alignment horizontal="center"/>
    </xf>
    <xf numFmtId="0" fontId="24" fillId="0" borderId="9" xfId="0" applyFont="1" applyBorder="1" applyAlignment="1" applyProtection="1">
      <alignment horizontal="right" vertical="top" wrapText="1"/>
      <protection locked="0"/>
    </xf>
    <xf numFmtId="0" fontId="0" fillId="0" borderId="8" xfId="0" applyBorder="1" applyAlignment="1" applyProtection="1">
      <alignment vertical="top"/>
      <protection locked="0"/>
    </xf>
    <xf numFmtId="49" fontId="12" fillId="2" borderId="6" xfId="0" applyNumberFormat="1" applyFont="1" applyFill="1" applyBorder="1" applyAlignment="1">
      <alignment horizontal="left" vertical="top" wrapText="1"/>
    </xf>
    <xf numFmtId="0" fontId="24" fillId="3" borderId="9" xfId="0" applyFont="1" applyFill="1" applyBorder="1" applyAlignment="1">
      <alignment horizontal="right" vertical="top" wrapText="1"/>
    </xf>
    <xf numFmtId="0" fontId="0" fillId="2" borderId="7" xfId="0" applyFill="1" applyBorder="1" applyAlignment="1">
      <alignment horizontal="center" vertical="center" wrapText="1"/>
    </xf>
    <xf numFmtId="0" fontId="0" fillId="2" borderId="1" xfId="0" applyFill="1" applyBorder="1" applyAlignment="1">
      <alignment vertical="center" wrapText="1"/>
    </xf>
    <xf numFmtId="0" fontId="0" fillId="2" borderId="2" xfId="0" applyFill="1" applyBorder="1" applyAlignment="1">
      <alignment vertical="center" wrapText="1"/>
    </xf>
    <xf numFmtId="0" fontId="0" fillId="2" borderId="4" xfId="0" applyFill="1" applyBorder="1" applyAlignment="1">
      <alignment vertical="center" wrapText="1"/>
    </xf>
    <xf numFmtId="0" fontId="0" fillId="2" borderId="0" xfId="0" applyFill="1" applyAlignment="1">
      <alignment vertical="top"/>
    </xf>
    <xf numFmtId="164" fontId="0" fillId="2" borderId="4" xfId="0" applyNumberFormat="1" applyFill="1" applyBorder="1" applyAlignment="1">
      <alignment vertical="top"/>
    </xf>
    <xf numFmtId="164" fontId="0" fillId="2" borderId="10" xfId="0" applyNumberFormat="1" applyFill="1" applyBorder="1" applyAlignment="1">
      <alignment vertical="top"/>
    </xf>
    <xf numFmtId="0" fontId="0" fillId="2" borderId="11" xfId="0" applyFill="1" applyBorder="1" applyAlignment="1">
      <alignment vertical="top"/>
    </xf>
    <xf numFmtId="0" fontId="14" fillId="2" borderId="1" xfId="0" applyFont="1" applyFill="1" applyBorder="1"/>
    <xf numFmtId="0" fontId="37" fillId="2" borderId="2" xfId="0" applyFont="1" applyFill="1" applyBorder="1"/>
    <xf numFmtId="0" fontId="38" fillId="2" borderId="2" xfId="0" applyFont="1" applyFill="1" applyBorder="1" applyAlignment="1">
      <alignment horizontal="center" vertical="center"/>
    </xf>
    <xf numFmtId="0" fontId="45" fillId="2" borderId="0" xfId="0" applyFont="1" applyFill="1" applyAlignment="1">
      <alignment vertical="center"/>
    </xf>
    <xf numFmtId="0" fontId="0" fillId="2" borderId="6" xfId="0" applyFill="1" applyBorder="1" applyAlignment="1">
      <alignment horizontal="center" vertical="center" wrapText="1"/>
    </xf>
    <xf numFmtId="0" fontId="11" fillId="0" borderId="0" xfId="0" applyFont="1" applyFill="1"/>
    <xf numFmtId="0" fontId="13" fillId="0" borderId="0" xfId="0" applyFont="1"/>
    <xf numFmtId="0" fontId="13" fillId="2" borderId="6" xfId="0" applyFont="1" applyFill="1" applyBorder="1" applyAlignment="1">
      <alignment wrapText="1"/>
    </xf>
    <xf numFmtId="0" fontId="0" fillId="0" borderId="0" xfId="0" applyAlignment="1">
      <alignment wrapText="1"/>
    </xf>
    <xf numFmtId="0" fontId="0" fillId="0" borderId="0" xfId="0" applyAlignment="1">
      <alignment vertical="top" wrapText="1"/>
    </xf>
    <xf numFmtId="0" fontId="0" fillId="2" borderId="6" xfId="0" applyFill="1" applyBorder="1" applyAlignment="1">
      <alignment horizontal="center" vertical="center" wrapText="1"/>
    </xf>
    <xf numFmtId="0" fontId="0" fillId="2" borderId="13" xfId="0" applyFill="1" applyBorder="1" applyAlignment="1">
      <alignment horizontal="center" vertical="center" wrapText="1"/>
    </xf>
    <xf numFmtId="0" fontId="9" fillId="2" borderId="1" xfId="0" applyFont="1" applyFill="1" applyBorder="1" applyProtection="1">
      <protection locked="0"/>
    </xf>
    <xf numFmtId="0" fontId="0" fillId="2" borderId="3" xfId="0" applyFill="1" applyBorder="1" applyProtection="1">
      <protection locked="0"/>
    </xf>
    <xf numFmtId="164" fontId="33" fillId="2" borderId="7" xfId="0" applyNumberFormat="1" applyFont="1" applyFill="1" applyBorder="1" applyAlignment="1">
      <alignment horizontal="center"/>
    </xf>
    <xf numFmtId="49" fontId="13" fillId="2" borderId="9" xfId="0" applyNumberFormat="1" applyFont="1" applyFill="1" applyBorder="1" applyAlignment="1">
      <alignment horizontal="right"/>
    </xf>
    <xf numFmtId="0" fontId="0" fillId="2" borderId="6" xfId="0" applyFill="1" applyBorder="1" applyAlignment="1">
      <alignment horizontal="center" vertical="center" wrapText="1"/>
    </xf>
    <xf numFmtId="0" fontId="0" fillId="2" borderId="4" xfId="0" applyFill="1" applyBorder="1" applyAlignment="1">
      <alignment horizontal="center" vertical="center" wrapText="1"/>
    </xf>
    <xf numFmtId="0" fontId="0" fillId="0" borderId="0" xfId="0" applyFill="1"/>
    <xf numFmtId="0" fontId="33" fillId="2" borderId="6" xfId="0" applyFont="1" applyFill="1" applyBorder="1" applyAlignment="1" applyProtection="1">
      <alignment wrapText="1"/>
    </xf>
    <xf numFmtId="0" fontId="0" fillId="2" borderId="6" xfId="0" applyFill="1" applyBorder="1" applyAlignment="1" applyProtection="1">
      <alignment horizontal="center" vertical="center" wrapText="1"/>
    </xf>
    <xf numFmtId="0" fontId="0" fillId="2" borderId="0" xfId="0" applyFill="1" applyAlignment="1" applyProtection="1">
      <alignment horizontal="center" vertical="center" wrapText="1"/>
    </xf>
    <xf numFmtId="0" fontId="0" fillId="2" borderId="0" xfId="0" applyFill="1" applyAlignment="1">
      <alignment vertical="center" wrapText="1"/>
    </xf>
    <xf numFmtId="0" fontId="0" fillId="0" borderId="0" xfId="0" applyAlignment="1">
      <alignment wrapText="1"/>
    </xf>
    <xf numFmtId="0" fontId="33" fillId="2" borderId="7" xfId="0" applyFont="1" applyFill="1" applyBorder="1" applyAlignment="1">
      <alignment horizontal="center" vertical="top"/>
    </xf>
    <xf numFmtId="0" fontId="0" fillId="2" borderId="0" xfId="0" applyFill="1" applyAlignment="1">
      <alignment wrapText="1"/>
    </xf>
    <xf numFmtId="0" fontId="0" fillId="2" borderId="6" xfId="0" applyFill="1" applyBorder="1" applyAlignment="1">
      <alignment horizontal="center" vertical="center" wrapText="1"/>
    </xf>
    <xf numFmtId="0" fontId="0" fillId="2" borderId="10" xfId="0" applyFill="1" applyBorder="1" applyAlignment="1">
      <alignment horizontal="center" vertical="center" wrapText="1"/>
    </xf>
    <xf numFmtId="0" fontId="33" fillId="2" borderId="9" xfId="0" applyFont="1" applyFill="1" applyBorder="1"/>
    <xf numFmtId="0" fontId="0" fillId="3" borderId="8" xfId="0" applyFill="1" applyBorder="1"/>
    <xf numFmtId="0" fontId="0" fillId="3" borderId="9" xfId="0" applyFill="1" applyBorder="1"/>
    <xf numFmtId="0" fontId="0" fillId="2" borderId="4" xfId="0" applyFill="1" applyBorder="1" applyAlignment="1">
      <alignment horizontal="center" wrapText="1"/>
    </xf>
    <xf numFmtId="0" fontId="40" fillId="4" borderId="12" xfId="0" applyFont="1" applyFill="1" applyBorder="1" applyAlignment="1">
      <alignment horizontal="left" vertical="top" wrapText="1"/>
    </xf>
    <xf numFmtId="0" fontId="34" fillId="2" borderId="6" xfId="0" applyFont="1" applyFill="1" applyBorder="1" applyAlignment="1" applyProtection="1">
      <alignment wrapText="1"/>
      <protection locked="0"/>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165" fontId="0" fillId="2" borderId="6" xfId="0" applyNumberFormat="1" applyFill="1" applyBorder="1" applyAlignment="1">
      <alignment vertical="top"/>
    </xf>
    <xf numFmtId="0" fontId="33" fillId="2" borderId="13" xfId="0" applyFont="1" applyFill="1" applyBorder="1" applyAlignment="1">
      <alignment horizontal="center" vertical="center" wrapText="1"/>
    </xf>
    <xf numFmtId="164" fontId="0" fillId="0" borderId="6" xfId="0" applyNumberFormat="1" applyBorder="1" applyAlignment="1" applyProtection="1">
      <alignment horizontal="center" vertical="center" wrapText="1"/>
      <protection locked="0"/>
    </xf>
    <xf numFmtId="0" fontId="0" fillId="0" borderId="6" xfId="0" applyBorder="1" applyAlignment="1" applyProtection="1">
      <alignment horizontal="center" vertical="center"/>
      <protection locked="0"/>
    </xf>
    <xf numFmtId="0" fontId="0" fillId="0" borderId="6" xfId="0" applyBorder="1" applyAlignment="1" applyProtection="1">
      <alignment horizontal="center" vertical="top" wrapText="1"/>
      <protection locked="0"/>
    </xf>
    <xf numFmtId="0" fontId="33" fillId="2" borderId="7" xfId="0" applyFont="1" applyFill="1" applyBorder="1" applyAlignment="1">
      <alignment horizontal="center"/>
    </xf>
    <xf numFmtId="0" fontId="0" fillId="2" borderId="4" xfId="0" applyFill="1" applyBorder="1" applyAlignment="1">
      <alignment horizontal="left" vertical="top" wrapText="1"/>
    </xf>
    <xf numFmtId="0" fontId="13" fillId="2" borderId="4" xfId="0" applyFont="1" applyFill="1" applyBorder="1" applyAlignment="1">
      <alignment horizontal="left" vertical="top" wrapText="1"/>
    </xf>
    <xf numFmtId="0" fontId="0" fillId="2" borderId="6" xfId="0" applyFill="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0" fillId="0" borderId="0" xfId="0" applyProtection="1">
      <protection locked="0"/>
    </xf>
    <xf numFmtId="0" fontId="11" fillId="0" borderId="0" xfId="0" applyFont="1" applyProtection="1">
      <protection locked="0"/>
    </xf>
    <xf numFmtId="0" fontId="22" fillId="2" borderId="0" xfId="0" applyFont="1" applyFill="1"/>
    <xf numFmtId="0" fontId="0" fillId="2" borderId="6" xfId="0" applyFill="1" applyBorder="1" applyAlignment="1">
      <alignment horizontal="center" vertical="center" wrapText="1"/>
    </xf>
    <xf numFmtId="0" fontId="33" fillId="2" borderId="9" xfId="0" applyFont="1" applyFill="1" applyBorder="1"/>
    <xf numFmtId="0" fontId="0" fillId="2" borderId="6" xfId="0" applyFill="1" applyBorder="1" applyAlignment="1">
      <alignment horizontal="center" vertical="top" wrapText="1"/>
    </xf>
    <xf numFmtId="0" fontId="0" fillId="2" borderId="10" xfId="0" applyFill="1" applyBorder="1" applyAlignment="1">
      <alignment horizontal="center" vertical="center" wrapText="1"/>
    </xf>
    <xf numFmtId="0" fontId="0" fillId="2" borderId="2" xfId="0" applyFill="1" applyBorder="1" applyAlignment="1">
      <alignment horizontal="left" vertical="top" wrapText="1"/>
    </xf>
    <xf numFmtId="0" fontId="0" fillId="0" borderId="13" xfId="0" applyBorder="1" applyAlignment="1" applyProtection="1">
      <alignment horizontal="center" vertical="center" wrapText="1"/>
      <protection locked="0"/>
    </xf>
    <xf numFmtId="0" fontId="9" fillId="2" borderId="6" xfId="0" applyFont="1" applyFill="1" applyBorder="1" applyAlignment="1" applyProtection="1">
      <alignment wrapText="1"/>
    </xf>
    <xf numFmtId="4" fontId="33" fillId="2" borderId="7" xfId="0" applyNumberFormat="1" applyFont="1" applyFill="1" applyBorder="1" applyAlignment="1">
      <alignment horizontal="center"/>
    </xf>
    <xf numFmtId="4" fontId="34" fillId="2" borderId="9" xfId="0" applyNumberFormat="1" applyFont="1" applyFill="1" applyBorder="1" applyAlignment="1">
      <alignment horizontal="center"/>
    </xf>
    <xf numFmtId="4" fontId="34" fillId="2" borderId="6" xfId="0" applyNumberFormat="1" applyFont="1" applyFill="1" applyBorder="1" applyAlignment="1">
      <alignment horizontal="center" wrapText="1"/>
    </xf>
    <xf numFmtId="4" fontId="34" fillId="2" borderId="7" xfId="0" applyNumberFormat="1" applyFont="1" applyFill="1" applyBorder="1" applyAlignment="1">
      <alignment horizontal="center"/>
    </xf>
    <xf numFmtId="4" fontId="33" fillId="2" borderId="9" xfId="0" applyNumberFormat="1" applyFont="1" applyFill="1" applyBorder="1" applyAlignment="1">
      <alignment horizontal="center" vertical="center" wrapText="1"/>
    </xf>
    <xf numFmtId="4" fontId="33" fillId="2" borderId="7" xfId="0" applyNumberFormat="1" applyFont="1" applyFill="1" applyBorder="1" applyAlignment="1">
      <alignment horizontal="center" vertical="center" wrapText="1"/>
    </xf>
    <xf numFmtId="10" fontId="34" fillId="2" borderId="6" xfId="0" applyNumberFormat="1" applyFont="1" applyFill="1" applyBorder="1" applyAlignment="1">
      <alignment horizontal="center"/>
    </xf>
    <xf numFmtId="10" fontId="0" fillId="2" borderId="6" xfId="0" applyNumberFormat="1" applyFill="1" applyBorder="1" applyAlignment="1">
      <alignment vertical="top"/>
    </xf>
    <xf numFmtId="10" fontId="0" fillId="2" borderId="15" xfId="0" applyNumberFormat="1" applyFill="1" applyBorder="1" applyAlignment="1">
      <alignment vertical="top"/>
    </xf>
    <xf numFmtId="10" fontId="0" fillId="2" borderId="14" xfId="0" applyNumberFormat="1" applyFill="1" applyBorder="1" applyAlignment="1">
      <alignment vertical="top"/>
    </xf>
    <xf numFmtId="10" fontId="34" fillId="2" borderId="6" xfId="0" applyNumberFormat="1" applyFont="1" applyFill="1" applyBorder="1" applyAlignment="1">
      <alignment vertical="top"/>
    </xf>
    <xf numFmtId="4" fontId="0" fillId="0" borderId="6" xfId="0" applyNumberFormat="1" applyBorder="1" applyAlignment="1" applyProtection="1">
      <alignment horizontal="center" wrapText="1"/>
      <protection locked="0"/>
    </xf>
    <xf numFmtId="4" fontId="0" fillId="0" borderId="9" xfId="0" applyNumberFormat="1" applyFill="1" applyBorder="1" applyAlignment="1" applyProtection="1">
      <alignment horizontal="center" vertical="center" wrapText="1"/>
      <protection locked="0"/>
    </xf>
    <xf numFmtId="4" fontId="0" fillId="0" borderId="6" xfId="0" applyNumberFormat="1" applyFill="1" applyBorder="1" applyAlignment="1" applyProtection="1">
      <alignment horizontal="center" vertical="center" wrapText="1"/>
      <protection locked="0"/>
    </xf>
    <xf numFmtId="4" fontId="0" fillId="5" borderId="6" xfId="0" applyNumberFormat="1" applyFill="1" applyBorder="1" applyAlignment="1">
      <alignment horizontal="center" vertical="center"/>
    </xf>
    <xf numFmtId="4" fontId="0" fillId="0" borderId="6" xfId="0" applyNumberFormat="1" applyBorder="1" applyAlignment="1" applyProtection="1">
      <alignment horizontal="center" vertical="center" wrapText="1"/>
      <protection locked="0"/>
    </xf>
    <xf numFmtId="4" fontId="0" fillId="0" borderId="9" xfId="0" applyNumberFormat="1" applyBorder="1" applyAlignment="1" applyProtection="1">
      <alignment horizontal="center"/>
      <protection locked="0"/>
    </xf>
    <xf numFmtId="4" fontId="0" fillId="5" borderId="6" xfId="0" applyNumberFormat="1" applyFill="1" applyBorder="1" applyAlignment="1">
      <alignment horizontal="center"/>
    </xf>
    <xf numFmtId="4" fontId="0" fillId="5" borderId="6" xfId="0" applyNumberFormat="1" applyFill="1" applyBorder="1" applyAlignment="1" applyProtection="1">
      <alignment horizontal="center"/>
    </xf>
    <xf numFmtId="10" fontId="0" fillId="0" borderId="6" xfId="0" applyNumberFormat="1" applyFill="1" applyBorder="1" applyAlignment="1" applyProtection="1">
      <alignment horizontal="center" vertical="center"/>
      <protection locked="0"/>
    </xf>
    <xf numFmtId="10" fontId="0" fillId="0" borderId="6" xfId="0" applyNumberFormat="1" applyBorder="1" applyAlignment="1" applyProtection="1">
      <alignment horizontal="center" vertical="center"/>
      <protection locked="0"/>
    </xf>
    <xf numFmtId="10" fontId="0" fillId="0" borderId="0" xfId="0" applyNumberFormat="1" applyProtection="1">
      <protection locked="0"/>
    </xf>
    <xf numFmtId="4" fontId="33" fillId="2" borderId="6" xfId="0" applyNumberFormat="1" applyFont="1" applyFill="1" applyBorder="1" applyAlignment="1">
      <alignment horizontal="center" vertical="center"/>
    </xf>
    <xf numFmtId="4" fontId="34" fillId="2" borderId="6" xfId="0" applyNumberFormat="1" applyFont="1" applyFill="1" applyBorder="1" applyAlignment="1" applyProtection="1">
      <alignment horizontal="center"/>
    </xf>
    <xf numFmtId="4" fontId="34" fillId="2" borderId="6" xfId="0" applyNumberFormat="1" applyFont="1" applyFill="1" applyBorder="1" applyAlignment="1">
      <alignment horizontal="center"/>
    </xf>
    <xf numFmtId="10" fontId="33" fillId="2" borderId="13" xfId="0" applyNumberFormat="1" applyFont="1" applyFill="1" applyBorder="1" applyAlignment="1">
      <alignment horizontal="center" vertical="center" wrapText="1"/>
    </xf>
    <xf numFmtId="4" fontId="0" fillId="6" borderId="6" xfId="0" applyNumberFormat="1" applyFill="1" applyBorder="1" applyAlignment="1">
      <alignment horizontal="center"/>
    </xf>
    <xf numFmtId="4" fontId="33" fillId="2" borderId="6" xfId="0" applyNumberFormat="1" applyFont="1" applyFill="1" applyBorder="1" applyAlignment="1">
      <alignment horizontal="center" vertical="center" wrapText="1"/>
    </xf>
    <xf numFmtId="4" fontId="33" fillId="2" borderId="6" xfId="0" applyNumberFormat="1" applyFont="1" applyFill="1" applyBorder="1" applyAlignment="1">
      <alignment horizontal="center"/>
    </xf>
    <xf numFmtId="4" fontId="0" fillId="0" borderId="0" xfId="0" applyNumberFormat="1" applyAlignment="1" applyProtection="1">
      <alignment horizontal="center" vertical="center"/>
      <protection locked="0"/>
    </xf>
    <xf numFmtId="4" fontId="0" fillId="0" borderId="9" xfId="0" applyNumberFormat="1" applyBorder="1" applyAlignment="1" applyProtection="1">
      <alignment horizontal="center" vertical="center"/>
      <protection locked="0"/>
    </xf>
    <xf numFmtId="4" fontId="0" fillId="0" borderId="6" xfId="0" applyNumberFormat="1" applyBorder="1" applyAlignment="1" applyProtection="1">
      <alignment horizontal="center" vertical="center"/>
      <protection locked="0"/>
    </xf>
    <xf numFmtId="4" fontId="33" fillId="0" borderId="9" xfId="0" applyNumberFormat="1" applyFont="1" applyBorder="1" applyAlignment="1" applyProtection="1">
      <alignment horizontal="center" vertical="center"/>
      <protection locked="0"/>
    </xf>
    <xf numFmtId="4" fontId="0" fillId="0" borderId="7" xfId="0" applyNumberFormat="1" applyBorder="1" applyAlignment="1" applyProtection="1">
      <alignment horizontal="center" vertical="center"/>
      <protection locked="0"/>
    </xf>
    <xf numFmtId="4" fontId="34" fillId="2" borderId="1" xfId="0" applyNumberFormat="1" applyFont="1" applyFill="1" applyBorder="1" applyAlignment="1" applyProtection="1">
      <alignment horizontal="center" vertical="center"/>
    </xf>
    <xf numFmtId="4" fontId="34" fillId="2" borderId="15" xfId="0" applyNumberFormat="1" applyFont="1" applyFill="1" applyBorder="1" applyAlignment="1">
      <alignment horizontal="center" wrapText="1"/>
    </xf>
    <xf numFmtId="0" fontId="0" fillId="2" borderId="7" xfId="0" applyFill="1" applyBorder="1" applyProtection="1"/>
    <xf numFmtId="4" fontId="13" fillId="7" borderId="7" xfId="0" applyNumberFormat="1" applyFont="1" applyFill="1" applyBorder="1" applyAlignment="1" applyProtection="1">
      <alignment horizontal="center"/>
      <protection locked="0"/>
    </xf>
    <xf numFmtId="4" fontId="33" fillId="2" borderId="7" xfId="0" applyNumberFormat="1" applyFont="1" applyFill="1" applyBorder="1"/>
    <xf numFmtId="10" fontId="0" fillId="0" borderId="6" xfId="0" applyNumberFormat="1" applyFill="1" applyBorder="1" applyAlignment="1" applyProtection="1">
      <alignment horizontal="center" vertical="center" wrapText="1"/>
      <protection locked="0"/>
    </xf>
    <xf numFmtId="4" fontId="13" fillId="7" borderId="7" xfId="0" applyNumberFormat="1" applyFont="1" applyFill="1" applyBorder="1" applyAlignment="1" applyProtection="1">
      <alignment horizontal="center" vertical="top"/>
      <protection locked="0"/>
    </xf>
    <xf numFmtId="4" fontId="13" fillId="7" borderId="1" xfId="0" applyNumberFormat="1" applyFont="1" applyFill="1" applyBorder="1" applyAlignment="1" applyProtection="1">
      <alignment horizontal="center" vertical="top"/>
      <protection locked="0"/>
    </xf>
    <xf numFmtId="164" fontId="13" fillId="7" borderId="7" xfId="0" applyNumberFormat="1" applyFont="1" applyFill="1" applyBorder="1" applyAlignment="1" applyProtection="1">
      <alignment horizontal="center"/>
      <protection locked="0"/>
    </xf>
    <xf numFmtId="164" fontId="13" fillId="7" borderId="7" xfId="0" applyNumberFormat="1" applyFont="1" applyFill="1" applyBorder="1" applyAlignment="1" applyProtection="1">
      <alignment horizontal="center" vertical="top"/>
      <protection locked="0"/>
    </xf>
    <xf numFmtId="164" fontId="13" fillId="7" borderId="1" xfId="0" applyNumberFormat="1" applyFont="1" applyFill="1" applyBorder="1" applyAlignment="1" applyProtection="1">
      <alignment horizontal="center" vertical="top"/>
      <protection locked="0"/>
    </xf>
    <xf numFmtId="0" fontId="13" fillId="7" borderId="7" xfId="0" applyFont="1" applyFill="1" applyBorder="1" applyProtection="1">
      <protection locked="0"/>
    </xf>
    <xf numFmtId="0" fontId="13" fillId="7" borderId="9" xfId="0" applyFont="1" applyFill="1" applyBorder="1" applyProtection="1">
      <protection locked="0"/>
    </xf>
    <xf numFmtId="0" fontId="13" fillId="7" borderId="7" xfId="0" applyFont="1" applyFill="1" applyBorder="1" applyAlignment="1" applyProtection="1">
      <alignment horizontal="center"/>
      <protection locked="0"/>
    </xf>
    <xf numFmtId="0" fontId="13" fillId="7" borderId="6" xfId="0" applyFont="1" applyFill="1" applyBorder="1" applyAlignment="1" applyProtection="1">
      <alignment horizontal="center" vertical="top" wrapText="1"/>
      <protection locked="0"/>
    </xf>
    <xf numFmtId="0" fontId="13" fillId="7" borderId="1" xfId="0" applyFont="1" applyFill="1" applyBorder="1" applyProtection="1">
      <protection locked="0"/>
    </xf>
    <xf numFmtId="0" fontId="13" fillId="7" borderId="3" xfId="0" applyFont="1" applyFill="1" applyBorder="1" applyProtection="1">
      <protection locked="0"/>
    </xf>
    <xf numFmtId="0" fontId="13" fillId="7" borderId="15" xfId="0" applyFont="1" applyFill="1" applyBorder="1" applyAlignment="1" applyProtection="1">
      <alignment horizontal="center" vertical="top" wrapText="1"/>
      <protection locked="0"/>
    </xf>
    <xf numFmtId="0" fontId="13" fillId="7" borderId="7" xfId="0" applyFont="1" applyFill="1" applyBorder="1" applyAlignment="1" applyProtection="1">
      <alignment horizontal="center" vertical="top"/>
      <protection locked="0"/>
    </xf>
    <xf numFmtId="4" fontId="13" fillId="7" borderId="7" xfId="0" applyNumberFormat="1" applyFont="1" applyFill="1" applyBorder="1" applyProtection="1">
      <protection locked="0"/>
    </xf>
    <xf numFmtId="4" fontId="13" fillId="7" borderId="7" xfId="0" applyNumberFormat="1" applyFont="1" applyFill="1" applyBorder="1" applyAlignment="1" applyProtection="1">
      <alignment vertical="top"/>
      <protection locked="0"/>
    </xf>
    <xf numFmtId="4" fontId="13" fillId="7" borderId="1" xfId="0" applyNumberFormat="1" applyFont="1" applyFill="1" applyBorder="1" applyAlignment="1" applyProtection="1">
      <alignment vertical="top"/>
      <protection locked="0"/>
    </xf>
    <xf numFmtId="49" fontId="12" fillId="2" borderId="15" xfId="0" applyNumberFormat="1" applyFont="1" applyFill="1" applyBorder="1" applyAlignment="1" applyProtection="1">
      <alignment horizontal="left" vertical="top" wrapText="1"/>
    </xf>
    <xf numFmtId="0" fontId="0" fillId="2" borderId="8" xfId="0" applyFill="1" applyBorder="1" applyProtection="1"/>
    <xf numFmtId="0" fontId="35" fillId="2" borderId="8" xfId="0" applyFont="1" applyFill="1" applyBorder="1" applyAlignment="1" applyProtection="1">
      <alignment horizontal="center" vertical="center" wrapText="1"/>
    </xf>
    <xf numFmtId="0" fontId="35" fillId="2" borderId="9" xfId="0" applyFont="1" applyFill="1" applyBorder="1" applyAlignment="1" applyProtection="1">
      <alignment horizontal="center" vertical="center" wrapText="1"/>
    </xf>
    <xf numFmtId="0" fontId="35" fillId="2" borderId="8"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13" fillId="0" borderId="0" xfId="0" applyFont="1" applyAlignment="1">
      <alignment vertical="top" wrapText="1"/>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0" fontId="0" fillId="2" borderId="10" xfId="0" applyFill="1" applyBorder="1" applyAlignment="1">
      <alignment horizontal="center" vertical="center" wrapText="1"/>
    </xf>
    <xf numFmtId="0" fontId="0" fillId="0" borderId="2" xfId="0" applyBorder="1" applyAlignment="1" applyProtection="1">
      <alignment vertical="top"/>
      <protection locked="0"/>
    </xf>
    <xf numFmtId="0" fontId="0" fillId="0" borderId="0" xfId="0" applyAlignment="1">
      <alignment wrapText="1"/>
    </xf>
    <xf numFmtId="0" fontId="9" fillId="2" borderId="6" xfId="0" applyFont="1" applyFill="1" applyBorder="1" applyAlignment="1">
      <alignment wrapText="1"/>
    </xf>
    <xf numFmtId="10" fontId="0" fillId="2" borderId="15" xfId="0" applyNumberFormat="1" applyFill="1" applyBorder="1" applyAlignment="1">
      <alignment vertical="top"/>
    </xf>
    <xf numFmtId="10" fontId="0" fillId="2" borderId="14" xfId="0" applyNumberFormat="1" applyFill="1" applyBorder="1" applyAlignment="1">
      <alignment vertical="top"/>
    </xf>
    <xf numFmtId="0" fontId="0" fillId="2" borderId="6"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0" xfId="0" applyFill="1" applyBorder="1" applyAlignment="1">
      <alignment horizontal="center" vertical="center" wrapText="1"/>
    </xf>
    <xf numFmtId="4" fontId="33" fillId="2" borderId="9" xfId="0" applyNumberFormat="1" applyFont="1" applyFill="1" applyBorder="1" applyAlignment="1">
      <alignment horizontal="center" vertical="center"/>
    </xf>
    <xf numFmtId="4" fontId="33" fillId="2" borderId="7" xfId="0" applyNumberFormat="1" applyFont="1" applyFill="1" applyBorder="1" applyAlignment="1">
      <alignment horizontal="center" vertical="center"/>
    </xf>
    <xf numFmtId="4" fontId="34" fillId="2" borderId="15" xfId="0" applyNumberFormat="1" applyFont="1" applyFill="1" applyBorder="1" applyAlignment="1">
      <alignment horizontal="center" vertical="center" wrapText="1"/>
    </xf>
    <xf numFmtId="0" fontId="33" fillId="2" borderId="6" xfId="0" applyFont="1" applyFill="1" applyBorder="1" applyAlignment="1">
      <alignment horizontal="center" vertical="center" wrapText="1"/>
    </xf>
    <xf numFmtId="10" fontId="33" fillId="2" borderId="6" xfId="0" applyNumberFormat="1" applyFont="1" applyFill="1" applyBorder="1" applyAlignment="1">
      <alignment horizontal="center" vertical="center" wrapText="1"/>
    </xf>
    <xf numFmtId="0" fontId="0" fillId="2" borderId="15" xfId="0" applyFill="1" applyBorder="1" applyAlignment="1" applyProtection="1">
      <alignment vertical="center" wrapText="1"/>
      <protection locked="0"/>
    </xf>
    <xf numFmtId="4" fontId="33" fillId="2" borderId="6" xfId="0" applyNumberFormat="1" applyFont="1" applyFill="1" applyBorder="1" applyAlignment="1" applyProtection="1">
      <alignment horizontal="center" vertical="center"/>
    </xf>
    <xf numFmtId="4" fontId="33" fillId="2" borderId="6" xfId="0" applyNumberFormat="1" applyFont="1" applyFill="1" applyBorder="1" applyAlignment="1" applyProtection="1">
      <alignment horizontal="center" vertical="center"/>
      <protection locked="0"/>
    </xf>
    <xf numFmtId="165" fontId="0" fillId="2" borderId="6" xfId="0" applyNumberFormat="1" applyFill="1" applyBorder="1" applyAlignment="1">
      <alignment horizontal="center" vertical="center"/>
    </xf>
    <xf numFmtId="164" fontId="0" fillId="2" borderId="6" xfId="0" applyNumberFormat="1" applyFill="1" applyBorder="1" applyAlignment="1">
      <alignment horizontal="center" vertical="center"/>
    </xf>
    <xf numFmtId="164" fontId="34" fillId="2" borderId="15" xfId="0" applyNumberFormat="1" applyFont="1" applyFill="1" applyBorder="1" applyAlignment="1">
      <alignment horizontal="center" vertical="center" wrapText="1"/>
    </xf>
    <xf numFmtId="0" fontId="13" fillId="7" borderId="7" xfId="0" applyFont="1" applyFill="1" applyBorder="1" applyAlignment="1" applyProtection="1">
      <alignment horizontal="left" vertical="center"/>
      <protection locked="0"/>
    </xf>
    <xf numFmtId="0" fontId="13" fillId="7" borderId="1" xfId="0" applyFont="1" applyFill="1" applyBorder="1" applyAlignment="1" applyProtection="1">
      <alignment horizontal="left" vertical="center"/>
      <protection locked="0"/>
    </xf>
    <xf numFmtId="0" fontId="33" fillId="2" borderId="7" xfId="0" applyFont="1" applyFill="1" applyBorder="1" applyAlignment="1">
      <alignment horizontal="left" vertical="center"/>
    </xf>
    <xf numFmtId="2" fontId="33" fillId="2" borderId="7" xfId="0" applyNumberFormat="1" applyFont="1" applyFill="1" applyBorder="1" applyAlignment="1">
      <alignment horizontal="center" vertical="center"/>
    </xf>
    <xf numFmtId="2" fontId="13" fillId="7" borderId="7" xfId="0" applyNumberFormat="1" applyFont="1" applyFill="1" applyBorder="1" applyAlignment="1" applyProtection="1">
      <alignment horizontal="center" vertical="center"/>
      <protection locked="0"/>
    </xf>
    <xf numFmtId="2" fontId="13" fillId="7" borderId="1" xfId="0" applyNumberFormat="1" applyFont="1" applyFill="1" applyBorder="1" applyAlignment="1" applyProtection="1">
      <alignment horizontal="center" vertical="center"/>
      <protection locked="0"/>
    </xf>
    <xf numFmtId="0" fontId="13" fillId="7" borderId="7" xfId="0" applyFont="1" applyFill="1" applyBorder="1" applyAlignment="1" applyProtection="1">
      <alignment horizontal="center" vertical="center"/>
      <protection locked="0"/>
    </xf>
    <xf numFmtId="0" fontId="13" fillId="7" borderId="6" xfId="0" applyFont="1" applyFill="1" applyBorder="1" applyAlignment="1" applyProtection="1">
      <alignment horizontal="center" vertical="center" wrapText="1"/>
      <protection locked="0"/>
    </xf>
    <xf numFmtId="0" fontId="13" fillId="7" borderId="15" xfId="0" applyFont="1" applyFill="1" applyBorder="1" applyAlignment="1" applyProtection="1">
      <alignment horizontal="center" vertical="center" wrapText="1"/>
      <protection locked="0"/>
    </xf>
    <xf numFmtId="0" fontId="33" fillId="2" borderId="7" xfId="0" applyFont="1" applyFill="1" applyBorder="1" applyAlignment="1">
      <alignment horizontal="center" vertical="center"/>
    </xf>
    <xf numFmtId="4" fontId="13" fillId="7" borderId="7" xfId="0" applyNumberFormat="1" applyFont="1" applyFill="1" applyBorder="1" applyAlignment="1" applyProtection="1">
      <alignment horizontal="center" vertical="center"/>
      <protection locked="0"/>
    </xf>
    <xf numFmtId="4" fontId="13" fillId="7" borderId="1" xfId="0" applyNumberFormat="1" applyFont="1" applyFill="1" applyBorder="1" applyAlignment="1" applyProtection="1">
      <alignment horizontal="center" vertical="center"/>
      <protection locked="0"/>
    </xf>
    <xf numFmtId="4" fontId="13" fillId="7" borderId="7" xfId="0" applyNumberFormat="1" applyFont="1" applyFill="1" applyBorder="1" applyAlignment="1" applyProtection="1">
      <alignment vertical="center"/>
      <protection locked="0"/>
    </xf>
    <xf numFmtId="4" fontId="13" fillId="7" borderId="1" xfId="0" applyNumberFormat="1" applyFont="1" applyFill="1" applyBorder="1" applyAlignment="1" applyProtection="1">
      <alignment vertical="center"/>
      <protection locked="0"/>
    </xf>
    <xf numFmtId="164" fontId="0" fillId="2" borderId="6" xfId="0" applyNumberFormat="1" applyFill="1" applyBorder="1" applyAlignment="1">
      <alignment vertical="center"/>
    </xf>
    <xf numFmtId="0" fontId="0" fillId="2" borderId="6" xfId="0" applyFill="1" applyBorder="1" applyAlignment="1">
      <alignment vertical="center"/>
    </xf>
    <xf numFmtId="10" fontId="33" fillId="2" borderId="6" xfId="0" applyNumberFormat="1" applyFont="1" applyFill="1" applyBorder="1" applyAlignment="1" applyProtection="1">
      <alignment vertical="top"/>
    </xf>
    <xf numFmtId="4" fontId="0" fillId="0" borderId="0" xfId="0" applyNumberFormat="1"/>
    <xf numFmtId="0" fontId="0" fillId="0" borderId="0" xfId="0" applyBorder="1"/>
    <xf numFmtId="0" fontId="9" fillId="2" borderId="15" xfId="0" applyFont="1" applyFill="1" applyBorder="1" applyAlignment="1">
      <alignment wrapText="1"/>
    </xf>
    <xf numFmtId="4" fontId="34" fillId="2" borderId="3" xfId="0" applyNumberFormat="1" applyFont="1" applyFill="1" applyBorder="1" applyAlignment="1">
      <alignment horizontal="center"/>
    </xf>
    <xf numFmtId="4" fontId="34" fillId="2" borderId="1" xfId="0" applyNumberFormat="1" applyFont="1" applyFill="1" applyBorder="1" applyAlignment="1">
      <alignment horizontal="center"/>
    </xf>
    <xf numFmtId="10" fontId="34" fillId="2" borderId="15" xfId="0" applyNumberFormat="1" applyFont="1" applyFill="1" applyBorder="1" applyAlignment="1">
      <alignment vertical="top"/>
    </xf>
    <xf numFmtId="165" fontId="0" fillId="2" borderId="6" xfId="0" applyNumberFormat="1" applyFill="1" applyBorder="1" applyAlignment="1">
      <alignment horizontal="center" wrapText="1"/>
    </xf>
    <xf numFmtId="0" fontId="0" fillId="2" borderId="6" xfId="0" applyNumberFormat="1" applyFill="1" applyBorder="1"/>
    <xf numFmtId="4" fontId="0" fillId="5" borderId="6" xfId="0" applyNumberFormat="1" applyFill="1" applyBorder="1" applyAlignment="1">
      <alignment horizontal="center" wrapText="1"/>
    </xf>
    <xf numFmtId="4" fontId="34" fillId="2" borderId="9" xfId="0" applyNumberFormat="1" applyFont="1" applyFill="1" applyBorder="1" applyAlignment="1">
      <alignment horizontal="center" vertical="center" wrapText="1"/>
    </xf>
    <xf numFmtId="4" fontId="34" fillId="2" borderId="3" xfId="0" applyNumberFormat="1" applyFont="1" applyFill="1" applyBorder="1" applyAlignment="1">
      <alignment horizontal="center" vertical="center" wrapText="1"/>
    </xf>
    <xf numFmtId="4" fontId="34" fillId="2" borderId="9" xfId="0" applyNumberFormat="1" applyFont="1" applyFill="1" applyBorder="1" applyAlignment="1">
      <alignment horizontal="center" wrapText="1"/>
    </xf>
    <xf numFmtId="4" fontId="34" fillId="2" borderId="7" xfId="0" applyNumberFormat="1" applyFont="1" applyFill="1" applyBorder="1" applyAlignment="1">
      <alignment horizontal="center" wrapText="1"/>
    </xf>
    <xf numFmtId="0" fontId="0" fillId="0" borderId="0" xfId="0" applyAlignment="1">
      <alignment vertical="top" wrapText="1"/>
    </xf>
    <xf numFmtId="0" fontId="0" fillId="2" borderId="0" xfId="0" applyFill="1" applyAlignment="1">
      <alignment wrapText="1"/>
    </xf>
    <xf numFmtId="0" fontId="0" fillId="2" borderId="6" xfId="0" applyFill="1" applyBorder="1" applyAlignment="1">
      <alignment horizontal="center" vertical="center" wrapText="1"/>
    </xf>
    <xf numFmtId="0" fontId="12" fillId="4" borderId="8" xfId="0" applyFont="1" applyFill="1" applyBorder="1" applyAlignment="1">
      <alignment wrapText="1"/>
    </xf>
    <xf numFmtId="0" fontId="0" fillId="2" borderId="6" xfId="0" applyFill="1" applyBorder="1" applyAlignment="1">
      <alignment horizontal="center" vertical="top" wrapText="1"/>
    </xf>
    <xf numFmtId="0" fontId="12" fillId="4" borderId="8"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0" fillId="3" borderId="8" xfId="0" applyFill="1" applyBorder="1"/>
    <xf numFmtId="0" fontId="9" fillId="2" borderId="6"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40" fillId="2" borderId="9" xfId="0" applyFont="1" applyFill="1" applyBorder="1" applyAlignment="1">
      <alignment horizontal="left" vertical="top" wrapText="1"/>
    </xf>
    <xf numFmtId="167" fontId="33" fillId="2" borderId="13" xfId="0" applyNumberFormat="1" applyFont="1" applyFill="1" applyBorder="1" applyAlignment="1">
      <alignment horizontal="center" vertical="center" wrapText="1"/>
    </xf>
    <xf numFmtId="4" fontId="0" fillId="0" borderId="0" xfId="0" applyNumberFormat="1" applyBorder="1" applyAlignment="1" applyProtection="1">
      <alignment horizontal="center" vertical="center"/>
      <protection locked="0"/>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0" fontId="0" fillId="2" borderId="6" xfId="0" applyFont="1" applyFill="1" applyBorder="1" applyAlignment="1">
      <alignment wrapText="1"/>
    </xf>
    <xf numFmtId="0" fontId="0" fillId="0" borderId="6" xfId="0" applyBorder="1" applyAlignment="1" applyProtection="1">
      <alignment horizontal="center" vertical="center" wrapText="1"/>
      <protection locked="0"/>
    </xf>
    <xf numFmtId="4" fontId="0" fillId="9" borderId="6" xfId="0" applyNumberFormat="1" applyFill="1" applyBorder="1" applyAlignment="1">
      <alignment horizontal="center" vertical="center"/>
    </xf>
    <xf numFmtId="167" fontId="33" fillId="5" borderId="13" xfId="0" applyNumberFormat="1" applyFont="1" applyFill="1" applyBorder="1" applyAlignment="1">
      <alignment horizontal="center" vertical="center" wrapText="1"/>
    </xf>
    <xf numFmtId="0" fontId="0" fillId="2" borderId="0" xfId="0" applyFill="1" applyAlignment="1">
      <alignment vertical="center" wrapText="1"/>
    </xf>
    <xf numFmtId="0" fontId="0" fillId="0" borderId="0" xfId="0" applyAlignment="1">
      <alignment wrapText="1"/>
    </xf>
    <xf numFmtId="0" fontId="0" fillId="3" borderId="7" xfId="0" applyFill="1" applyBorder="1" applyAlignment="1">
      <alignment wrapText="1"/>
    </xf>
    <xf numFmtId="0" fontId="0" fillId="0" borderId="0" xfId="0" applyAlignment="1">
      <alignment vertical="top" wrapText="1"/>
    </xf>
    <xf numFmtId="0" fontId="0" fillId="2" borderId="0" xfId="0" applyFill="1" applyAlignment="1">
      <alignment wrapText="1"/>
    </xf>
    <xf numFmtId="10" fontId="0" fillId="2" borderId="13" xfId="0" applyNumberFormat="1" applyFill="1" applyBorder="1" applyAlignment="1">
      <alignment vertical="top"/>
    </xf>
    <xf numFmtId="0" fontId="0" fillId="2" borderId="6" xfId="0" applyFill="1" applyBorder="1" applyAlignment="1">
      <alignment horizontal="center" vertical="center" wrapText="1"/>
    </xf>
    <xf numFmtId="0" fontId="13" fillId="0" borderId="0" xfId="0" applyFont="1" applyAlignment="1">
      <alignment vertical="top" wrapText="1"/>
    </xf>
    <xf numFmtId="0" fontId="0" fillId="2" borderId="6" xfId="0" applyFill="1" applyBorder="1" applyAlignment="1">
      <alignment horizontal="center" vertical="top" wrapText="1"/>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12" fillId="4" borderId="8" xfId="0" applyFont="1" applyFill="1" applyBorder="1" applyAlignment="1">
      <alignment wrapText="1"/>
    </xf>
    <xf numFmtId="0" fontId="0" fillId="2" borderId="13" xfId="0" applyFill="1" applyBorder="1" applyAlignment="1">
      <alignment horizontal="center" vertical="center" wrapText="1"/>
    </xf>
    <xf numFmtId="0" fontId="12" fillId="4" borderId="8" xfId="0" applyFont="1" applyFill="1" applyBorder="1" applyAlignment="1">
      <alignment horizontal="left" vertical="center" wrapText="1"/>
    </xf>
    <xf numFmtId="0" fontId="0" fillId="0" borderId="0" xfId="0" applyFont="1" applyAlignment="1">
      <alignment vertical="top" wrapText="1"/>
    </xf>
    <xf numFmtId="0" fontId="0" fillId="3" borderId="8" xfId="0" applyFill="1" applyBorder="1"/>
    <xf numFmtId="0" fontId="0" fillId="4" borderId="8" xfId="0" applyFill="1" applyBorder="1" applyAlignment="1">
      <alignment wrapText="1"/>
    </xf>
    <xf numFmtId="0" fontId="0" fillId="4" borderId="2" xfId="0" applyFill="1" applyBorder="1" applyAlignment="1">
      <alignment wrapText="1"/>
    </xf>
    <xf numFmtId="4" fontId="33" fillId="2" borderId="13" xfId="0" applyNumberFormat="1" applyFont="1" applyFill="1" applyBorder="1" applyAlignment="1">
      <alignment horizontal="center" vertical="center" wrapText="1"/>
    </xf>
    <xf numFmtId="4" fontId="11" fillId="0" borderId="0" xfId="0" applyNumberFormat="1" applyFont="1"/>
    <xf numFmtId="0" fontId="0" fillId="0" borderId="0" xfId="0" applyProtection="1">
      <protection locked="0"/>
    </xf>
    <xf numFmtId="0" fontId="13" fillId="2" borderId="6" xfId="0" applyFont="1" applyFill="1" applyBorder="1" applyAlignment="1" applyProtection="1">
      <alignment wrapText="1"/>
    </xf>
    <xf numFmtId="10" fontId="34" fillId="2" borderId="13" xfId="0" applyNumberFormat="1" applyFont="1" applyFill="1" applyBorder="1" applyAlignment="1">
      <alignment vertical="top"/>
    </xf>
    <xf numFmtId="164" fontId="0" fillId="2" borderId="0" xfId="0" applyNumberFormat="1" applyFill="1" applyBorder="1" applyAlignment="1">
      <alignment horizontal="center"/>
    </xf>
    <xf numFmtId="0" fontId="0" fillId="0" borderId="0" xfId="0" applyBorder="1" applyAlignment="1">
      <alignment wrapText="1"/>
    </xf>
    <xf numFmtId="164" fontId="0" fillId="0" borderId="0" xfId="0" applyNumberFormat="1" applyBorder="1" applyAlignment="1">
      <alignment horizontal="center"/>
    </xf>
    <xf numFmtId="165" fontId="0" fillId="0" borderId="0" xfId="0" applyNumberFormat="1" applyBorder="1" applyAlignment="1">
      <alignment horizontal="center"/>
    </xf>
    <xf numFmtId="164" fontId="0" fillId="0" borderId="0" xfId="0" applyNumberFormat="1" applyBorder="1" applyAlignment="1">
      <alignment vertical="top"/>
    </xf>
    <xf numFmtId="0" fontId="9" fillId="0" borderId="0" xfId="0" applyFont="1" applyBorder="1"/>
    <xf numFmtId="0" fontId="0" fillId="2" borderId="0" xfId="0" applyFill="1" applyBorder="1"/>
    <xf numFmtId="0" fontId="0" fillId="2" borderId="0" xfId="0" applyFill="1" applyBorder="1" applyAlignment="1">
      <alignment horizontal="left"/>
    </xf>
    <xf numFmtId="164" fontId="0" fillId="3" borderId="8" xfId="0" applyNumberFormat="1" applyFill="1" applyBorder="1" applyAlignment="1">
      <alignment horizontal="center"/>
    </xf>
    <xf numFmtId="165" fontId="0" fillId="3" borderId="8" xfId="0" applyNumberFormat="1" applyFill="1" applyBorder="1" applyAlignment="1">
      <alignment horizontal="center"/>
    </xf>
    <xf numFmtId="4" fontId="34" fillId="2" borderId="0" xfId="0" applyNumberFormat="1" applyFont="1" applyFill="1" applyBorder="1" applyAlignment="1">
      <alignment horizontal="center"/>
    </xf>
    <xf numFmtId="10" fontId="34" fillId="2" borderId="0" xfId="0" applyNumberFormat="1" applyFont="1" applyFill="1" applyBorder="1" applyAlignment="1">
      <alignment vertical="top"/>
    </xf>
    <xf numFmtId="0" fontId="0" fillId="0" borderId="0" xfId="0" applyBorder="1" applyAlignment="1">
      <alignment vertical="top" wrapText="1"/>
    </xf>
    <xf numFmtId="0" fontId="0" fillId="0" borderId="6" xfId="0" applyNumberFormat="1" applyFill="1" applyBorder="1" applyAlignment="1" applyProtection="1">
      <alignment horizontal="center" vertical="center"/>
      <protection locked="0"/>
    </xf>
    <xf numFmtId="0" fontId="0" fillId="0" borderId="6" xfId="0" applyNumberFormat="1" applyBorder="1" applyAlignment="1" applyProtection="1">
      <alignment horizontal="center" vertical="center"/>
      <protection locked="0"/>
    </xf>
    <xf numFmtId="2" fontId="0" fillId="0" borderId="0" xfId="0" applyNumberFormat="1"/>
    <xf numFmtId="10" fontId="34" fillId="2" borderId="6" xfId="0" applyNumberFormat="1" applyFont="1" applyFill="1" applyBorder="1" applyAlignment="1">
      <alignment horizontal="center" vertical="center" wrapText="1"/>
    </xf>
    <xf numFmtId="0" fontId="0" fillId="0" borderId="6" xfId="0" applyBorder="1" applyAlignment="1" applyProtection="1">
      <alignment horizontal="center" vertical="center" wrapText="1"/>
      <protection locked="0"/>
    </xf>
    <xf numFmtId="0" fontId="0" fillId="2" borderId="10" xfId="0" applyFill="1" applyBorder="1" applyAlignment="1">
      <alignment wrapText="1"/>
    </xf>
    <xf numFmtId="0" fontId="0" fillId="2" borderId="6" xfId="0" applyFill="1" applyBorder="1" applyAlignment="1">
      <alignment horizontal="center" vertical="center" wrapText="1"/>
    </xf>
    <xf numFmtId="0" fontId="0" fillId="0" borderId="6" xfId="0" applyBorder="1" applyAlignment="1" applyProtection="1">
      <alignment horizontal="center" vertical="center" wrapText="1"/>
      <protection locked="0"/>
    </xf>
    <xf numFmtId="0" fontId="0" fillId="2" borderId="0" xfId="0" applyFont="1" applyFill="1" applyAlignment="1">
      <alignment horizontal="left" vertical="top"/>
    </xf>
    <xf numFmtId="0" fontId="0" fillId="2" borderId="0" xfId="0" applyFont="1" applyFill="1" applyAlignment="1">
      <alignment horizontal="left" vertical="top" wrapText="1"/>
    </xf>
    <xf numFmtId="0" fontId="0" fillId="2" borderId="0" xfId="0" applyFont="1" applyFill="1"/>
    <xf numFmtId="0" fontId="9" fillId="2" borderId="1" xfId="0" applyFont="1" applyFill="1" applyBorder="1" applyAlignment="1">
      <alignment wrapText="1"/>
    </xf>
    <xf numFmtId="4" fontId="34" fillId="2" borderId="2" xfId="0" applyNumberFormat="1" applyFont="1" applyFill="1" applyBorder="1" applyAlignment="1">
      <alignment horizontal="center"/>
    </xf>
    <xf numFmtId="10" fontId="34" fillId="2" borderId="2" xfId="0" applyNumberFormat="1" applyFont="1" applyFill="1" applyBorder="1" applyAlignment="1">
      <alignment vertical="top"/>
    </xf>
    <xf numFmtId="10" fontId="0" fillId="2" borderId="3" xfId="0" applyNumberFormat="1" applyFill="1" applyBorder="1" applyAlignment="1">
      <alignment vertical="top"/>
    </xf>
    <xf numFmtId="0" fontId="9" fillId="2" borderId="4" xfId="0" applyFont="1" applyFill="1" applyBorder="1" applyAlignment="1">
      <alignment wrapText="1"/>
    </xf>
    <xf numFmtId="10" fontId="0" fillId="2" borderId="5" xfId="0" applyNumberFormat="1" applyFill="1" applyBorder="1" applyAlignment="1">
      <alignment vertical="top"/>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10" fontId="0" fillId="0" borderId="7" xfId="0" applyNumberFormat="1" applyFill="1" applyBorder="1" applyAlignment="1" applyProtection="1">
      <alignment horizontal="center" vertical="center"/>
      <protection locked="0"/>
    </xf>
    <xf numFmtId="4" fontId="0" fillId="5" borderId="15" xfId="0" applyNumberFormat="1" applyFill="1" applyBorder="1" applyAlignment="1">
      <alignment horizontal="center" vertical="center"/>
    </xf>
    <xf numFmtId="4" fontId="0" fillId="5" borderId="13" xfId="0" applyNumberFormat="1" applyFill="1" applyBorder="1" applyAlignment="1">
      <alignment horizontal="center" vertical="center"/>
    </xf>
    <xf numFmtId="2" fontId="33" fillId="10" borderId="6" xfId="0" applyNumberFormat="1" applyFont="1" applyFill="1" applyBorder="1" applyAlignment="1">
      <alignment horizontal="center" vertical="center"/>
    </xf>
    <xf numFmtId="10" fontId="0" fillId="0" borderId="9" xfId="0" applyNumberFormat="1" applyFill="1"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164" fontId="0" fillId="0" borderId="13" xfId="0" applyNumberForma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0" fillId="0" borderId="7" xfId="0" applyNumberFormat="1" applyFill="1" applyBorder="1" applyAlignment="1" applyProtection="1">
      <alignment horizontal="center" vertical="center"/>
      <protection locked="0"/>
    </xf>
    <xf numFmtId="2" fontId="0" fillId="0" borderId="16" xfId="0" applyNumberFormat="1" applyBorder="1" applyAlignment="1" applyProtection="1">
      <alignment horizontal="center" vertical="center"/>
      <protection locked="0"/>
    </xf>
    <xf numFmtId="49" fontId="0" fillId="0" borderId="7" xfId="0" applyNumberFormat="1" applyBorder="1" applyAlignment="1" applyProtection="1">
      <alignment horizontal="left" vertical="top"/>
      <protection locked="0"/>
    </xf>
    <xf numFmtId="49" fontId="0" fillId="0" borderId="8" xfId="0" applyNumberFormat="1" applyBorder="1" applyAlignment="1" applyProtection="1">
      <alignment horizontal="left" vertical="top" wrapText="1"/>
      <protection locked="0"/>
    </xf>
    <xf numFmtId="49" fontId="24" fillId="0" borderId="9" xfId="0" applyNumberFormat="1" applyFont="1" applyBorder="1" applyAlignment="1" applyProtection="1">
      <alignment horizontal="right" vertical="top" wrapText="1"/>
      <protection locked="0"/>
    </xf>
    <xf numFmtId="0" fontId="0" fillId="0" borderId="0" xfId="0" applyProtection="1">
      <protection locked="0"/>
    </xf>
    <xf numFmtId="0" fontId="0" fillId="2" borderId="1" xfId="0" applyFill="1" applyBorder="1" applyProtection="1"/>
    <xf numFmtId="0" fontId="0" fillId="2" borderId="2" xfId="0" applyFill="1" applyBorder="1" applyAlignment="1" applyProtection="1">
      <alignment vertical="center"/>
    </xf>
    <xf numFmtId="0" fontId="0" fillId="2" borderId="2" xfId="0" applyFill="1" applyBorder="1" applyProtection="1"/>
    <xf numFmtId="0" fontId="0" fillId="2" borderId="3" xfId="0" applyFill="1" applyBorder="1" applyProtection="1"/>
    <xf numFmtId="0" fontId="20" fillId="2" borderId="4" xfId="0" applyFont="1" applyFill="1" applyBorder="1" applyAlignment="1" applyProtection="1">
      <alignment vertical="center"/>
    </xf>
    <xf numFmtId="0" fontId="0" fillId="2" borderId="0" xfId="0" applyFill="1" applyAlignment="1" applyProtection="1">
      <alignment vertical="center"/>
    </xf>
    <xf numFmtId="0" fontId="0" fillId="2" borderId="0" xfId="0" applyFill="1" applyProtection="1"/>
    <xf numFmtId="0" fontId="0" fillId="2" borderId="5" xfId="0" applyFill="1" applyBorder="1" applyProtection="1"/>
    <xf numFmtId="0" fontId="49" fillId="2" borderId="4" xfId="0" applyFont="1" applyFill="1" applyBorder="1" applyAlignment="1" applyProtection="1">
      <alignment vertical="center"/>
    </xf>
    <xf numFmtId="0" fontId="0" fillId="2" borderId="4" xfId="0" applyFill="1" applyBorder="1" applyAlignment="1" applyProtection="1">
      <alignment vertical="center"/>
    </xf>
    <xf numFmtId="0" fontId="9" fillId="2" borderId="4" xfId="0" applyFont="1" applyFill="1" applyBorder="1" applyAlignment="1" applyProtection="1">
      <alignment vertical="center"/>
    </xf>
    <xf numFmtId="0" fontId="9" fillId="2" borderId="4" xfId="0" applyFont="1" applyFill="1" applyBorder="1" applyProtection="1"/>
    <xf numFmtId="0" fontId="0" fillId="2" borderId="10" xfId="0" applyFill="1" applyBorder="1" applyAlignment="1" applyProtection="1">
      <alignment vertical="center"/>
    </xf>
    <xf numFmtId="0" fontId="0" fillId="2" borderId="11" xfId="0" applyFill="1" applyBorder="1" applyProtection="1"/>
    <xf numFmtId="0" fontId="0" fillId="2" borderId="12" xfId="0" applyFill="1" applyBorder="1" applyProtection="1"/>
    <xf numFmtId="0" fontId="0" fillId="2" borderId="9" xfId="0" applyFill="1" applyBorder="1" applyProtection="1"/>
    <xf numFmtId="0" fontId="0" fillId="0" borderId="0" xfId="0" applyAlignment="1">
      <alignment vertical="top" wrapText="1"/>
    </xf>
    <xf numFmtId="0" fontId="0" fillId="2" borderId="0" xfId="0" applyFont="1" applyFill="1" applyAlignment="1">
      <alignment horizontal="left" vertical="top" wrapText="1"/>
    </xf>
    <xf numFmtId="0" fontId="0" fillId="2" borderId="0" xfId="0" applyFont="1" applyFill="1" applyAlignment="1">
      <alignment horizontal="left" vertical="top"/>
    </xf>
    <xf numFmtId="0" fontId="0" fillId="2" borderId="0" xfId="0" applyFill="1" applyAlignment="1">
      <alignment horizontal="left" vertical="top" wrapText="1"/>
    </xf>
    <xf numFmtId="0" fontId="0" fillId="2" borderId="0" xfId="0" applyFill="1" applyAlignment="1">
      <alignment horizontal="left" vertical="top"/>
    </xf>
    <xf numFmtId="0" fontId="20" fillId="2" borderId="4" xfId="0" applyFont="1" applyFill="1" applyBorder="1" applyAlignment="1">
      <alignment horizontal="left" vertical="center" wrapText="1"/>
    </xf>
    <xf numFmtId="0" fontId="49" fillId="2" borderId="0" xfId="0" applyFont="1" applyFill="1" applyAlignment="1">
      <alignment vertical="center" wrapText="1"/>
    </xf>
    <xf numFmtId="0" fontId="49" fillId="0" borderId="0" xfId="0" applyFont="1" applyAlignment="1">
      <alignment vertical="center" wrapText="1"/>
    </xf>
    <xf numFmtId="0" fontId="22" fillId="2" borderId="11" xfId="0" applyFont="1" applyFill="1" applyBorder="1" applyAlignment="1">
      <alignment horizontal="left"/>
    </xf>
    <xf numFmtId="0" fontId="22" fillId="2" borderId="12" xfId="0" applyFont="1" applyFill="1" applyBorder="1" applyAlignment="1">
      <alignment horizontal="left"/>
    </xf>
    <xf numFmtId="0" fontId="0" fillId="2" borderId="0" xfId="0" applyFill="1" applyAlignment="1">
      <alignment horizontal="left" vertical="center" wrapText="1"/>
    </xf>
    <xf numFmtId="0" fontId="0" fillId="0" borderId="0" xfId="0" applyAlignment="1">
      <alignment horizontal="left" vertical="center"/>
    </xf>
    <xf numFmtId="0" fontId="20" fillId="8" borderId="4" xfId="0" applyFont="1" applyFill="1" applyBorder="1" applyAlignment="1">
      <alignment horizontal="left" vertical="center" wrapText="1"/>
    </xf>
    <xf numFmtId="0" fontId="49" fillId="8" borderId="0" xfId="0" applyFont="1" applyFill="1" applyAlignment="1">
      <alignment vertical="center" wrapText="1"/>
    </xf>
    <xf numFmtId="0" fontId="0" fillId="2" borderId="4" xfId="0" applyFill="1" applyBorder="1" applyAlignment="1">
      <alignment horizontal="left" vertical="center" wrapText="1"/>
    </xf>
    <xf numFmtId="0" fontId="0" fillId="0" borderId="0" xfId="0" applyAlignment="1">
      <alignment vertical="center"/>
    </xf>
    <xf numFmtId="0" fontId="23" fillId="2" borderId="0" xfId="0" applyFont="1" applyFill="1" applyAlignment="1">
      <alignment horizontal="left" vertical="center" wrapText="1"/>
    </xf>
    <xf numFmtId="0" fontId="12" fillId="2" borderId="4" xfId="0" applyFont="1" applyFill="1" applyBorder="1" applyAlignment="1">
      <alignment vertical="center" wrapText="1"/>
    </xf>
    <xf numFmtId="0" fontId="13" fillId="0" borderId="0" xfId="0" applyFont="1" applyAlignment="1">
      <alignment vertical="center" wrapText="1"/>
    </xf>
    <xf numFmtId="0" fontId="13" fillId="0" borderId="0" xfId="0" applyFont="1" applyAlignment="1">
      <alignment wrapText="1"/>
    </xf>
    <xf numFmtId="0" fontId="13" fillId="0" borderId="5" xfId="0" applyFont="1" applyBorder="1" applyAlignment="1">
      <alignment wrapText="1"/>
    </xf>
    <xf numFmtId="0" fontId="13" fillId="0" borderId="4" xfId="0" applyFont="1" applyBorder="1" applyAlignment="1">
      <alignment vertical="center" wrapText="1"/>
    </xf>
    <xf numFmtId="0" fontId="13" fillId="0" borderId="4" xfId="0" applyFont="1" applyBorder="1" applyAlignment="1">
      <alignment wrapText="1"/>
    </xf>
    <xf numFmtId="0" fontId="0" fillId="0" borderId="4" xfId="0" applyBorder="1" applyAlignment="1">
      <alignment wrapText="1"/>
    </xf>
    <xf numFmtId="0" fontId="0" fillId="0" borderId="0" xfId="0" applyAlignment="1">
      <alignment wrapText="1"/>
    </xf>
    <xf numFmtId="0" fontId="0" fillId="0" borderId="5" xfId="0" applyBorder="1" applyAlignment="1">
      <alignment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49" fontId="16" fillId="2" borderId="7" xfId="0" applyNumberFormat="1" applyFont="1" applyFill="1" applyBorder="1" applyAlignment="1">
      <alignment horizontal="center" vertical="center" wrapText="1"/>
    </xf>
    <xf numFmtId="49" fontId="16" fillId="2" borderId="8" xfId="0" applyNumberFormat="1" applyFont="1" applyFill="1" applyBorder="1" applyAlignment="1">
      <alignment horizontal="center" vertical="center" wrapText="1"/>
    </xf>
    <xf numFmtId="49" fontId="16" fillId="2" borderId="9" xfId="0" applyNumberFormat="1" applyFont="1" applyFill="1" applyBorder="1" applyAlignment="1">
      <alignment horizontal="center" vertical="center" wrapText="1"/>
    </xf>
    <xf numFmtId="0" fontId="35" fillId="2" borderId="2" xfId="0" applyFont="1" applyFill="1" applyBorder="1" applyAlignment="1">
      <alignment horizontal="center" vertical="center"/>
    </xf>
    <xf numFmtId="0" fontId="33" fillId="2" borderId="3" xfId="0" applyFont="1" applyFill="1" applyBorder="1" applyAlignment="1">
      <alignment horizontal="center" vertical="center"/>
    </xf>
    <xf numFmtId="0" fontId="33" fillId="2" borderId="7" xfId="0" applyFont="1" applyFill="1" applyBorder="1" applyAlignment="1">
      <alignment horizontal="left" vertical="top" wrapText="1"/>
    </xf>
    <xf numFmtId="0" fontId="33" fillId="2" borderId="8" xfId="0" applyFont="1" applyFill="1" applyBorder="1" applyAlignment="1">
      <alignment horizontal="left" vertical="top" wrapText="1"/>
    </xf>
    <xf numFmtId="0" fontId="33" fillId="2" borderId="9" xfId="0" applyFont="1" applyFill="1" applyBorder="1" applyAlignment="1">
      <alignment horizontal="left" vertical="top" wrapText="1"/>
    </xf>
    <xf numFmtId="49" fontId="33" fillId="2" borderId="7" xfId="0" applyNumberFormat="1" applyFont="1" applyFill="1" applyBorder="1" applyAlignment="1">
      <alignment horizontal="left" vertical="top" wrapText="1"/>
    </xf>
    <xf numFmtId="49" fontId="33" fillId="2" borderId="8" xfId="0" applyNumberFormat="1" applyFont="1" applyFill="1" applyBorder="1" applyAlignment="1">
      <alignment horizontal="left" vertical="top" wrapText="1"/>
    </xf>
    <xf numFmtId="49" fontId="33" fillId="2" borderId="9" xfId="0" applyNumberFormat="1" applyFont="1" applyFill="1" applyBorder="1" applyAlignment="1">
      <alignment horizontal="left" vertical="top" wrapText="1"/>
    </xf>
    <xf numFmtId="0" fontId="9" fillId="2" borderId="7"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0" borderId="0" xfId="0" applyBorder="1" applyAlignment="1">
      <alignment vertical="top" wrapText="1"/>
    </xf>
    <xf numFmtId="0" fontId="0" fillId="0" borderId="0" xfId="0" applyBorder="1" applyAlignment="1">
      <alignment wrapText="1"/>
    </xf>
    <xf numFmtId="0" fontId="9" fillId="2" borderId="6" xfId="0" applyFont="1" applyFill="1" applyBorder="1" applyAlignment="1">
      <alignment vertical="center" wrapText="1"/>
    </xf>
    <xf numFmtId="0" fontId="0" fillId="0" borderId="6" xfId="0" applyBorder="1" applyAlignment="1">
      <alignment vertical="center"/>
    </xf>
    <xf numFmtId="0" fontId="9" fillId="2" borderId="7" xfId="0" applyFont="1" applyFill="1" applyBorder="1" applyAlignment="1">
      <alignment horizontal="right" vertical="center" wrapText="1"/>
    </xf>
    <xf numFmtId="0" fontId="0" fillId="0" borderId="8" xfId="0" applyBorder="1" applyAlignment="1">
      <alignment horizontal="right" vertical="center"/>
    </xf>
    <xf numFmtId="0" fontId="0" fillId="0" borderId="9" xfId="0" applyBorder="1" applyAlignment="1">
      <alignment horizontal="right" vertical="center"/>
    </xf>
    <xf numFmtId="0" fontId="34" fillId="2" borderId="6" xfId="0" applyFont="1" applyFill="1" applyBorder="1" applyAlignment="1">
      <alignment horizontal="center" vertical="center"/>
    </xf>
    <xf numFmtId="0" fontId="0" fillId="3" borderId="2" xfId="0" applyFill="1" applyBorder="1" applyAlignment="1">
      <alignment wrapText="1"/>
    </xf>
    <xf numFmtId="0" fontId="0" fillId="0" borderId="2" xfId="0" applyBorder="1" applyAlignment="1"/>
    <xf numFmtId="0" fontId="0" fillId="0" borderId="3" xfId="0" applyBorder="1" applyAlignment="1"/>
    <xf numFmtId="166" fontId="34" fillId="2" borderId="7" xfId="0" applyNumberFormat="1" applyFont="1" applyFill="1" applyBorder="1" applyAlignment="1">
      <alignment horizontal="center" vertical="center"/>
    </xf>
    <xf numFmtId="166" fontId="34" fillId="2" borderId="9" xfId="0" applyNumberFormat="1" applyFont="1" applyFill="1" applyBorder="1" applyAlignment="1">
      <alignment horizontal="center" vertical="center"/>
    </xf>
    <xf numFmtId="0" fontId="0" fillId="0" borderId="0" xfId="0" applyBorder="1" applyAlignment="1">
      <alignment vertical="center" wrapText="1"/>
    </xf>
    <xf numFmtId="0" fontId="0" fillId="0" borderId="0" xfId="0" applyBorder="1" applyAlignment="1">
      <alignment vertical="center"/>
    </xf>
    <xf numFmtId="10" fontId="0" fillId="2" borderId="15" xfId="0" applyNumberFormat="1" applyFill="1" applyBorder="1" applyAlignment="1">
      <alignment vertical="center"/>
    </xf>
    <xf numFmtId="10" fontId="0" fillId="2" borderId="14" xfId="0" applyNumberFormat="1" applyFill="1" applyBorder="1" applyAlignment="1">
      <alignment vertical="center"/>
    </xf>
    <xf numFmtId="10" fontId="0" fillId="2" borderId="13" xfId="0" applyNumberFormat="1" applyFill="1" applyBorder="1" applyAlignment="1">
      <alignment vertical="center"/>
    </xf>
    <xf numFmtId="10" fontId="0" fillId="2" borderId="15" xfId="0" applyNumberFormat="1" applyFill="1" applyBorder="1" applyAlignment="1">
      <alignment vertical="top"/>
    </xf>
    <xf numFmtId="10" fontId="0" fillId="2" borderId="14" xfId="0" applyNumberFormat="1" applyFill="1" applyBorder="1" applyAlignment="1">
      <alignment vertical="top"/>
    </xf>
    <xf numFmtId="10" fontId="0" fillId="2" borderId="13" xfId="0" applyNumberFormat="1" applyFill="1" applyBorder="1" applyAlignment="1">
      <alignment vertical="top"/>
    </xf>
    <xf numFmtId="0" fontId="9" fillId="2" borderId="10" xfId="0" applyFont="1" applyFill="1" applyBorder="1" applyAlignment="1">
      <alignment vertical="top" wrapText="1"/>
    </xf>
    <xf numFmtId="0" fontId="0" fillId="0" borderId="12" xfId="0" applyBorder="1" applyAlignment="1">
      <alignment vertical="top" wrapText="1"/>
    </xf>
    <xf numFmtId="0" fontId="25" fillId="2" borderId="7" xfId="0" applyFont="1"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9" fillId="2" borderId="6" xfId="0" applyFont="1" applyFill="1" applyBorder="1" applyAlignment="1">
      <alignment wrapText="1"/>
    </xf>
    <xf numFmtId="0" fontId="0" fillId="0" borderId="6" xfId="0" applyBorder="1"/>
    <xf numFmtId="0" fontId="0" fillId="2" borderId="1" xfId="0" applyFill="1" applyBorder="1" applyAlignment="1">
      <alignment horizontal="center" vertical="top" wrapText="1"/>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0" fillId="2" borderId="12" xfId="0" applyFill="1" applyBorder="1" applyAlignment="1">
      <alignment horizontal="center" vertical="top" wrapText="1"/>
    </xf>
    <xf numFmtId="0" fontId="33" fillId="2" borderId="7" xfId="0" applyFont="1" applyFill="1" applyBorder="1" applyAlignment="1">
      <alignment horizontal="center" vertical="top"/>
    </xf>
    <xf numFmtId="0" fontId="33" fillId="2" borderId="8" xfId="0" applyFont="1" applyFill="1" applyBorder="1" applyAlignment="1">
      <alignment horizontal="center" vertical="top"/>
    </xf>
    <xf numFmtId="0" fontId="33" fillId="2" borderId="9" xfId="0" applyFont="1" applyFill="1" applyBorder="1" applyAlignment="1">
      <alignment horizontal="center" vertical="top"/>
    </xf>
    <xf numFmtId="0" fontId="33" fillId="2" borderId="6" xfId="0" applyFont="1" applyFill="1" applyBorder="1"/>
    <xf numFmtId="0" fontId="0" fillId="2" borderId="6" xfId="0" applyFill="1" applyBorder="1" applyAlignment="1">
      <alignment horizontal="center" vertical="center" wrapText="1"/>
    </xf>
    <xf numFmtId="0" fontId="9" fillId="2" borderId="6" xfId="0" applyFont="1" applyFill="1" applyBorder="1" applyAlignment="1">
      <alignment horizontal="right" vertical="center" wrapText="1"/>
    </xf>
    <xf numFmtId="0" fontId="0" fillId="0" borderId="6" xfId="0" applyBorder="1" applyAlignment="1">
      <alignment horizontal="right" vertical="center"/>
    </xf>
    <xf numFmtId="0" fontId="0" fillId="2" borderId="0" xfId="0" applyFill="1" applyBorder="1" applyAlignment="1">
      <alignment wrapText="1"/>
    </xf>
    <xf numFmtId="0" fontId="0" fillId="2" borderId="5" xfId="0" applyFill="1" applyBorder="1" applyAlignment="1">
      <alignment wrapText="1"/>
    </xf>
    <xf numFmtId="10" fontId="0" fillId="0" borderId="14" xfId="0" applyNumberFormat="1" applyBorder="1" applyAlignment="1">
      <alignment vertical="center"/>
    </xf>
    <xf numFmtId="10" fontId="0" fillId="0" borderId="13" xfId="0" applyNumberFormat="1" applyBorder="1" applyAlignment="1">
      <alignment vertical="center"/>
    </xf>
    <xf numFmtId="0" fontId="13" fillId="0" borderId="0" xfId="0" applyFont="1" applyBorder="1" applyAlignment="1">
      <alignment vertical="top" wrapText="1"/>
    </xf>
    <xf numFmtId="0" fontId="13" fillId="0" borderId="0" xfId="0" applyFont="1" applyBorder="1" applyAlignment="1">
      <alignment wrapText="1"/>
    </xf>
    <xf numFmtId="0" fontId="0" fillId="3" borderId="7" xfId="0" applyFill="1" applyBorder="1" applyAlignment="1">
      <alignment wrapText="1"/>
    </xf>
    <xf numFmtId="0" fontId="0" fillId="0" borderId="8" xfId="0" applyBorder="1" applyAlignment="1"/>
    <xf numFmtId="0" fontId="0" fillId="0" borderId="9" xfId="0" applyBorder="1" applyAlignment="1"/>
    <xf numFmtId="0" fontId="0" fillId="2" borderId="15" xfId="0" applyFill="1" applyBorder="1" applyAlignment="1">
      <alignment horizontal="center" vertical="top" wrapText="1"/>
    </xf>
    <xf numFmtId="0" fontId="0" fillId="0" borderId="13" xfId="0" applyBorder="1" applyAlignment="1">
      <alignment horizontal="center" vertical="top" wrapText="1"/>
    </xf>
    <xf numFmtId="0" fontId="0" fillId="2" borderId="6" xfId="0" applyFill="1" applyBorder="1" applyAlignment="1">
      <alignment horizontal="center" vertical="top" wrapText="1"/>
    </xf>
    <xf numFmtId="0" fontId="0" fillId="0" borderId="6" xfId="0" applyBorder="1" applyAlignment="1">
      <alignment horizontal="center" vertical="top" wrapText="1"/>
    </xf>
    <xf numFmtId="0" fontId="13" fillId="3" borderId="6" xfId="0" applyFont="1" applyFill="1" applyBorder="1" applyAlignment="1">
      <alignment vertical="top" wrapText="1"/>
    </xf>
    <xf numFmtId="0" fontId="0" fillId="3" borderId="6" xfId="0" applyFill="1" applyBorder="1"/>
    <xf numFmtId="0" fontId="12" fillId="4" borderId="10"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34" fillId="2" borderId="7" xfId="0" applyFont="1" applyFill="1" applyBorder="1" applyAlignment="1">
      <alignment horizontal="center" vertical="center"/>
    </xf>
    <xf numFmtId="0" fontId="34" fillId="2" borderId="8" xfId="0" applyFont="1" applyFill="1" applyBorder="1" applyAlignment="1">
      <alignment horizontal="center" vertical="center"/>
    </xf>
    <xf numFmtId="0" fontId="33" fillId="0" borderId="9" xfId="0" applyFont="1" applyBorder="1"/>
    <xf numFmtId="0" fontId="0" fillId="0" borderId="0" xfId="0" applyAlignment="1">
      <alignment vertical="top" wrapText="1"/>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164" fontId="0" fillId="0" borderId="6" xfId="0" applyNumberForma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34" fillId="2" borderId="7"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3" fillId="0" borderId="9" xfId="0" applyFont="1" applyBorder="1" applyAlignment="1">
      <alignment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33" fillId="2" borderId="9" xfId="0" applyFont="1" applyFill="1" applyBorder="1"/>
    <xf numFmtId="0" fontId="38" fillId="2" borderId="8" xfId="0" applyFont="1" applyFill="1" applyBorder="1" applyAlignment="1" applyProtection="1">
      <alignment horizontal="center" vertical="center"/>
    </xf>
    <xf numFmtId="0" fontId="13" fillId="2" borderId="8" xfId="0" applyFont="1" applyFill="1" applyBorder="1" applyAlignment="1" applyProtection="1">
      <alignment horizontal="center" vertical="center"/>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0" fontId="12" fillId="4" borderId="7" xfId="0" applyFont="1" applyFill="1" applyBorder="1" applyAlignment="1">
      <alignment wrapText="1"/>
    </xf>
    <xf numFmtId="0" fontId="12" fillId="4" borderId="8" xfId="0" applyFont="1" applyFill="1" applyBorder="1" applyAlignment="1">
      <alignment wrapText="1"/>
    </xf>
    <xf numFmtId="0" fontId="13" fillId="2" borderId="7" xfId="0" applyFont="1" applyFill="1" applyBorder="1" applyAlignment="1">
      <alignment horizontal="center" vertical="center"/>
    </xf>
    <xf numFmtId="0" fontId="13" fillId="0" borderId="8"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2" borderId="1" xfId="0" applyFill="1"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center" vertical="center" wrapText="1"/>
    </xf>
    <xf numFmtId="0" fontId="13" fillId="2" borderId="1" xfId="0" applyFont="1" applyFill="1" applyBorder="1" applyAlignment="1">
      <alignment vertical="top" wrapText="1"/>
    </xf>
    <xf numFmtId="0" fontId="13" fillId="0" borderId="2" xfId="0" applyFont="1" applyBorder="1" applyAlignment="1">
      <alignment wrapText="1"/>
    </xf>
    <xf numFmtId="0" fontId="13" fillId="0" borderId="3" xfId="0" applyFont="1" applyBorder="1" applyAlignment="1">
      <alignment wrapText="1"/>
    </xf>
    <xf numFmtId="164" fontId="0" fillId="2" borderId="1" xfId="0" applyNumberFormat="1" applyFill="1" applyBorder="1" applyAlignment="1">
      <alignment vertical="top"/>
    </xf>
    <xf numFmtId="164" fontId="0" fillId="2" borderId="2" xfId="0" applyNumberFormat="1" applyFill="1" applyBorder="1" applyAlignment="1">
      <alignment vertical="top"/>
    </xf>
    <xf numFmtId="164" fontId="0" fillId="2" borderId="0" xfId="0" applyNumberFormat="1" applyFill="1" applyBorder="1" applyAlignment="1">
      <alignment vertical="top"/>
    </xf>
    <xf numFmtId="164" fontId="0" fillId="2" borderId="3" xfId="0" applyNumberFormat="1" applyFill="1" applyBorder="1" applyAlignment="1">
      <alignment vertical="top"/>
    </xf>
    <xf numFmtId="0" fontId="13" fillId="3" borderId="7" xfId="0" applyFont="1" applyFill="1" applyBorder="1" applyAlignment="1">
      <alignment vertical="top" wrapText="1"/>
    </xf>
    <xf numFmtId="0" fontId="0" fillId="3" borderId="8" xfId="0" applyFill="1" applyBorder="1"/>
    <xf numFmtId="0" fontId="0" fillId="3" borderId="9" xfId="0" applyFill="1" applyBorder="1"/>
    <xf numFmtId="0" fontId="9" fillId="2" borderId="7" xfId="0" applyFont="1" applyFill="1" applyBorder="1" applyAlignment="1" applyProtection="1">
      <alignment horizontal="center" vertical="top" wrapText="1"/>
    </xf>
    <xf numFmtId="0" fontId="9" fillId="2" borderId="8" xfId="0" applyFont="1" applyFill="1" applyBorder="1" applyAlignment="1" applyProtection="1">
      <alignment horizontal="center" vertical="top" wrapText="1"/>
    </xf>
    <xf numFmtId="0" fontId="9" fillId="2" borderId="9" xfId="0" applyFont="1" applyFill="1" applyBorder="1" applyAlignment="1" applyProtection="1">
      <alignment horizontal="center" vertical="top" wrapText="1"/>
    </xf>
    <xf numFmtId="49" fontId="16" fillId="2" borderId="7" xfId="0" applyNumberFormat="1" applyFont="1" applyFill="1" applyBorder="1" applyAlignment="1" applyProtection="1">
      <alignment horizontal="center" vertical="center" wrapText="1"/>
    </xf>
    <xf numFmtId="49" fontId="16" fillId="2" borderId="8" xfId="0" applyNumberFormat="1" applyFont="1" applyFill="1" applyBorder="1" applyAlignment="1" applyProtection="1">
      <alignment horizontal="center" vertical="center" wrapText="1"/>
    </xf>
    <xf numFmtId="49" fontId="16" fillId="2" borderId="9" xfId="0" applyNumberFormat="1" applyFont="1" applyFill="1" applyBorder="1" applyAlignment="1" applyProtection="1">
      <alignment horizontal="center" vertical="center" wrapText="1"/>
    </xf>
    <xf numFmtId="0" fontId="48" fillId="2" borderId="1" xfId="0" applyFont="1" applyFill="1" applyBorder="1" applyAlignment="1">
      <alignment horizontal="center" vertical="top" wrapText="1"/>
    </xf>
    <xf numFmtId="0" fontId="48" fillId="2" borderId="2" xfId="0" applyFont="1" applyFill="1" applyBorder="1" applyAlignment="1">
      <alignment horizontal="center" vertical="top" wrapText="1"/>
    </xf>
    <xf numFmtId="0" fontId="48" fillId="2" borderId="3" xfId="0" applyFont="1" applyFill="1" applyBorder="1" applyAlignment="1">
      <alignment horizontal="center" vertical="top" wrapText="1"/>
    </xf>
    <xf numFmtId="0" fontId="48" fillId="2" borderId="10" xfId="0" applyFont="1" applyFill="1" applyBorder="1" applyAlignment="1">
      <alignment horizontal="center" vertical="top" wrapText="1"/>
    </xf>
    <xf numFmtId="0" fontId="48" fillId="2" borderId="11" xfId="0" applyFont="1" applyFill="1" applyBorder="1" applyAlignment="1">
      <alignment horizontal="center" vertical="top" wrapText="1"/>
    </xf>
    <xf numFmtId="0" fontId="48" fillId="2" borderId="12" xfId="0" applyFont="1" applyFill="1" applyBorder="1" applyAlignment="1">
      <alignment horizontal="center" vertical="top" wrapText="1"/>
    </xf>
    <xf numFmtId="0" fontId="0" fillId="2" borderId="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2" xfId="0" applyFill="1" applyBorder="1" applyAlignment="1">
      <alignment horizontal="center" vertical="center" wrapText="1"/>
    </xf>
    <xf numFmtId="10" fontId="33" fillId="2" borderId="1" xfId="0" applyNumberFormat="1" applyFont="1" applyFill="1" applyBorder="1" applyAlignment="1" applyProtection="1">
      <alignment vertical="top"/>
    </xf>
    <xf numFmtId="10" fontId="33" fillId="2" borderId="2" xfId="0" applyNumberFormat="1" applyFont="1" applyFill="1" applyBorder="1" applyAlignment="1" applyProtection="1">
      <alignment vertical="top"/>
    </xf>
    <xf numFmtId="10" fontId="33" fillId="2" borderId="3" xfId="0" applyNumberFormat="1" applyFont="1" applyFill="1" applyBorder="1" applyAlignment="1" applyProtection="1">
      <alignment vertical="top"/>
    </xf>
    <xf numFmtId="0" fontId="0" fillId="0" borderId="13" xfId="0" applyBorder="1" applyAlignment="1">
      <alignment wrapText="1"/>
    </xf>
    <xf numFmtId="0" fontId="0" fillId="2" borderId="4" xfId="0" applyFill="1" applyBorder="1" applyAlignment="1">
      <alignment horizontal="center" vertical="center" wrapText="1"/>
    </xf>
    <xf numFmtId="0" fontId="0" fillId="0" borderId="5" xfId="0" applyBorder="1"/>
    <xf numFmtId="0" fontId="0" fillId="0" borderId="4" xfId="0" applyBorder="1"/>
    <xf numFmtId="0" fontId="0" fillId="0" borderId="10" xfId="0" applyBorder="1"/>
    <xf numFmtId="0" fontId="0" fillId="0" borderId="12" xfId="0" applyBorder="1"/>
    <xf numFmtId="0" fontId="0" fillId="0" borderId="14" xfId="0" applyBorder="1" applyAlignment="1">
      <alignment wrapText="1"/>
    </xf>
    <xf numFmtId="0" fontId="9" fillId="2" borderId="1" xfId="0" applyFont="1" applyFill="1" applyBorder="1" applyAlignment="1">
      <alignment vertical="top" wrapText="1"/>
    </xf>
    <xf numFmtId="0" fontId="9" fillId="2" borderId="3" xfId="0" applyFont="1" applyFill="1" applyBorder="1" applyAlignment="1">
      <alignment vertical="top" wrapText="1"/>
    </xf>
    <xf numFmtId="0" fontId="9" fillId="2" borderId="12" xfId="0" applyFont="1" applyFill="1" applyBorder="1" applyAlignment="1">
      <alignment vertical="top" wrapText="1"/>
    </xf>
    <xf numFmtId="0" fontId="0" fillId="0" borderId="4" xfId="0" applyBorder="1" applyAlignment="1"/>
    <xf numFmtId="0" fontId="0" fillId="0" borderId="5" xfId="0" applyBorder="1" applyAlignment="1"/>
    <xf numFmtId="0" fontId="0" fillId="0" borderId="10" xfId="0" applyBorder="1" applyAlignment="1"/>
    <xf numFmtId="0" fontId="0" fillId="0" borderId="12" xfId="0" applyBorder="1" applyAlignment="1"/>
    <xf numFmtId="0" fontId="13" fillId="0" borderId="0" xfId="0" applyFont="1" applyAlignment="1">
      <alignment vertical="top" wrapText="1"/>
    </xf>
    <xf numFmtId="0" fontId="0" fillId="2" borderId="7" xfId="0" applyFill="1"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pplyProtection="1">
      <alignment horizontal="center" vertical="center" wrapText="1"/>
      <protection locked="0"/>
    </xf>
    <xf numFmtId="0" fontId="0" fillId="0" borderId="0" xfId="0" applyFont="1" applyAlignment="1">
      <alignment vertical="top" wrapText="1"/>
    </xf>
    <xf numFmtId="0" fontId="13" fillId="3" borderId="8" xfId="0" applyFont="1" applyFill="1" applyBorder="1" applyAlignment="1">
      <alignment vertical="top" wrapText="1"/>
    </xf>
    <xf numFmtId="0" fontId="13" fillId="3" borderId="9" xfId="0" applyFont="1" applyFill="1" applyBorder="1" applyAlignment="1">
      <alignment vertical="top" wrapText="1"/>
    </xf>
    <xf numFmtId="164" fontId="0" fillId="0" borderId="7" xfId="0" applyNumberFormat="1" applyBorder="1" applyAlignment="1" applyProtection="1">
      <alignment horizontal="center" vertical="center" wrapText="1"/>
      <protection locked="0"/>
    </xf>
    <xf numFmtId="164" fontId="0" fillId="0" borderId="9" xfId="0" applyNumberFormat="1" applyBorder="1" applyAlignment="1" applyProtection="1">
      <alignment horizontal="center" vertical="center" wrapText="1"/>
      <protection locked="0"/>
    </xf>
    <xf numFmtId="164" fontId="0" fillId="0" borderId="7" xfId="0" applyNumberFormat="1" applyBorder="1" applyAlignment="1" applyProtection="1">
      <alignment horizontal="center" vertical="center"/>
      <protection locked="0"/>
    </xf>
    <xf numFmtId="164" fontId="0" fillId="0" borderId="9" xfId="0" applyNumberFormat="1" applyBorder="1" applyAlignment="1" applyProtection="1">
      <alignment horizontal="center" vertical="center"/>
      <protection locked="0"/>
    </xf>
    <xf numFmtId="0" fontId="13" fillId="2" borderId="7" xfId="0" applyFont="1" applyFill="1" applyBorder="1" applyAlignment="1">
      <alignment vertical="top" wrapText="1"/>
    </xf>
    <xf numFmtId="0" fontId="13" fillId="2" borderId="8" xfId="0" applyFont="1" applyFill="1" applyBorder="1" applyAlignment="1">
      <alignment vertical="top" wrapText="1"/>
    </xf>
    <xf numFmtId="0" fontId="13" fillId="2" borderId="9" xfId="0" applyFont="1" applyFill="1" applyBorder="1" applyAlignment="1">
      <alignment vertical="top" wrapText="1"/>
    </xf>
    <xf numFmtId="164" fontId="0" fillId="2" borderId="7" xfId="0" applyNumberFormat="1" applyFill="1" applyBorder="1" applyAlignment="1">
      <alignment vertical="top"/>
    </xf>
    <xf numFmtId="164" fontId="0" fillId="2" borderId="8" xfId="0" applyNumberFormat="1" applyFill="1" applyBorder="1" applyAlignment="1">
      <alignment vertical="top"/>
    </xf>
    <xf numFmtId="164" fontId="0" fillId="2" borderId="9" xfId="0" applyNumberFormat="1" applyFill="1" applyBorder="1" applyAlignment="1">
      <alignment vertical="top"/>
    </xf>
    <xf numFmtId="0" fontId="0" fillId="2" borderId="5" xfId="0" applyFill="1" applyBorder="1" applyAlignment="1">
      <alignment horizontal="center" vertical="center" wrapText="1"/>
    </xf>
    <xf numFmtId="0" fontId="0" fillId="2" borderId="15" xfId="0" applyFill="1" applyBorder="1" applyAlignment="1">
      <alignment horizontal="center" vertical="center" wrapText="1"/>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0" fillId="2" borderId="9" xfId="0" applyFill="1" applyBorder="1" applyAlignment="1">
      <alignment horizontal="center" vertical="center" wrapText="1"/>
    </xf>
    <xf numFmtId="0" fontId="0" fillId="4" borderId="8" xfId="0" applyFill="1" applyBorder="1" applyAlignment="1">
      <alignment wrapText="1"/>
    </xf>
    <xf numFmtId="0" fontId="0" fillId="4" borderId="2" xfId="0" applyFill="1" applyBorder="1" applyAlignment="1">
      <alignment wrapText="1"/>
    </xf>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2" borderId="9" xfId="0" applyFont="1" applyFill="1" applyBorder="1" applyAlignment="1">
      <alignment horizontal="center" vertical="top" wrapText="1"/>
    </xf>
    <xf numFmtId="0" fontId="35" fillId="2" borderId="8" xfId="0" applyFont="1" applyFill="1" applyBorder="1" applyAlignment="1">
      <alignment horizontal="center" vertical="center" wrapText="1"/>
    </xf>
    <xf numFmtId="0" fontId="38" fillId="2" borderId="8" xfId="0" applyFont="1" applyFill="1" applyBorder="1" applyAlignment="1">
      <alignment horizontal="center" vertical="center"/>
    </xf>
    <xf numFmtId="0" fontId="0" fillId="0" borderId="9" xfId="0" applyBorder="1" applyAlignment="1" applyProtection="1">
      <alignment horizontal="center" vertical="center" wrapText="1"/>
      <protection locked="0"/>
    </xf>
    <xf numFmtId="0" fontId="0" fillId="0" borderId="0" xfId="0" applyAlignment="1">
      <alignment vertical="center" wrapText="1"/>
    </xf>
    <xf numFmtId="164" fontId="0" fillId="0" borderId="7" xfId="0" applyNumberForma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7" xfId="0" applyBorder="1" applyAlignment="1" applyProtection="1">
      <alignment wrapText="1"/>
      <protection locked="0"/>
    </xf>
    <xf numFmtId="0" fontId="0" fillId="0" borderId="9" xfId="0" applyBorder="1" applyAlignment="1" applyProtection="1">
      <alignment wrapText="1"/>
      <protection locked="0"/>
    </xf>
    <xf numFmtId="164" fontId="0" fillId="0" borderId="7" xfId="0" applyNumberFormat="1" applyBorder="1" applyAlignment="1" applyProtection="1">
      <alignment vertical="center"/>
      <protection locked="0"/>
    </xf>
    <xf numFmtId="164" fontId="0" fillId="0" borderId="9" xfId="0" applyNumberFormat="1" applyBorder="1" applyAlignment="1" applyProtection="1">
      <alignment vertical="center"/>
      <protection locked="0"/>
    </xf>
    <xf numFmtId="164" fontId="0" fillId="0" borderId="7" xfId="0" applyNumberFormat="1" applyBorder="1" applyAlignment="1" applyProtection="1">
      <alignment wrapText="1"/>
      <protection locked="0"/>
    </xf>
    <xf numFmtId="164" fontId="0" fillId="0" borderId="7" xfId="0" applyNumberFormat="1" applyBorder="1" applyProtection="1">
      <protection locked="0"/>
    </xf>
    <xf numFmtId="164" fontId="0" fillId="0" borderId="9" xfId="0" applyNumberFormat="1" applyBorder="1" applyProtection="1">
      <protection locked="0"/>
    </xf>
    <xf numFmtId="0" fontId="0" fillId="2" borderId="10" xfId="0" applyFill="1" applyBorder="1" applyAlignment="1">
      <alignment wrapText="1"/>
    </xf>
    <xf numFmtId="0" fontId="0" fillId="0" borderId="11" xfId="0" applyBorder="1"/>
    <xf numFmtId="0" fontId="0" fillId="0" borderId="1" xfId="0" applyBorder="1" applyAlignment="1" applyProtection="1">
      <alignment vertical="top"/>
      <protection locked="0"/>
    </xf>
    <xf numFmtId="0" fontId="0" fillId="0" borderId="2" xfId="0" applyBorder="1" applyAlignment="1" applyProtection="1">
      <alignment vertical="top"/>
      <protection locked="0"/>
    </xf>
    <xf numFmtId="0" fontId="0" fillId="0" borderId="3" xfId="0" applyBorder="1" applyAlignment="1" applyProtection="1">
      <alignment vertical="top"/>
      <protection locked="0"/>
    </xf>
    <xf numFmtId="0" fontId="0" fillId="0" borderId="4" xfId="0" applyBorder="1" applyAlignment="1" applyProtection="1">
      <alignment vertical="top"/>
      <protection locked="0"/>
    </xf>
    <xf numFmtId="0" fontId="0" fillId="0" borderId="0" xfId="0" applyAlignment="1" applyProtection="1">
      <alignment vertical="top"/>
      <protection locked="0"/>
    </xf>
    <xf numFmtId="0" fontId="0" fillId="0" borderId="5" xfId="0" applyBorder="1" applyAlignment="1" applyProtection="1">
      <alignment vertical="top"/>
      <protection locked="0"/>
    </xf>
    <xf numFmtId="0" fontId="0" fillId="0" borderId="10" xfId="0" applyBorder="1" applyAlignment="1" applyProtection="1">
      <alignment vertical="top"/>
      <protection locked="0"/>
    </xf>
    <xf numFmtId="0" fontId="0" fillId="0" borderId="11" xfId="0" applyBorder="1" applyAlignment="1" applyProtection="1">
      <alignment vertical="top"/>
      <protection locked="0"/>
    </xf>
    <xf numFmtId="0" fontId="0" fillId="0" borderId="12" xfId="0" applyBorder="1" applyAlignment="1" applyProtection="1">
      <alignment vertical="top"/>
      <protection locked="0"/>
    </xf>
    <xf numFmtId="0" fontId="0" fillId="0" borderId="7" xfId="0" applyBorder="1" applyAlignment="1" applyProtection="1">
      <alignment vertical="center"/>
      <protection locked="0"/>
    </xf>
    <xf numFmtId="0" fontId="0" fillId="0" borderId="8" xfId="0" applyBorder="1" applyAlignment="1" applyProtection="1">
      <alignment vertical="center"/>
      <protection locked="0"/>
    </xf>
    <xf numFmtId="0" fontId="0" fillId="0" borderId="9" xfId="0" applyBorder="1" applyAlignment="1" applyProtection="1">
      <alignment vertical="center"/>
      <protection locked="0"/>
    </xf>
    <xf numFmtId="0" fontId="0" fillId="0" borderId="7" xfId="0" applyBorder="1" applyAlignment="1" applyProtection="1">
      <alignment vertical="center" wrapText="1"/>
      <protection locked="0"/>
    </xf>
    <xf numFmtId="0" fontId="0" fillId="0" borderId="8" xfId="0" applyBorder="1" applyAlignment="1" applyProtection="1">
      <alignment vertical="center" wrapText="1"/>
      <protection locked="0"/>
    </xf>
    <xf numFmtId="0" fontId="50" fillId="2" borderId="4" xfId="0" applyFont="1" applyFill="1" applyBorder="1" applyAlignment="1" applyProtection="1">
      <alignment vertical="center" wrapText="1"/>
    </xf>
    <xf numFmtId="0" fontId="50" fillId="2" borderId="0" xfId="0" applyFont="1" applyFill="1" applyAlignment="1" applyProtection="1">
      <alignment wrapText="1"/>
    </xf>
    <xf numFmtId="0" fontId="50" fillId="2" borderId="5" xfId="0" applyFont="1" applyFill="1" applyBorder="1" applyAlignment="1" applyProtection="1">
      <alignment wrapText="1"/>
    </xf>
    <xf numFmtId="0" fontId="0" fillId="0" borderId="1" xfId="0" applyBorder="1" applyAlignment="1" applyProtection="1">
      <alignment vertical="top" wrapText="1"/>
      <protection locked="0"/>
    </xf>
    <xf numFmtId="0" fontId="0" fillId="0" borderId="2" xfId="0"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0" xfId="0" applyProtection="1">
      <protection locked="0"/>
    </xf>
    <xf numFmtId="0" fontId="0" fillId="0" borderId="5" xfId="0" applyBorder="1"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0" fillId="2" borderId="10" xfId="0" applyFill="1" applyBorder="1" applyAlignment="1" applyProtection="1">
      <alignment wrapText="1"/>
    </xf>
    <xf numFmtId="0" fontId="0" fillId="0" borderId="11" xfId="0" applyBorder="1" applyProtection="1"/>
    <xf numFmtId="0" fontId="0" fillId="0" borderId="12" xfId="0" applyBorder="1" applyProtection="1"/>
  </cellXfs>
  <cellStyles count="2">
    <cellStyle name="Link" xfId="1" builtinId="8"/>
    <cellStyle name="Standard" xfId="0" builtinId="0"/>
  </cellStyles>
  <dxfs count="0"/>
  <tableStyles count="0" defaultTableStyle="TableStyleMedium9" defaultPivotStyle="PivotStyleLight16"/>
  <colors>
    <mruColors>
      <color rgb="FFF2F2F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793750</xdr:colOff>
      <xdr:row>0</xdr:row>
      <xdr:rowOff>39159</xdr:rowOff>
    </xdr:from>
    <xdr:to>
      <xdr:col>7</xdr:col>
      <xdr:colOff>301625</xdr:colOff>
      <xdr:row>5</xdr:row>
      <xdr:rowOff>13620</xdr:rowOff>
    </xdr:to>
    <xdr:pic>
      <xdr:nvPicPr>
        <xdr:cNvPr id="5" name="Picture 1">
          <a:extLst>
            <a:ext uri="{FF2B5EF4-FFF2-40B4-BE49-F238E27FC236}">
              <a16:creationId xmlns:a16="http://schemas.microsoft.com/office/drawing/2014/main" id="{54C9B02C-7E00-414C-9868-43D6C48AE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62917" y="39159"/>
          <a:ext cx="2238375" cy="1001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104775</xdr:colOff>
      <xdr:row>0</xdr:row>
      <xdr:rowOff>50800</xdr:rowOff>
    </xdr:from>
    <xdr:to>
      <xdr:col>12</xdr:col>
      <xdr:colOff>0</xdr:colOff>
      <xdr:row>3</xdr:row>
      <xdr:rowOff>98425</xdr:rowOff>
    </xdr:to>
    <xdr:pic>
      <xdr:nvPicPr>
        <xdr:cNvPr id="11243" name="Picture 1">
          <a:extLst>
            <a:ext uri="{FF2B5EF4-FFF2-40B4-BE49-F238E27FC236}">
              <a16:creationId xmlns:a16="http://schemas.microsoft.com/office/drawing/2014/main" id="{3CE45238-CA01-36B4-61F7-71D29547C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41300"/>
          <a:ext cx="23241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1321594</xdr:colOff>
      <xdr:row>191</xdr:row>
      <xdr:rowOff>35720</xdr:rowOff>
    </xdr:from>
    <xdr:to>
      <xdr:col>0</xdr:col>
      <xdr:colOff>1714500</xdr:colOff>
      <xdr:row>191</xdr:row>
      <xdr:rowOff>345282</xdr:rowOff>
    </xdr:to>
    <xdr:sp macro="" textlink="">
      <xdr:nvSpPr>
        <xdr:cNvPr id="3" name="Textfeld 2">
          <a:extLst>
            <a:ext uri="{FF2B5EF4-FFF2-40B4-BE49-F238E27FC236}">
              <a16:creationId xmlns:a16="http://schemas.microsoft.com/office/drawing/2014/main" id="{BA788501-9850-6FCE-EA3D-26175975EB44}"/>
            </a:ext>
          </a:extLst>
        </xdr:cNvPr>
        <xdr:cNvSpPr txBox="1"/>
      </xdr:nvSpPr>
      <xdr:spPr>
        <a:xfrm>
          <a:off x="1321594" y="16525876"/>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0</xdr:col>
      <xdr:colOff>1333501</xdr:colOff>
      <xdr:row>193</xdr:row>
      <xdr:rowOff>59532</xdr:rowOff>
    </xdr:from>
    <xdr:to>
      <xdr:col>0</xdr:col>
      <xdr:colOff>1726407</xdr:colOff>
      <xdr:row>193</xdr:row>
      <xdr:rowOff>369094</xdr:rowOff>
    </xdr:to>
    <xdr:sp macro="" textlink="">
      <xdr:nvSpPr>
        <xdr:cNvPr id="5" name="Textfeld 4">
          <a:extLst>
            <a:ext uri="{FF2B5EF4-FFF2-40B4-BE49-F238E27FC236}">
              <a16:creationId xmlns:a16="http://schemas.microsoft.com/office/drawing/2014/main" id="{0D441F05-FA4E-4218-833B-4DC5771B373F}"/>
            </a:ext>
          </a:extLst>
        </xdr:cNvPr>
        <xdr:cNvSpPr txBox="1"/>
      </xdr:nvSpPr>
      <xdr:spPr>
        <a:xfrm>
          <a:off x="1333501" y="17121188"/>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476250</xdr:colOff>
      <xdr:row>191</xdr:row>
      <xdr:rowOff>59531</xdr:rowOff>
    </xdr:from>
    <xdr:to>
      <xdr:col>3</xdr:col>
      <xdr:colOff>869156</xdr:colOff>
      <xdr:row>191</xdr:row>
      <xdr:rowOff>369093</xdr:rowOff>
    </xdr:to>
    <xdr:sp macro="" textlink="">
      <xdr:nvSpPr>
        <xdr:cNvPr id="6" name="Textfeld 5">
          <a:extLst>
            <a:ext uri="{FF2B5EF4-FFF2-40B4-BE49-F238E27FC236}">
              <a16:creationId xmlns:a16="http://schemas.microsoft.com/office/drawing/2014/main" id="{8390DA50-881C-445D-BB8E-F8224366442D}"/>
            </a:ext>
          </a:extLst>
        </xdr:cNvPr>
        <xdr:cNvSpPr txBox="1"/>
      </xdr:nvSpPr>
      <xdr:spPr>
        <a:xfrm>
          <a:off x="4095750" y="165496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476249</xdr:colOff>
      <xdr:row>193</xdr:row>
      <xdr:rowOff>59531</xdr:rowOff>
    </xdr:from>
    <xdr:to>
      <xdr:col>3</xdr:col>
      <xdr:colOff>869155</xdr:colOff>
      <xdr:row>193</xdr:row>
      <xdr:rowOff>369093</xdr:rowOff>
    </xdr:to>
    <xdr:sp macro="" textlink="">
      <xdr:nvSpPr>
        <xdr:cNvPr id="7" name="Textfeld 6">
          <a:extLst>
            <a:ext uri="{FF2B5EF4-FFF2-40B4-BE49-F238E27FC236}">
              <a16:creationId xmlns:a16="http://schemas.microsoft.com/office/drawing/2014/main" id="{8CB6D8D7-6F1F-4EFD-8535-6804C118BAEE}"/>
            </a:ext>
          </a:extLst>
        </xdr:cNvPr>
        <xdr:cNvSpPr txBox="1"/>
      </xdr:nvSpPr>
      <xdr:spPr>
        <a:xfrm>
          <a:off x="4095749" y="171211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3</xdr:col>
      <xdr:colOff>412750</xdr:colOff>
      <xdr:row>16</xdr:row>
      <xdr:rowOff>95250</xdr:rowOff>
    </xdr:from>
    <xdr:ext cx="184731" cy="264560"/>
    <xdr:sp macro="" textlink="">
      <xdr:nvSpPr>
        <xdr:cNvPr id="2" name="Textfeld 1">
          <a:extLst>
            <a:ext uri="{FF2B5EF4-FFF2-40B4-BE49-F238E27FC236}">
              <a16:creationId xmlns:a16="http://schemas.microsoft.com/office/drawing/2014/main" id="{01061596-264F-41D2-A746-34C9762FB8C8}"/>
            </a:ext>
          </a:extLst>
        </xdr:cNvPr>
        <xdr:cNvSpPr txBox="1"/>
      </xdr:nvSpPr>
      <xdr:spPr>
        <a:xfrm>
          <a:off x="287020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412750</xdr:colOff>
      <xdr:row>16</xdr:row>
      <xdr:rowOff>0</xdr:rowOff>
    </xdr:from>
    <xdr:ext cx="184731" cy="264560"/>
    <xdr:sp macro="" textlink="">
      <xdr:nvSpPr>
        <xdr:cNvPr id="2" name="Textfeld 1">
          <a:extLst>
            <a:ext uri="{FF2B5EF4-FFF2-40B4-BE49-F238E27FC236}">
              <a16:creationId xmlns:a16="http://schemas.microsoft.com/office/drawing/2014/main" id="{87391610-8CB8-435B-A7AC-C1A1D2866DC0}"/>
            </a:ext>
          </a:extLst>
        </xdr:cNvPr>
        <xdr:cNvSpPr txBox="1"/>
      </xdr:nvSpPr>
      <xdr:spPr>
        <a:xfrm>
          <a:off x="2870200" y="393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60</xdr:row>
      <xdr:rowOff>95250</xdr:rowOff>
    </xdr:from>
    <xdr:ext cx="184731" cy="264560"/>
    <xdr:sp macro="" textlink="">
      <xdr:nvSpPr>
        <xdr:cNvPr id="3" name="Textfeld 2">
          <a:extLst>
            <a:ext uri="{FF2B5EF4-FFF2-40B4-BE49-F238E27FC236}">
              <a16:creationId xmlns:a16="http://schemas.microsoft.com/office/drawing/2014/main" id="{BD2B8C63-F68A-4A20-AB2D-C4DBB63B7B99}"/>
            </a:ext>
          </a:extLst>
        </xdr:cNvPr>
        <xdr:cNvSpPr txBox="1"/>
      </xdr:nvSpPr>
      <xdr:spPr>
        <a:xfrm>
          <a:off x="2870200" y="1310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108</xdr:row>
      <xdr:rowOff>95250</xdr:rowOff>
    </xdr:from>
    <xdr:ext cx="184731" cy="264560"/>
    <xdr:sp macro="" textlink="">
      <xdr:nvSpPr>
        <xdr:cNvPr id="4" name="Textfeld 3">
          <a:extLst>
            <a:ext uri="{FF2B5EF4-FFF2-40B4-BE49-F238E27FC236}">
              <a16:creationId xmlns:a16="http://schemas.microsoft.com/office/drawing/2014/main" id="{E20063BB-175C-4D38-9F97-7249BA564BA1}"/>
            </a:ext>
          </a:extLst>
        </xdr:cNvPr>
        <xdr:cNvSpPr txBox="1"/>
      </xdr:nvSpPr>
      <xdr:spPr>
        <a:xfrm>
          <a:off x="2870200" y="2294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154</xdr:row>
      <xdr:rowOff>95250</xdr:rowOff>
    </xdr:from>
    <xdr:ext cx="184731" cy="264560"/>
    <xdr:sp macro="" textlink="">
      <xdr:nvSpPr>
        <xdr:cNvPr id="5" name="Textfeld 4">
          <a:extLst>
            <a:ext uri="{FF2B5EF4-FFF2-40B4-BE49-F238E27FC236}">
              <a16:creationId xmlns:a16="http://schemas.microsoft.com/office/drawing/2014/main" id="{62B1F21A-ED46-417E-B144-1F0D9A3BE3CA}"/>
            </a:ext>
          </a:extLst>
        </xdr:cNvPr>
        <xdr:cNvSpPr txBox="1"/>
      </xdr:nvSpPr>
      <xdr:spPr>
        <a:xfrm>
          <a:off x="2870200" y="3240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4.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9AC2-6A62-4816-A94B-249A04EBDB84}">
  <sheetPr codeName="Tabelle3">
    <tabColor theme="4" tint="-0.249977111117893"/>
  </sheetPr>
  <dimension ref="A1:P21"/>
  <sheetViews>
    <sheetView view="pageLayout" zoomScaleNormal="100" workbookViewId="0">
      <selection activeCell="B5" sqref="B5"/>
    </sheetView>
  </sheetViews>
  <sheetFormatPr baseColWidth="10" defaultRowHeight="15" x14ac:dyDescent="0.25"/>
  <cols>
    <col min="1" max="1" width="4.7109375" customWidth="1"/>
    <col min="2" max="7" width="12.7109375" customWidth="1"/>
    <col min="8" max="8" width="4.7109375" customWidth="1"/>
  </cols>
  <sheetData>
    <row r="1" spans="1:16" x14ac:dyDescent="0.25">
      <c r="A1" s="46"/>
      <c r="B1" s="1"/>
      <c r="C1" s="1"/>
      <c r="D1" s="1"/>
      <c r="E1" s="1"/>
      <c r="F1" s="1"/>
      <c r="G1" s="1"/>
      <c r="H1" s="2"/>
    </row>
    <row r="2" spans="1:16" x14ac:dyDescent="0.25">
      <c r="A2" s="3"/>
      <c r="B2" s="4"/>
      <c r="C2" s="4"/>
      <c r="D2" s="4"/>
      <c r="E2" s="4"/>
      <c r="F2" s="4"/>
      <c r="G2" s="4"/>
      <c r="H2" s="5"/>
    </row>
    <row r="3" spans="1:16" ht="15" customHeight="1" x14ac:dyDescent="0.25">
      <c r="A3" s="3"/>
      <c r="B3" s="159"/>
      <c r="C3" s="4"/>
      <c r="D3" s="4"/>
      <c r="E3" s="4"/>
      <c r="F3" s="4"/>
      <c r="G3" s="4"/>
      <c r="H3" s="5"/>
    </row>
    <row r="4" spans="1:16" x14ac:dyDescent="0.25">
      <c r="A4" s="3"/>
      <c r="B4" s="4"/>
      <c r="C4" s="4"/>
      <c r="D4" s="4"/>
      <c r="E4" s="4"/>
      <c r="F4" s="4"/>
      <c r="G4" s="4"/>
      <c r="H4" s="5"/>
    </row>
    <row r="5" spans="1:16" ht="21" x14ac:dyDescent="0.35">
      <c r="A5" s="3"/>
      <c r="B5" s="47" t="s">
        <v>89</v>
      </c>
      <c r="C5" s="4"/>
      <c r="D5" s="4"/>
      <c r="E5" s="4"/>
      <c r="F5" s="4"/>
      <c r="G5" s="4"/>
      <c r="H5" s="5"/>
    </row>
    <row r="6" spans="1:16" ht="42" customHeight="1" x14ac:dyDescent="0.25">
      <c r="A6" s="3"/>
      <c r="B6" s="4"/>
      <c r="C6" s="4"/>
      <c r="D6" s="4"/>
      <c r="E6" s="4"/>
      <c r="F6" s="4"/>
      <c r="G6" s="4"/>
      <c r="H6" s="5"/>
    </row>
    <row r="7" spans="1:16" ht="69.75" customHeight="1" x14ac:dyDescent="0.25">
      <c r="A7" s="3"/>
      <c r="B7" s="436" t="s">
        <v>189</v>
      </c>
      <c r="C7" s="437"/>
      <c r="D7" s="437"/>
      <c r="E7" s="437"/>
      <c r="F7" s="437"/>
      <c r="G7" s="437"/>
      <c r="H7" s="48"/>
      <c r="I7" s="45"/>
      <c r="J7" s="45"/>
      <c r="K7" s="45"/>
      <c r="L7" s="45"/>
      <c r="M7" s="45"/>
      <c r="N7" s="45"/>
      <c r="O7" s="45"/>
      <c r="P7" s="45"/>
    </row>
    <row r="8" spans="1:16" ht="5.0999999999999996" customHeight="1" x14ac:dyDescent="0.25">
      <c r="A8" s="3"/>
      <c r="B8" s="394"/>
      <c r="C8" s="394"/>
      <c r="D8" s="394"/>
      <c r="E8" s="394"/>
      <c r="F8" s="394"/>
      <c r="G8" s="394"/>
      <c r="H8" s="48"/>
      <c r="I8" s="45"/>
      <c r="J8" s="45"/>
      <c r="K8" s="45"/>
      <c r="L8" s="45"/>
      <c r="M8" s="45"/>
      <c r="N8" s="45"/>
      <c r="O8" s="45"/>
      <c r="P8" s="45"/>
    </row>
    <row r="9" spans="1:16" ht="84" customHeight="1" x14ac:dyDescent="0.25">
      <c r="A9" s="3"/>
      <c r="B9" s="436" t="s">
        <v>190</v>
      </c>
      <c r="C9" s="437"/>
      <c r="D9" s="437"/>
      <c r="E9" s="437"/>
      <c r="F9" s="437"/>
      <c r="G9" s="437"/>
      <c r="H9" s="5"/>
    </row>
    <row r="10" spans="1:16" ht="5.0999999999999996" customHeight="1" x14ac:dyDescent="0.25">
      <c r="A10" s="3"/>
      <c r="B10" s="395"/>
      <c r="C10" s="394"/>
      <c r="D10" s="394"/>
      <c r="E10" s="394"/>
      <c r="F10" s="394"/>
      <c r="G10" s="394"/>
      <c r="H10" s="5"/>
    </row>
    <row r="11" spans="1:16" ht="94.5" customHeight="1" x14ac:dyDescent="0.25">
      <c r="A11" s="3"/>
      <c r="B11" s="436" t="s">
        <v>191</v>
      </c>
      <c r="C11" s="436"/>
      <c r="D11" s="436"/>
      <c r="E11" s="436"/>
      <c r="F11" s="436"/>
      <c r="G11" s="436"/>
      <c r="H11" s="5"/>
    </row>
    <row r="12" spans="1:16" ht="5.0999999999999996" customHeight="1" x14ac:dyDescent="0.25">
      <c r="A12" s="3"/>
      <c r="B12" s="396"/>
      <c r="C12" s="396"/>
      <c r="D12" s="396"/>
      <c r="E12" s="396"/>
      <c r="F12" s="396"/>
      <c r="G12" s="396"/>
      <c r="H12" s="5"/>
    </row>
    <row r="13" spans="1:16" ht="96.75" customHeight="1" x14ac:dyDescent="0.25">
      <c r="A13" s="3"/>
      <c r="B13" s="436" t="s">
        <v>192</v>
      </c>
      <c r="C13" s="437"/>
      <c r="D13" s="437"/>
      <c r="E13" s="437"/>
      <c r="F13" s="437"/>
      <c r="G13" s="437"/>
      <c r="H13" s="5"/>
    </row>
    <row r="14" spans="1:16" ht="5.0999999999999996" customHeight="1" x14ac:dyDescent="0.25">
      <c r="A14" s="3"/>
      <c r="B14" s="206"/>
      <c r="C14" s="206"/>
      <c r="D14" s="206"/>
      <c r="E14" s="206"/>
      <c r="F14" s="206"/>
      <c r="G14" s="206"/>
      <c r="H14" s="5"/>
    </row>
    <row r="15" spans="1:16" ht="183.75" customHeight="1" x14ac:dyDescent="0.25">
      <c r="A15" s="3"/>
      <c r="B15" s="438" t="s">
        <v>188</v>
      </c>
      <c r="C15" s="439"/>
      <c r="D15" s="439"/>
      <c r="E15" s="439"/>
      <c r="F15" s="439"/>
      <c r="G15" s="439"/>
      <c r="H15" s="5"/>
    </row>
    <row r="16" spans="1:16" ht="5.0999999999999996" customHeight="1" x14ac:dyDescent="0.25">
      <c r="A16" s="3"/>
      <c r="B16" s="206"/>
      <c r="C16" s="206"/>
      <c r="D16" s="206"/>
      <c r="E16" s="206"/>
      <c r="F16" s="206"/>
      <c r="G16" s="206"/>
      <c r="H16" s="5"/>
    </row>
    <row r="17" spans="1:8" x14ac:dyDescent="0.25">
      <c r="A17" s="3"/>
      <c r="B17" s="52" t="s">
        <v>14</v>
      </c>
      <c r="C17" s="206"/>
      <c r="D17" s="206"/>
      <c r="E17" s="206"/>
      <c r="F17" s="206"/>
      <c r="G17" s="206"/>
      <c r="H17" s="5"/>
    </row>
    <row r="18" spans="1:8" x14ac:dyDescent="0.25">
      <c r="A18" s="3"/>
      <c r="B18" s="53" t="s">
        <v>90</v>
      </c>
      <c r="C18" s="206"/>
      <c r="D18" s="206"/>
      <c r="E18" s="206"/>
      <c r="F18" s="206"/>
      <c r="G18" s="206"/>
      <c r="H18" s="5"/>
    </row>
    <row r="19" spans="1:8" x14ac:dyDescent="0.25">
      <c r="A19" s="3"/>
      <c r="B19" s="53" t="s">
        <v>91</v>
      </c>
      <c r="C19" s="206"/>
      <c r="D19" s="206"/>
      <c r="E19" s="206"/>
      <c r="F19" s="206"/>
      <c r="G19" s="206"/>
      <c r="H19" s="5"/>
    </row>
    <row r="20" spans="1:8" x14ac:dyDescent="0.25">
      <c r="A20" s="3"/>
      <c r="B20" s="53" t="s">
        <v>187</v>
      </c>
      <c r="C20" s="206"/>
      <c r="D20" s="206"/>
      <c r="E20" s="206"/>
      <c r="F20" s="206"/>
      <c r="G20" s="206"/>
      <c r="H20" s="5"/>
    </row>
    <row r="21" spans="1:8" x14ac:dyDescent="0.25">
      <c r="A21" s="49"/>
      <c r="B21" s="50"/>
      <c r="C21" s="50"/>
      <c r="D21" s="50"/>
      <c r="E21" s="50"/>
      <c r="F21" s="50"/>
      <c r="G21" s="50"/>
      <c r="H21" s="41"/>
    </row>
  </sheetData>
  <sheetProtection algorithmName="SHA-512" hashValue="6fAbkfrsDagLaJ0mYZH5Q9Hc8KH1GeMYNaAcc4iWmA52d6v+5mpIlhjUU71a1WgFQ4pAu8H/dmsxv7PWhkZJJQ==" saltValue="1zV7Azr23O50bOq8zKO9sw==" spinCount="100000" sheet="1" objects="1" scenarios="1"/>
  <mergeCells count="5">
    <mergeCell ref="B13:G13"/>
    <mergeCell ref="B15:G15"/>
    <mergeCell ref="B7:G7"/>
    <mergeCell ref="B9:G9"/>
    <mergeCell ref="B11:G11"/>
  </mergeCells>
  <pageMargins left="0.70866141732283472" right="0.70866141732283472" top="0.78740157480314965" bottom="0.78740157480314965" header="0.31496062992125984" footer="0.31496062992125984"/>
  <pageSetup paperSize="9" orientation="portrait" r:id="rId1"/>
  <headerFooter>
    <oddHeader>&amp;CBlatt - &amp;A</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4152-B2AB-47AD-95C8-ED438CA26BF9}">
  <sheetPr codeName="Tabelle2"/>
  <dimension ref="A1:Q38"/>
  <sheetViews>
    <sheetView tabSelected="1" view="pageLayout" zoomScaleNormal="90" workbookViewId="0">
      <selection activeCell="A3" sqref="A3:B3"/>
    </sheetView>
  </sheetViews>
  <sheetFormatPr baseColWidth="10" defaultColWidth="11.42578125" defaultRowHeight="15" x14ac:dyDescent="0.25"/>
  <cols>
    <col min="1" max="1" width="21.5703125" customWidth="1"/>
    <col min="2" max="2" width="13.28515625" customWidth="1"/>
    <col min="3" max="3" width="1.42578125" customWidth="1"/>
    <col min="4" max="4" width="13.28515625" customWidth="1"/>
    <col min="5" max="5" width="1.42578125" customWidth="1"/>
    <col min="6" max="6" width="20.140625" customWidth="1"/>
    <col min="7" max="7" width="1.42578125" customWidth="1"/>
    <col min="8" max="8" width="13.28515625" customWidth="1"/>
    <col min="9" max="9" width="1.42578125" customWidth="1"/>
    <col min="10" max="10" width="13.28515625" customWidth="1"/>
    <col min="11" max="11" width="1.7109375" customWidth="1"/>
    <col min="12" max="12" width="5.85546875" customWidth="1"/>
    <col min="13" max="14" width="11.7109375" customWidth="1"/>
  </cols>
  <sheetData>
    <row r="1" spans="1:17" x14ac:dyDescent="0.25">
      <c r="A1" s="58"/>
      <c r="B1" s="59"/>
      <c r="C1" s="59"/>
      <c r="D1" s="59"/>
      <c r="E1" s="59"/>
      <c r="F1" s="59"/>
      <c r="G1" s="59"/>
      <c r="H1" s="59"/>
      <c r="I1" s="59"/>
      <c r="J1" s="59"/>
      <c r="K1" s="59"/>
      <c r="L1" s="60"/>
    </row>
    <row r="2" spans="1:17" ht="46.5" customHeight="1" x14ac:dyDescent="0.25">
      <c r="A2" s="440" t="s">
        <v>181</v>
      </c>
      <c r="B2" s="441"/>
      <c r="C2" s="442"/>
      <c r="D2" s="442"/>
      <c r="E2" s="61"/>
      <c r="F2" s="61"/>
      <c r="G2" s="61"/>
      <c r="H2" s="62"/>
      <c r="I2" s="62"/>
      <c r="J2" s="62"/>
      <c r="K2" s="62"/>
      <c r="L2" s="63"/>
    </row>
    <row r="3" spans="1:17" ht="24" customHeight="1" x14ac:dyDescent="0.25">
      <c r="A3" s="447" t="s">
        <v>162</v>
      </c>
      <c r="B3" s="448"/>
      <c r="C3" s="61"/>
      <c r="D3" s="61"/>
      <c r="E3" s="61"/>
      <c r="F3" s="61"/>
      <c r="G3" s="61"/>
      <c r="H3" s="62"/>
      <c r="I3" s="62"/>
      <c r="J3" s="62"/>
      <c r="K3" s="62"/>
      <c r="L3" s="63"/>
    </row>
    <row r="4" spans="1:17" ht="66.75" customHeight="1" x14ac:dyDescent="0.25">
      <c r="A4" s="449" t="s">
        <v>111</v>
      </c>
      <c r="B4" s="450"/>
      <c r="C4" s="450"/>
      <c r="D4" s="450"/>
      <c r="E4" s="64"/>
      <c r="F4" s="64"/>
      <c r="G4" s="64"/>
      <c r="H4" s="62"/>
      <c r="I4" s="62"/>
      <c r="J4" s="62"/>
      <c r="K4" s="62"/>
      <c r="L4" s="63"/>
    </row>
    <row r="5" spans="1:17" ht="50.1" customHeight="1" x14ac:dyDescent="0.35">
      <c r="A5" s="65" t="s">
        <v>20</v>
      </c>
      <c r="B5" s="159"/>
      <c r="C5" s="64"/>
      <c r="D5" s="64"/>
      <c r="E5" s="64"/>
      <c r="F5" s="64"/>
      <c r="G5" s="64"/>
      <c r="H5" s="62"/>
      <c r="I5" s="62"/>
      <c r="J5" s="62"/>
      <c r="K5" s="62"/>
      <c r="L5" s="63"/>
    </row>
    <row r="6" spans="1:17" ht="18.75" x14ac:dyDescent="0.25">
      <c r="A6" s="66"/>
      <c r="B6" s="62"/>
      <c r="C6" s="67"/>
      <c r="D6" s="67"/>
      <c r="E6" s="67"/>
      <c r="F6" s="67"/>
      <c r="G6" s="67"/>
      <c r="H6" s="62"/>
      <c r="I6" s="62"/>
      <c r="J6" s="62"/>
      <c r="K6" s="62"/>
      <c r="L6" s="63"/>
    </row>
    <row r="7" spans="1:17" ht="30" customHeight="1" x14ac:dyDescent="0.25">
      <c r="A7" s="68"/>
      <c r="B7" s="445" t="s">
        <v>61</v>
      </c>
      <c r="C7" s="446"/>
      <c r="D7" s="446"/>
      <c r="E7" s="69"/>
      <c r="F7" s="13"/>
      <c r="G7" s="70"/>
      <c r="H7" s="70"/>
      <c r="I7" s="70"/>
      <c r="J7" s="70"/>
      <c r="K7" s="62"/>
      <c r="L7" s="71"/>
    </row>
    <row r="8" spans="1:17" ht="20.100000000000001" customHeight="1" x14ac:dyDescent="0.25">
      <c r="A8" s="68"/>
      <c r="B8" s="69" t="s">
        <v>0</v>
      </c>
      <c r="C8" s="69"/>
      <c r="D8" s="69"/>
      <c r="E8" s="69"/>
      <c r="F8" s="13">
        <v>2026</v>
      </c>
      <c r="G8" s="70"/>
      <c r="H8" s="70"/>
      <c r="I8" s="70"/>
      <c r="J8" s="70"/>
      <c r="K8" s="62"/>
      <c r="L8" s="63"/>
    </row>
    <row r="9" spans="1:17" ht="20.100000000000001" customHeight="1" x14ac:dyDescent="0.25">
      <c r="A9" s="68"/>
      <c r="B9" s="69"/>
      <c r="C9" s="69"/>
      <c r="D9" s="69"/>
      <c r="E9" s="69"/>
      <c r="F9" s="70"/>
      <c r="G9" s="70"/>
      <c r="H9" s="70"/>
      <c r="I9" s="70"/>
      <c r="J9" s="70"/>
      <c r="K9" s="62"/>
      <c r="L9" s="63"/>
    </row>
    <row r="10" spans="1:17" ht="36.75" customHeight="1" x14ac:dyDescent="0.25">
      <c r="A10" s="51"/>
      <c r="B10" s="451" t="s">
        <v>71</v>
      </c>
      <c r="C10" s="451"/>
      <c r="D10" s="451"/>
      <c r="E10" s="62"/>
      <c r="F10" s="72" t="s">
        <v>58</v>
      </c>
      <c r="G10" s="73"/>
      <c r="H10" s="73"/>
      <c r="I10" s="73"/>
      <c r="J10" s="73"/>
      <c r="K10" s="62"/>
      <c r="L10" s="63"/>
      <c r="M10" s="10"/>
    </row>
    <row r="11" spans="1:17" ht="15.75" x14ac:dyDescent="0.25">
      <c r="A11" s="51"/>
      <c r="B11" s="62"/>
      <c r="C11" s="12"/>
      <c r="D11" s="12"/>
      <c r="E11" s="12"/>
      <c r="F11" s="74"/>
      <c r="G11" s="74"/>
      <c r="H11" s="74"/>
      <c r="I11" s="74"/>
      <c r="J11" s="74"/>
      <c r="K11" s="62"/>
      <c r="L11" s="63"/>
      <c r="M11" s="75"/>
    </row>
    <row r="12" spans="1:17" ht="30.75" customHeight="1" x14ac:dyDescent="0.25">
      <c r="A12" s="68"/>
      <c r="B12" s="62" t="s">
        <v>143</v>
      </c>
      <c r="C12" s="62"/>
      <c r="D12" s="62"/>
      <c r="E12" s="62"/>
      <c r="F12" s="393"/>
      <c r="G12" s="76"/>
      <c r="H12" s="76"/>
      <c r="I12" s="76"/>
      <c r="J12" s="76"/>
      <c r="K12" s="62"/>
      <c r="L12" s="63"/>
      <c r="M12" s="75"/>
    </row>
    <row r="13" spans="1:17" ht="45" x14ac:dyDescent="0.25">
      <c r="A13" s="77"/>
      <c r="B13" s="78" t="s">
        <v>21</v>
      </c>
      <c r="C13" s="74"/>
      <c r="D13" s="74"/>
      <c r="E13" s="74"/>
      <c r="F13" s="72" t="s">
        <v>59</v>
      </c>
      <c r="G13" s="73"/>
      <c r="H13" s="73"/>
      <c r="I13" s="73"/>
      <c r="J13" s="73"/>
      <c r="K13" s="62"/>
      <c r="L13" s="63"/>
      <c r="M13" s="75"/>
      <c r="Q13" s="79"/>
    </row>
    <row r="14" spans="1:17" ht="15.75" x14ac:dyDescent="0.25">
      <c r="A14" s="77"/>
      <c r="B14" s="11"/>
      <c r="C14" s="74"/>
      <c r="D14" s="74"/>
      <c r="E14" s="74"/>
      <c r="F14" s="74"/>
      <c r="G14" s="74"/>
      <c r="H14" s="62"/>
      <c r="I14" s="62"/>
      <c r="J14" s="62"/>
      <c r="K14" s="62"/>
      <c r="L14" s="63"/>
      <c r="M14" s="75"/>
    </row>
    <row r="15" spans="1:17" ht="45" customHeight="1" x14ac:dyDescent="0.25">
      <c r="A15" s="187" t="s">
        <v>141</v>
      </c>
      <c r="B15" s="176"/>
      <c r="C15" s="80"/>
      <c r="D15" s="176"/>
      <c r="E15" s="81"/>
      <c r="F15" s="176"/>
      <c r="G15" s="177"/>
      <c r="H15" s="176"/>
      <c r="I15" s="177"/>
      <c r="J15" s="176"/>
      <c r="K15" s="74"/>
      <c r="L15" s="82"/>
      <c r="M15" s="75"/>
    </row>
    <row r="16" spans="1:17" ht="30.75" customHeight="1" x14ac:dyDescent="0.25">
      <c r="A16" s="83" t="s">
        <v>22</v>
      </c>
      <c r="B16" s="392" t="s">
        <v>134</v>
      </c>
      <c r="C16" s="84"/>
      <c r="D16" s="392" t="s">
        <v>135</v>
      </c>
      <c r="E16" s="73"/>
      <c r="F16" s="166" t="s">
        <v>136</v>
      </c>
      <c r="G16" s="73"/>
      <c r="H16" s="166" t="s">
        <v>137</v>
      </c>
      <c r="I16" s="73"/>
      <c r="J16" s="166" t="s">
        <v>138</v>
      </c>
      <c r="K16" s="84"/>
      <c r="L16" s="85"/>
      <c r="M16" s="7"/>
    </row>
    <row r="17" spans="1:14" x14ac:dyDescent="0.25">
      <c r="A17" s="86"/>
      <c r="B17" s="84"/>
      <c r="C17" s="84"/>
      <c r="D17" s="84"/>
      <c r="E17" s="84"/>
      <c r="F17" s="84"/>
      <c r="G17" s="84"/>
      <c r="H17" s="84"/>
      <c r="I17" s="84"/>
      <c r="J17" s="84"/>
      <c r="K17" s="84"/>
      <c r="L17" s="87"/>
      <c r="M17" s="7"/>
      <c r="N17" s="162"/>
    </row>
    <row r="18" spans="1:14" ht="45" customHeight="1" x14ac:dyDescent="0.25">
      <c r="A18" s="173" t="s">
        <v>142</v>
      </c>
      <c r="B18" s="390"/>
      <c r="C18" s="80"/>
      <c r="D18" s="390"/>
      <c r="E18" s="81"/>
      <c r="F18" s="390"/>
      <c r="G18" s="81"/>
      <c r="H18" s="390"/>
      <c r="I18" s="81"/>
      <c r="J18" s="390"/>
      <c r="K18" s="62"/>
      <c r="L18" s="82"/>
      <c r="M18" s="7"/>
    </row>
    <row r="19" spans="1:14" ht="30" x14ac:dyDescent="0.25">
      <c r="A19" s="83" t="s">
        <v>22</v>
      </c>
      <c r="B19" s="72" t="s">
        <v>62</v>
      </c>
      <c r="C19" s="84"/>
      <c r="D19" s="72" t="s">
        <v>60</v>
      </c>
      <c r="E19" s="73"/>
      <c r="F19" s="72" t="s">
        <v>63</v>
      </c>
      <c r="G19" s="73"/>
      <c r="H19" s="72" t="s">
        <v>64</v>
      </c>
      <c r="I19" s="73"/>
      <c r="J19" s="42" t="s">
        <v>85</v>
      </c>
      <c r="K19" s="62"/>
      <c r="L19" s="85"/>
      <c r="M19" s="7"/>
    </row>
    <row r="20" spans="1:14" x14ac:dyDescent="0.25">
      <c r="A20" s="86"/>
      <c r="B20" s="84"/>
      <c r="C20" s="84"/>
      <c r="D20" s="84"/>
      <c r="E20" s="84"/>
      <c r="F20" s="84"/>
      <c r="G20" s="84"/>
      <c r="H20" s="84"/>
      <c r="I20" s="84"/>
      <c r="J20" s="84"/>
      <c r="K20" s="84"/>
      <c r="L20" s="87"/>
      <c r="M20" s="7"/>
    </row>
    <row r="21" spans="1:14" ht="45" customHeight="1" x14ac:dyDescent="0.25">
      <c r="A21" s="173" t="s">
        <v>142</v>
      </c>
      <c r="B21" s="390"/>
      <c r="C21" s="11"/>
      <c r="D21" s="390"/>
      <c r="E21" s="81"/>
      <c r="F21" s="390"/>
      <c r="G21" s="11"/>
      <c r="H21" s="200"/>
      <c r="I21" s="81"/>
      <c r="J21" s="166"/>
      <c r="K21" s="62"/>
      <c r="L21" s="82"/>
      <c r="M21" s="7"/>
    </row>
    <row r="22" spans="1:14" ht="30" x14ac:dyDescent="0.25">
      <c r="A22" s="83" t="s">
        <v>22</v>
      </c>
      <c r="B22" s="42" t="s">
        <v>86</v>
      </c>
      <c r="C22" s="84"/>
      <c r="D22" s="42" t="s">
        <v>118</v>
      </c>
      <c r="E22" s="73"/>
      <c r="F22" s="72" t="s">
        <v>119</v>
      </c>
      <c r="G22" s="84"/>
      <c r="H22" s="124" t="s">
        <v>139</v>
      </c>
      <c r="I22" s="73"/>
      <c r="J22" s="124" t="s">
        <v>140</v>
      </c>
      <c r="K22" s="62"/>
      <c r="L22" s="85"/>
      <c r="M22" s="7"/>
    </row>
    <row r="23" spans="1:14" x14ac:dyDescent="0.25">
      <c r="A23" s="86"/>
      <c r="B23" s="84"/>
      <c r="C23" s="84"/>
      <c r="D23" s="84"/>
      <c r="E23" s="84"/>
      <c r="F23" s="84"/>
      <c r="G23" s="84"/>
      <c r="H23" s="84"/>
      <c r="I23" s="84"/>
      <c r="J23" s="84"/>
      <c r="K23" s="84"/>
      <c r="L23" s="87"/>
    </row>
    <row r="24" spans="1:14" x14ac:dyDescent="0.25">
      <c r="A24" s="86"/>
      <c r="B24" s="84"/>
      <c r="C24" s="84"/>
      <c r="D24" s="84"/>
      <c r="E24" s="84"/>
      <c r="F24" s="84"/>
      <c r="G24" s="84"/>
      <c r="H24" s="84"/>
      <c r="I24" s="84"/>
      <c r="J24" s="84"/>
      <c r="K24" s="84"/>
      <c r="L24" s="87"/>
    </row>
    <row r="25" spans="1:14" ht="15" customHeight="1" x14ac:dyDescent="0.25">
      <c r="A25" s="452" t="s">
        <v>193</v>
      </c>
      <c r="B25" s="453"/>
      <c r="C25" s="453"/>
      <c r="D25" s="453"/>
      <c r="E25" s="453"/>
      <c r="F25" s="453"/>
      <c r="G25" s="453"/>
      <c r="H25" s="454"/>
      <c r="I25" s="454"/>
      <c r="J25" s="454"/>
      <c r="K25" s="454"/>
      <c r="L25" s="455"/>
    </row>
    <row r="26" spans="1:14" ht="15" customHeight="1" x14ac:dyDescent="0.25">
      <c r="A26" s="456"/>
      <c r="B26" s="453"/>
      <c r="C26" s="453"/>
      <c r="D26" s="453"/>
      <c r="E26" s="453"/>
      <c r="F26" s="453"/>
      <c r="G26" s="453"/>
      <c r="H26" s="454"/>
      <c r="I26" s="454"/>
      <c r="J26" s="454"/>
      <c r="K26" s="454"/>
      <c r="L26" s="455"/>
    </row>
    <row r="27" spans="1:14" ht="15" customHeight="1" x14ac:dyDescent="0.25">
      <c r="A27" s="457"/>
      <c r="B27" s="454"/>
      <c r="C27" s="454"/>
      <c r="D27" s="454"/>
      <c r="E27" s="454"/>
      <c r="F27" s="454"/>
      <c r="G27" s="454"/>
      <c r="H27" s="454"/>
      <c r="I27" s="454"/>
      <c r="J27" s="454"/>
      <c r="K27" s="454"/>
      <c r="L27" s="455"/>
    </row>
    <row r="28" spans="1:14" ht="15" customHeight="1" x14ac:dyDescent="0.25">
      <c r="A28" s="457"/>
      <c r="B28" s="454"/>
      <c r="C28" s="454"/>
      <c r="D28" s="454"/>
      <c r="E28" s="454"/>
      <c r="F28" s="454"/>
      <c r="G28" s="454"/>
      <c r="H28" s="454"/>
      <c r="I28" s="454"/>
      <c r="J28" s="454"/>
      <c r="K28" s="454"/>
      <c r="L28" s="455"/>
    </row>
    <row r="29" spans="1:14" ht="15" customHeight="1" x14ac:dyDescent="0.25">
      <c r="A29" s="458"/>
      <c r="B29" s="459"/>
      <c r="C29" s="459"/>
      <c r="D29" s="459"/>
      <c r="E29" s="459"/>
      <c r="F29" s="459"/>
      <c r="G29" s="459"/>
      <c r="H29" s="459"/>
      <c r="I29" s="459"/>
      <c r="J29" s="459"/>
      <c r="K29" s="459"/>
      <c r="L29" s="460"/>
    </row>
    <row r="30" spans="1:14" ht="15" customHeight="1" x14ac:dyDescent="0.25">
      <c r="A30" s="88"/>
      <c r="B30" s="89"/>
      <c r="C30" s="89"/>
      <c r="D30" s="89"/>
      <c r="E30" s="89"/>
      <c r="F30" s="89"/>
      <c r="G30" s="89"/>
      <c r="H30" s="89"/>
      <c r="I30" s="89"/>
      <c r="J30" s="89"/>
      <c r="K30" s="89"/>
      <c r="L30" s="90"/>
    </row>
    <row r="31" spans="1:14" ht="15" customHeight="1" x14ac:dyDescent="0.25">
      <c r="A31" s="91" t="s">
        <v>14</v>
      </c>
      <c r="B31" s="62"/>
      <c r="C31" s="62"/>
      <c r="D31" s="62"/>
      <c r="E31" s="62"/>
      <c r="F31" s="62"/>
      <c r="G31" s="62"/>
      <c r="H31" s="62"/>
      <c r="I31" s="62"/>
      <c r="J31" s="62"/>
      <c r="K31" s="62"/>
      <c r="L31" s="92"/>
    </row>
    <row r="32" spans="1:14" ht="15" customHeight="1" x14ac:dyDescent="0.25">
      <c r="A32" s="93" t="s">
        <v>15</v>
      </c>
      <c r="B32" s="62"/>
      <c r="C32" s="69"/>
      <c r="D32" s="69"/>
      <c r="E32" s="69"/>
      <c r="F32" s="69"/>
      <c r="G32" s="69"/>
      <c r="H32" s="62"/>
      <c r="I32" s="62"/>
      <c r="J32" s="62"/>
      <c r="K32" s="62"/>
      <c r="L32" s="63"/>
    </row>
    <row r="33" spans="1:12" ht="15" customHeight="1" x14ac:dyDescent="0.25">
      <c r="A33" s="93" t="s">
        <v>16</v>
      </c>
      <c r="B33" s="62"/>
      <c r="C33" s="69"/>
      <c r="D33" s="69"/>
      <c r="E33" s="69"/>
      <c r="F33" s="69"/>
      <c r="G33" s="69"/>
      <c r="H33" s="62"/>
      <c r="I33" s="62"/>
      <c r="J33" s="62"/>
      <c r="K33" s="62"/>
      <c r="L33" s="63"/>
    </row>
    <row r="34" spans="1:12" ht="15" customHeight="1" x14ac:dyDescent="0.25">
      <c r="A34" s="93"/>
      <c r="B34" s="62"/>
      <c r="C34" s="69"/>
      <c r="D34" s="69"/>
      <c r="E34" s="69"/>
      <c r="F34" s="69"/>
      <c r="G34" s="69"/>
      <c r="H34" s="62"/>
      <c r="I34" s="62"/>
      <c r="J34" s="62"/>
      <c r="K34" s="62"/>
      <c r="L34" s="92"/>
    </row>
    <row r="35" spans="1:12" ht="15" customHeight="1" x14ac:dyDescent="0.25">
      <c r="A35" s="93" t="s">
        <v>17</v>
      </c>
      <c r="B35" s="62"/>
      <c r="C35" s="69"/>
      <c r="D35" s="69"/>
      <c r="E35" s="69"/>
      <c r="F35" s="69"/>
      <c r="G35" s="69"/>
      <c r="H35" s="62"/>
      <c r="I35" s="62"/>
      <c r="J35" s="62"/>
      <c r="K35" s="62"/>
      <c r="L35" s="92"/>
    </row>
    <row r="36" spans="1:12" ht="15" customHeight="1" x14ac:dyDescent="0.25">
      <c r="A36" s="93" t="s">
        <v>18</v>
      </c>
      <c r="B36" s="62"/>
      <c r="C36" s="94"/>
      <c r="D36" s="94"/>
      <c r="E36" s="94"/>
      <c r="F36" s="94"/>
      <c r="G36" s="94"/>
      <c r="H36" s="62"/>
      <c r="I36" s="62"/>
      <c r="J36" s="62"/>
      <c r="K36" s="62"/>
      <c r="L36" s="92"/>
    </row>
    <row r="37" spans="1:12" ht="15" customHeight="1" x14ac:dyDescent="0.25">
      <c r="A37" s="93" t="s">
        <v>161</v>
      </c>
      <c r="B37" s="62"/>
      <c r="C37" s="94"/>
      <c r="D37" s="94"/>
      <c r="E37" s="94"/>
      <c r="F37" s="94"/>
      <c r="G37" s="94"/>
      <c r="H37" s="62"/>
      <c r="I37" s="62"/>
      <c r="J37" s="62"/>
      <c r="K37" s="94"/>
      <c r="L37" s="63"/>
    </row>
    <row r="38" spans="1:12" ht="15" customHeight="1" x14ac:dyDescent="0.25">
      <c r="A38" s="95"/>
      <c r="B38" s="96"/>
      <c r="C38" s="97"/>
      <c r="D38" s="97"/>
      <c r="E38" s="97"/>
      <c r="F38" s="97"/>
      <c r="G38" s="97"/>
      <c r="H38" s="443" t="s">
        <v>73</v>
      </c>
      <c r="I38" s="443"/>
      <c r="J38" s="443"/>
      <c r="K38" s="443"/>
      <c r="L38" s="444"/>
    </row>
  </sheetData>
  <sheetProtection algorithmName="SHA-512" hashValue="LkUC57EnPbNcE+nMnJIhzIphDlN2dBC82h5q92N6DWmjDRlF2+CPExxtai2X7wssPg2Yu28b0+J/F1GWUjXNrw==" saltValue="0yLjD79xIJIOg42aPIItbA==" spinCount="100000" sheet="1" objects="1" scenarios="1"/>
  <mergeCells count="7">
    <mergeCell ref="A2:D2"/>
    <mergeCell ref="H38:L38"/>
    <mergeCell ref="B7:D7"/>
    <mergeCell ref="A3:B3"/>
    <mergeCell ref="A4:D4"/>
    <mergeCell ref="B10:D10"/>
    <mergeCell ref="A25:L29"/>
  </mergeCells>
  <hyperlinks>
    <hyperlink ref="K10" location="'Anhang IV, Gesamtverfahren'!A1" display="Formlatt für Gesamtes Batterie-Recyclingverfahren (Blei-Säure-Batterien)" xr:uid="{54967985-C8D7-4AEF-BC18-1DF7AC209EB8}"/>
    <hyperlink ref="F13" location="'Recyclingschritt N_0'!A1" display="'Recyclingschritt N_0'!A1" xr:uid="{D4F14E24-F726-4622-A45C-689428017857}"/>
    <hyperlink ref="D16" location="'Behandlung vorgelagert N_-2'!A1" display="'Behandlung vorgelagert N_-2'!A1" xr:uid="{F397800D-471A-4EED-A9E6-F074AE82307F}"/>
    <hyperlink ref="B16" location="'Pilot-Behandlung vorgel. N_-1 '!A1" display="'Pilot-Behandlung vorgel. N_-1 '!A1" xr:uid="{5666278D-F276-460C-8F62-9DC4CBCF1BCF}"/>
    <hyperlink ref="F10" location="Gesamtergebnis!A1" display="Formblatt &quot;Gesamtergebnis&quot;" xr:uid="{93E351BD-98B5-473C-B507-212F1DACD6AD}"/>
    <hyperlink ref="B22" location="'Recyclingschritt N_6'!A1" display="'Recyclingschritt N_6'!A1" xr:uid="{1E1E3893-BAB4-4AD2-8FDB-E455F840B324}"/>
    <hyperlink ref="D19" location="'Recyclingschritt N_2'!A1" display="'Recyclingschritt N_2'!A1" xr:uid="{23E09B66-62CE-4F4D-B539-77E5F3F8903F}"/>
    <hyperlink ref="B19" location="'Recyclingschritt N_1'!A1" display="'Recyclingschritt N_1'!A1" xr:uid="{36AF3754-92F8-4145-8A90-B825E7FAC6D7}"/>
    <hyperlink ref="H19" location="'Recyclingschritt N_4'!A1" display="'Recyclingschritt N_4'!A1" xr:uid="{54174ABA-B155-4CBD-89BE-E589899A3788}"/>
    <hyperlink ref="F19" location="'Recyclingschritt N_3'!A1" display="'Recyclingschritt N_3'!A1" xr:uid="{DF09865B-79AA-4B01-937D-E85084B4A460}"/>
    <hyperlink ref="J19" location="'Recyclingschritt N_5'!A1" display="'Recyclingschritt N_5'!A1" xr:uid="{6CD1FC41-18A3-4099-9558-4B4A737A46A5}"/>
    <hyperlink ref="D22" location="'Recyclingschritt N_7'!A1" display="'Recyclingschritt N_7'!A1" xr:uid="{B3B00442-2286-4400-B667-831306B73986}"/>
    <hyperlink ref="F22" location="'Recyclingschritt N_8'!A1" display="'Recyclingschritt N_8'!A1" xr:uid="{80D8174B-6731-426E-A7D3-88FC5790E9EB}"/>
  </hyperlinks>
  <pageMargins left="0.70866141732283472" right="0.70866141732283472" top="0.78740157480314965" bottom="0.78740157480314965" header="0.31496062992125984" footer="0.31496062992125984"/>
  <pageSetup paperSize="9" scale="80" orientation="portrait" r:id="rId1"/>
  <headerFooter>
    <oddHeader xml:space="preserve">&amp;CBlatt - &amp;A
</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CAB6-D1F0-490D-BE6E-A71CF9DB6EB9}">
  <sheetPr codeName="Tabelle1">
    <tabColor theme="4" tint="-0.249977111117893"/>
  </sheetPr>
  <dimension ref="A1:N226"/>
  <sheetViews>
    <sheetView view="pageLayout" zoomScaleNormal="100" workbookViewId="0">
      <selection activeCell="A5" sqref="A5"/>
    </sheetView>
  </sheetViews>
  <sheetFormatPr baseColWidth="10" defaultColWidth="1.140625" defaultRowHeight="15" x14ac:dyDescent="0.25"/>
  <cols>
    <col min="1" max="1" width="26.85546875" customWidth="1"/>
    <col min="2" max="5" width="13.7109375" customWidth="1"/>
    <col min="6" max="7" width="8.7109375" customWidth="1"/>
    <col min="8" max="8" width="13.85546875" customWidth="1"/>
    <col min="9" max="29" width="15.7109375" customWidth="1"/>
  </cols>
  <sheetData>
    <row r="1" spans="1:8" ht="24.95" customHeight="1" x14ac:dyDescent="0.25">
      <c r="A1" s="156"/>
      <c r="B1" s="1"/>
      <c r="C1" s="157"/>
      <c r="D1" s="158" t="s">
        <v>25</v>
      </c>
      <c r="E1" s="158"/>
      <c r="F1" s="466" t="str">
        <f>IF('Titelseite NiCd-Altbatterien'!$F$7&lt;&gt;"",'Titelseite NiCd-Altbatterien'!$F$7,"")</f>
        <v/>
      </c>
      <c r="G1" s="466"/>
      <c r="H1" s="467"/>
    </row>
    <row r="2" spans="1:8" ht="17.25" x14ac:dyDescent="0.3">
      <c r="A2" s="98" t="s">
        <v>70</v>
      </c>
      <c r="B2" s="99"/>
      <c r="C2" s="211"/>
      <c r="D2" s="211"/>
      <c r="E2" s="211"/>
      <c r="F2" s="461"/>
      <c r="G2" s="461"/>
      <c r="H2" s="462"/>
    </row>
    <row r="3" spans="1:8" ht="17.25" x14ac:dyDescent="0.3">
      <c r="A3" s="100" t="str" cm="1">
        <f t="array" ref="A3:B3">IF('Titelseite NiCd-Altbatterien'!A3:B3&lt;&gt;"",'Titelseite NiCd-Altbatterien'!A3:B3,"")</f>
        <v>Nickel-Cadmium-Altbatterien</v>
      </c>
      <c r="B3" s="101" t="str">
        <v/>
      </c>
      <c r="C3" s="54"/>
      <c r="D3" s="54"/>
      <c r="E3" s="54"/>
      <c r="F3" s="54"/>
      <c r="G3" s="54"/>
      <c r="H3" s="102"/>
    </row>
    <row r="4" spans="1:8" x14ac:dyDescent="0.25">
      <c r="A4" s="103"/>
      <c r="B4" s="104"/>
      <c r="C4" s="104"/>
      <c r="D4" s="104"/>
      <c r="E4" s="104"/>
      <c r="F4" s="104"/>
      <c r="G4" s="104"/>
      <c r="H4" s="105"/>
    </row>
    <row r="5" spans="1:8" ht="30" customHeight="1" x14ac:dyDescent="0.25">
      <c r="A5" s="106" t="s">
        <v>182</v>
      </c>
      <c r="B5" s="474" t="s">
        <v>69</v>
      </c>
      <c r="C5" s="475"/>
      <c r="D5" s="475"/>
      <c r="E5" s="475"/>
      <c r="F5" s="475"/>
      <c r="G5" s="475"/>
      <c r="H5" s="476"/>
    </row>
    <row r="6" spans="1:8" ht="66" customHeight="1" x14ac:dyDescent="0.25">
      <c r="A6" s="463" t="s">
        <v>110</v>
      </c>
      <c r="B6" s="464"/>
      <c r="C6" s="464"/>
      <c r="D6" s="464"/>
      <c r="E6" s="464"/>
      <c r="F6" s="464"/>
      <c r="G6" s="464"/>
      <c r="H6" s="465"/>
    </row>
    <row r="7" spans="1:8" ht="15" customHeight="1" x14ac:dyDescent="0.25">
      <c r="A7" s="107"/>
      <c r="B7" s="108"/>
      <c r="C7" s="109"/>
      <c r="D7" s="109"/>
      <c r="E7" s="109"/>
      <c r="F7" s="109"/>
      <c r="G7" s="109"/>
      <c r="H7" s="110"/>
    </row>
    <row r="8" spans="1:8" x14ac:dyDescent="0.25">
      <c r="A8" s="111" t="s">
        <v>24</v>
      </c>
      <c r="B8" s="112"/>
      <c r="C8" s="1"/>
      <c r="D8" s="1"/>
      <c r="E8" s="1"/>
      <c r="F8" s="1"/>
      <c r="G8" s="1"/>
      <c r="H8" s="2"/>
    </row>
    <row r="9" spans="1:8" x14ac:dyDescent="0.25">
      <c r="A9" s="3"/>
      <c r="B9" s="4"/>
      <c r="C9" s="4"/>
      <c r="D9" s="4"/>
      <c r="E9" s="4"/>
      <c r="F9" s="4"/>
      <c r="G9" s="4"/>
      <c r="H9" s="5"/>
    </row>
    <row r="10" spans="1:8" x14ac:dyDescent="0.25">
      <c r="A10" s="113" t="s">
        <v>0</v>
      </c>
      <c r="B10" s="4"/>
      <c r="C10" s="24">
        <f>IF('Titelseite NiCd-Altbatterien'!$F$8&lt;&gt;"",'Titelseite NiCd-Altbatterien'!$F$8,"")</f>
        <v>2026</v>
      </c>
      <c r="D10" s="4"/>
      <c r="E10" s="4"/>
      <c r="F10" s="4"/>
      <c r="G10" s="4"/>
      <c r="H10" s="5"/>
    </row>
    <row r="11" spans="1:8" x14ac:dyDescent="0.25">
      <c r="A11" s="113"/>
      <c r="B11" s="4"/>
      <c r="C11" s="4"/>
      <c r="D11" s="4"/>
      <c r="E11" s="4"/>
      <c r="F11" s="4"/>
      <c r="G11" s="4"/>
      <c r="H11" s="5"/>
    </row>
    <row r="12" spans="1:8" ht="17.25" x14ac:dyDescent="0.25">
      <c r="A12" s="114" t="s">
        <v>30</v>
      </c>
      <c r="B12" s="4"/>
      <c r="C12" s="4"/>
      <c r="D12" s="4"/>
      <c r="E12" s="4"/>
      <c r="F12" s="4"/>
      <c r="G12" s="4"/>
      <c r="H12" s="5"/>
    </row>
    <row r="13" spans="1:8" x14ac:dyDescent="0.25">
      <c r="A13" s="115" t="s">
        <v>1</v>
      </c>
      <c r="B13" s="4"/>
      <c r="C13" s="468" t="str">
        <f>IF('Recyclingschritt N_0'!C11&lt;&gt;"",'Recyclingschritt N_0'!C11,"")</f>
        <v/>
      </c>
      <c r="D13" s="469"/>
      <c r="E13" s="469"/>
      <c r="F13" s="469"/>
      <c r="G13" s="469"/>
      <c r="H13" s="470"/>
    </row>
    <row r="14" spans="1:8" x14ac:dyDescent="0.25">
      <c r="A14" s="115" t="s">
        <v>83</v>
      </c>
      <c r="B14" s="4"/>
      <c r="C14" s="471" t="str">
        <f>IF('Recyclingschritt N_0'!C12&lt;&gt;"",'Recyclingschritt N_0'!C12,"")</f>
        <v/>
      </c>
      <c r="D14" s="472"/>
      <c r="E14" s="472"/>
      <c r="F14" s="472"/>
      <c r="G14" s="472"/>
      <c r="H14" s="473"/>
    </row>
    <row r="15" spans="1:8" x14ac:dyDescent="0.25">
      <c r="A15" s="115" t="s">
        <v>4</v>
      </c>
      <c r="B15" s="4"/>
      <c r="C15" s="468" t="str">
        <f>IF('Recyclingschritt N_0'!C13&lt;&gt;"",'Recyclingschritt N_0'!C13,"")</f>
        <v/>
      </c>
      <c r="D15" s="469"/>
      <c r="E15" s="469"/>
      <c r="F15" s="469"/>
      <c r="G15" s="469"/>
      <c r="H15" s="470"/>
    </row>
    <row r="16" spans="1:8" x14ac:dyDescent="0.25">
      <c r="A16" s="115" t="s">
        <v>13</v>
      </c>
      <c r="B16" s="4"/>
      <c r="C16" s="468" t="str">
        <f>IF('Recyclingschritt N_0'!C14&lt;&gt;"",'Recyclingschritt N_0'!C14,"")</f>
        <v/>
      </c>
      <c r="D16" s="469"/>
      <c r="E16" s="469"/>
      <c r="F16" s="469"/>
      <c r="G16" s="469"/>
      <c r="H16" s="470"/>
    </row>
    <row r="17" spans="1:14" x14ac:dyDescent="0.25">
      <c r="A17" s="115" t="s">
        <v>2</v>
      </c>
      <c r="B17" s="4"/>
      <c r="C17" s="468" t="str">
        <f>IF('Recyclingschritt N_0'!C15&lt;&gt;"",'Recyclingschritt N_0'!C15,"")</f>
        <v/>
      </c>
      <c r="D17" s="469"/>
      <c r="E17" s="469"/>
      <c r="F17" s="469"/>
      <c r="G17" s="469"/>
      <c r="H17" s="470"/>
    </row>
    <row r="18" spans="1:14" x14ac:dyDescent="0.25">
      <c r="A18" s="115" t="s">
        <v>3</v>
      </c>
      <c r="B18" s="4"/>
      <c r="C18" s="468" t="str">
        <f>IF('Recyclingschritt N_0'!C16&lt;&gt;"",'Recyclingschritt N_0'!C16,"")</f>
        <v/>
      </c>
      <c r="D18" s="469"/>
      <c r="E18" s="469"/>
      <c r="F18" s="469"/>
      <c r="G18" s="469"/>
      <c r="H18" s="470"/>
    </row>
    <row r="19" spans="1:14" x14ac:dyDescent="0.25">
      <c r="A19" s="115" t="s">
        <v>6</v>
      </c>
      <c r="B19" s="4"/>
      <c r="C19" s="471" t="str">
        <f>IF('Recyclingschritt N_0'!C17&lt;&gt;"",'Recyclingschritt N_0'!C17,"")</f>
        <v/>
      </c>
      <c r="D19" s="472"/>
      <c r="E19" s="472"/>
      <c r="F19" s="472"/>
      <c r="G19" s="472"/>
      <c r="H19" s="473"/>
    </row>
    <row r="20" spans="1:14" x14ac:dyDescent="0.25">
      <c r="A20" s="115" t="s">
        <v>5</v>
      </c>
      <c r="B20" s="4"/>
      <c r="C20" s="468" t="str">
        <f>IF('Recyclingschritt N_0'!C18&lt;&gt;"",'Recyclingschritt N_0'!C18,"")</f>
        <v/>
      </c>
      <c r="D20" s="469"/>
      <c r="E20" s="469"/>
      <c r="F20" s="469"/>
      <c r="G20" s="469"/>
      <c r="H20" s="470"/>
    </row>
    <row r="21" spans="1:14" x14ac:dyDescent="0.25">
      <c r="A21" s="115"/>
      <c r="B21" s="4"/>
      <c r="C21" s="89"/>
      <c r="D21" s="89"/>
      <c r="E21" s="89"/>
      <c r="F21" s="89"/>
      <c r="G21" s="353"/>
      <c r="H21" s="90"/>
    </row>
    <row r="22" spans="1:14" ht="36" customHeight="1" x14ac:dyDescent="0.25">
      <c r="A22" s="498" t="s">
        <v>39</v>
      </c>
      <c r="B22" s="499"/>
      <c r="C22" s="500" t="s">
        <v>79</v>
      </c>
      <c r="D22" s="501"/>
      <c r="E22" s="501"/>
      <c r="F22" s="501"/>
      <c r="G22" s="501"/>
      <c r="H22" s="502"/>
    </row>
    <row r="23" spans="1:14" ht="15" customHeight="1" x14ac:dyDescent="0.25">
      <c r="A23" s="28"/>
      <c r="B23" s="29"/>
      <c r="C23" s="116"/>
      <c r="D23" s="116"/>
      <c r="E23" s="116"/>
      <c r="F23" s="116"/>
      <c r="G23" s="116"/>
      <c r="H23" s="117"/>
    </row>
    <row r="24" spans="1:14" ht="30" customHeight="1" x14ac:dyDescent="0.25">
      <c r="A24" s="503" t="s">
        <v>26</v>
      </c>
      <c r="B24" s="504"/>
      <c r="C24" s="504"/>
      <c r="D24" s="504"/>
      <c r="E24" s="504"/>
      <c r="F24" s="504"/>
      <c r="G24" s="504"/>
      <c r="H24" s="504"/>
    </row>
    <row r="25" spans="1:14" ht="38.1" customHeight="1" x14ac:dyDescent="0.25">
      <c r="A25" s="515" t="s">
        <v>195</v>
      </c>
      <c r="B25" s="515"/>
      <c r="C25" s="515" t="s">
        <v>80</v>
      </c>
      <c r="D25" s="55" t="s">
        <v>67</v>
      </c>
      <c r="E25" s="55" t="s">
        <v>77</v>
      </c>
      <c r="F25" s="505" t="s">
        <v>66</v>
      </c>
      <c r="G25" s="506"/>
      <c r="H25" s="507"/>
    </row>
    <row r="26" spans="1:14" ht="38.1" customHeight="1" x14ac:dyDescent="0.25">
      <c r="A26" s="515"/>
      <c r="B26" s="515"/>
      <c r="C26" s="515"/>
      <c r="D26" s="55" t="s">
        <v>8</v>
      </c>
      <c r="E26" s="118" t="s">
        <v>76</v>
      </c>
      <c r="F26" s="508"/>
      <c r="G26" s="509"/>
      <c r="H26" s="510"/>
    </row>
    <row r="27" spans="1:14" x14ac:dyDescent="0.25">
      <c r="A27" s="514" t="str">
        <f>IF('Recyclingschritt N_0'!A26&lt;&gt;"",'Recyclingschritt N_0'!A26,"")</f>
        <v/>
      </c>
      <c r="B27" s="514"/>
      <c r="C27" s="291" t="str">
        <f>IF('Recyclingschritt N_0'!C26&lt;&gt;"",'Recyclingschritt N_0'!C26,"")</f>
        <v/>
      </c>
      <c r="D27" s="219" t="str">
        <f>IF('Recyclingschritt N_0'!D26&lt;&gt;"",'Recyclingschritt N_0'!D26,"")</f>
        <v/>
      </c>
      <c r="E27" s="292" t="str">
        <f>IF(D27&lt;&gt;"",D27/$D$33,"")</f>
        <v/>
      </c>
      <c r="F27" s="511" t="str">
        <f>IF('Recyclingschritt N_0'!E26&lt;&gt;"",'Recyclingschritt N_0'!E26,"")</f>
        <v/>
      </c>
      <c r="G27" s="512"/>
      <c r="H27" s="513"/>
      <c r="J27" s="161"/>
      <c r="K27" s="161"/>
      <c r="L27" s="161"/>
      <c r="M27" s="161"/>
      <c r="N27" s="161"/>
    </row>
    <row r="28" spans="1:14" ht="15" customHeight="1" x14ac:dyDescent="0.25">
      <c r="A28" s="514" t="str">
        <f>IF('Recyclingschritt N_0'!A27&lt;&gt;"",'Recyclingschritt N_0'!A27,"")</f>
        <v/>
      </c>
      <c r="B28" s="514"/>
      <c r="C28" s="291" t="str">
        <f>IF('Recyclingschritt N_0'!C27&lt;&gt;"",'Recyclingschritt N_0'!C27,"")</f>
        <v/>
      </c>
      <c r="D28" s="219" t="str">
        <f>IF('Recyclingschritt N_0'!D27&lt;&gt;"",'Recyclingschritt N_0'!D27,"")</f>
        <v/>
      </c>
      <c r="E28" s="292" t="str">
        <f t="shared" ref="E28:E32" si="0">IF(D28&lt;&gt;"",D28/$D$33,"")</f>
        <v/>
      </c>
      <c r="F28" s="511" t="str">
        <f>IF('Recyclingschritt N_0'!E27&lt;&gt;"",'Recyclingschritt N_0'!E27,"")</f>
        <v/>
      </c>
      <c r="G28" s="512"/>
      <c r="H28" s="513"/>
    </row>
    <row r="29" spans="1:14" ht="15" customHeight="1" x14ac:dyDescent="0.25">
      <c r="A29" s="514" t="str">
        <f>IF('Recyclingschritt N_0'!A28&lt;&gt;"",'Recyclingschritt N_0'!A28,"")</f>
        <v/>
      </c>
      <c r="B29" s="514"/>
      <c r="C29" s="291" t="str">
        <f>IF('Recyclingschritt N_0'!C28&lt;&gt;"",'Recyclingschritt N_0'!C28,"")</f>
        <v/>
      </c>
      <c r="D29" s="219" t="str">
        <f>IF('Recyclingschritt N_0'!D28&lt;&gt;"",'Recyclingschritt N_0'!D28,"")</f>
        <v/>
      </c>
      <c r="E29" s="292" t="str">
        <f t="shared" si="0"/>
        <v/>
      </c>
      <c r="F29" s="511" t="str">
        <f>IF('Recyclingschritt N_0'!E28&lt;&gt;"",'Recyclingschritt N_0'!E28,"")</f>
        <v/>
      </c>
      <c r="G29" s="512"/>
      <c r="H29" s="513"/>
      <c r="J29" s="119"/>
    </row>
    <row r="30" spans="1:14" ht="15" customHeight="1" x14ac:dyDescent="0.25">
      <c r="A30" s="514" t="str">
        <f>IF('Recyclingschritt N_0'!A29&lt;&gt;"",'Recyclingschritt N_0'!A29,"")</f>
        <v/>
      </c>
      <c r="B30" s="514"/>
      <c r="C30" s="291" t="str">
        <f>IF('Recyclingschritt N_0'!C29&lt;&gt;"",'Recyclingschritt N_0'!C29,"")</f>
        <v/>
      </c>
      <c r="D30" s="219" t="str">
        <f>IF('Recyclingschritt N_0'!D29&lt;&gt;"",'Recyclingschritt N_0'!D29,"")</f>
        <v/>
      </c>
      <c r="E30" s="292" t="str">
        <f t="shared" si="0"/>
        <v/>
      </c>
      <c r="F30" s="511" t="str">
        <f>IF('Recyclingschritt N_0'!E29&lt;&gt;"",'Recyclingschritt N_0'!E29,"")</f>
        <v/>
      </c>
      <c r="G30" s="512"/>
      <c r="H30" s="513"/>
      <c r="J30" s="119"/>
    </row>
    <row r="31" spans="1:14" ht="15" customHeight="1" x14ac:dyDescent="0.25">
      <c r="A31" s="514" t="str">
        <f>IF('Recyclingschritt N_0'!A30&lt;&gt;"",'Recyclingschritt N_0'!A30,"")</f>
        <v/>
      </c>
      <c r="B31" s="514"/>
      <c r="C31" s="291" t="str">
        <f>IF('Recyclingschritt N_0'!C30&lt;&gt;"",'Recyclingschritt N_0'!C30,"")</f>
        <v/>
      </c>
      <c r="D31" s="219" t="str">
        <f>IF('Recyclingschritt N_0'!D30&lt;&gt;"",'Recyclingschritt N_0'!D30,"")</f>
        <v/>
      </c>
      <c r="E31" s="292" t="str">
        <f t="shared" si="0"/>
        <v/>
      </c>
      <c r="F31" s="511" t="str">
        <f>IF('Recyclingschritt N_0'!E30&lt;&gt;"",'Recyclingschritt N_0'!E30,"")</f>
        <v/>
      </c>
      <c r="G31" s="512"/>
      <c r="H31" s="513"/>
      <c r="J31" s="119"/>
    </row>
    <row r="32" spans="1:14" ht="15" customHeight="1" x14ac:dyDescent="0.25">
      <c r="A32" s="514" t="str">
        <f>IF('Recyclingschritt N_0'!A31&lt;&gt;"",'Recyclingschritt N_0'!A31,"")</f>
        <v/>
      </c>
      <c r="B32" s="514"/>
      <c r="C32" s="291" t="str">
        <f>IF('Recyclingschritt N_0'!C31&lt;&gt;"",'Recyclingschritt N_0'!C31,"")</f>
        <v/>
      </c>
      <c r="D32" s="219" t="str">
        <f>IF('Recyclingschritt N_0'!D31&lt;&gt;"",'Recyclingschritt N_0'!D31,"")</f>
        <v/>
      </c>
      <c r="E32" s="292" t="str">
        <f t="shared" si="0"/>
        <v/>
      </c>
      <c r="F32" s="511" t="str">
        <f>IF('Recyclingschritt N_0'!E31&lt;&gt;"",'Recyclingschritt N_0'!E31,"")</f>
        <v/>
      </c>
      <c r="G32" s="512"/>
      <c r="H32" s="513"/>
      <c r="J32" s="119"/>
    </row>
    <row r="33" spans="1:8" x14ac:dyDescent="0.25">
      <c r="A33" s="514" t="s">
        <v>78</v>
      </c>
      <c r="B33" s="514"/>
      <c r="C33" s="291" t="str">
        <f>IF('Recyclingschritt N_0'!C32&lt;&gt;"",'Recyclingschritt N_0'!C32,"")</f>
        <v/>
      </c>
      <c r="D33" s="219">
        <f>SUM(D27:D32)</f>
        <v>0</v>
      </c>
      <c r="E33" s="292">
        <f>SUM(E27:E32)</f>
        <v>0</v>
      </c>
      <c r="F33" s="511"/>
      <c r="G33" s="512"/>
      <c r="H33" s="513"/>
    </row>
    <row r="34" spans="1:8" x14ac:dyDescent="0.25">
      <c r="A34" s="28"/>
      <c r="B34" s="29"/>
      <c r="C34" s="29"/>
      <c r="D34" s="29"/>
      <c r="E34" s="25" t="str">
        <f>IF('Recyclingschritt N_0'!E33&lt;&gt;"",'Recyclingschritt N_0'!E33,"")</f>
        <v/>
      </c>
      <c r="F34" s="120"/>
      <c r="G34" s="120"/>
      <c r="H34" s="121"/>
    </row>
    <row r="35" spans="1:8" ht="50.1" customHeight="1" x14ac:dyDescent="0.25">
      <c r="A35" s="479" t="s">
        <v>176</v>
      </c>
      <c r="B35" s="480"/>
      <c r="C35" s="480"/>
      <c r="D35" s="480"/>
      <c r="E35" s="480"/>
      <c r="F35" s="480"/>
      <c r="G35" s="480"/>
      <c r="H35" s="480"/>
    </row>
    <row r="36" spans="1:8" ht="24.95" customHeight="1" x14ac:dyDescent="0.25">
      <c r="A36" s="338" t="s">
        <v>177</v>
      </c>
      <c r="B36" s="488" t="str">
        <f>D27</f>
        <v/>
      </c>
      <c r="C36" s="489"/>
      <c r="D36" s="339"/>
      <c r="E36" s="339"/>
      <c r="F36" s="339"/>
      <c r="G36" s="339"/>
      <c r="H36" s="339"/>
    </row>
    <row r="37" spans="1:8" ht="15" customHeight="1" x14ac:dyDescent="0.25">
      <c r="A37" s="516" t="s">
        <v>97</v>
      </c>
      <c r="B37" s="517"/>
      <c r="C37" s="517"/>
      <c r="D37" s="484" t="str">
        <f>IF('Recyclingschritt N_0'!E26&lt;&gt;"",'Recyclingschritt N_0'!E26,"")</f>
        <v/>
      </c>
      <c r="E37" s="484"/>
      <c r="F37" s="484"/>
      <c r="G37" s="484"/>
      <c r="H37" s="484"/>
    </row>
    <row r="38" spans="1:8" ht="134.25" customHeight="1" x14ac:dyDescent="0.25">
      <c r="A38" s="122" t="s">
        <v>7</v>
      </c>
      <c r="B38" s="14" t="s">
        <v>34</v>
      </c>
      <c r="C38" s="14" t="s">
        <v>31</v>
      </c>
      <c r="D38" s="14" t="s">
        <v>122</v>
      </c>
      <c r="E38" s="15" t="s">
        <v>33</v>
      </c>
      <c r="F38" s="16" t="s">
        <v>123</v>
      </c>
      <c r="G38" s="362" t="s">
        <v>124</v>
      </c>
      <c r="H38" s="357" t="s">
        <v>175</v>
      </c>
    </row>
    <row r="39" spans="1:8" ht="24.95" customHeight="1" x14ac:dyDescent="0.25">
      <c r="A39" s="123"/>
      <c r="B39" s="55" t="s">
        <v>8</v>
      </c>
      <c r="C39" s="55" t="s">
        <v>8</v>
      </c>
      <c r="D39" s="55" t="s">
        <v>8</v>
      </c>
      <c r="E39" s="55" t="s">
        <v>8</v>
      </c>
      <c r="F39" s="55" t="s">
        <v>28</v>
      </c>
      <c r="G39" s="355" t="s">
        <v>28</v>
      </c>
      <c r="H39" s="355" t="s">
        <v>8</v>
      </c>
    </row>
    <row r="40" spans="1:8" ht="24.95" customHeight="1" x14ac:dyDescent="0.25">
      <c r="A40" s="23" t="str">
        <f>IF('Recyclingschritt N_0'!A78&lt;&gt;"",'Recyclingschritt N_0'!A78,"")</f>
        <v>Kobalt (Co)</v>
      </c>
      <c r="B40" s="288" t="str">
        <f>'Recyclingschritt N_0'!B78</f>
        <v/>
      </c>
      <c r="C40" s="241" t="str">
        <f>IFERROR('Recyclingschritt N_0'!C78+('Recyclingschritt N_1'!C45+'Recyclingschritt N_2'!C45+'Recyclingschritt N_3'!C45+'Recyclingschritt N_4'!C45+'Recyclingschritt N_5'!C45+'Recyclingschritt N_6'!C45+'Recyclingschritt N_7'!C45+'Recyclingschritt N_8'!C45)*$E$27,"")</f>
        <v/>
      </c>
      <c r="D40" s="241" t="str">
        <f>IFERROR('Recyclingschritt N_0'!D78+('Recyclingschritt N_1'!D45+'Recyclingschritt N_2'!D45+'Recyclingschritt N_3'!D45+'Recyclingschritt N_4'!D45+'Recyclingschritt N_5'!D45+'Recyclingschritt N_6'!D45+'Recyclingschritt N_7'!D45+'Recyclingschritt N_8'!D45)*$E$27,"")</f>
        <v/>
      </c>
      <c r="E40" s="289" t="str">
        <f>IFERROR(C40+D40,"")</f>
        <v/>
      </c>
      <c r="F40" s="492"/>
      <c r="G40" s="389" t="str">
        <f>IFERROR(E40/B40, "ggf. Pflichtfeld!")</f>
        <v>ggf. Pflichtfeld!</v>
      </c>
      <c r="H40" s="228"/>
    </row>
    <row r="41" spans="1:8" ht="24.95" customHeight="1" x14ac:dyDescent="0.25">
      <c r="A41" s="23" t="str">
        <f>IF('Recyclingschritt N_0'!A79&lt;&gt;"",'Recyclingschritt N_0'!A79,"")</f>
        <v>Kupfer (Cu)</v>
      </c>
      <c r="B41" s="288" t="str">
        <f>'Recyclingschritt N_0'!B79</f>
        <v/>
      </c>
      <c r="C41" s="241" t="str">
        <f>IFERROR('Recyclingschritt N_0'!C79+('Recyclingschritt N_1'!C46+'Recyclingschritt N_2'!C46+'Recyclingschritt N_3'!C46+'Recyclingschritt N_4'!C46+'Recyclingschritt N_5'!C46+'Recyclingschritt N_6'!C46+'Recyclingschritt N_7'!C46+'Recyclingschritt N_8'!C46)*$E$27,"")</f>
        <v/>
      </c>
      <c r="D41" s="241" t="str">
        <f>IFERROR('Recyclingschritt N_0'!D79+('Recyclingschritt N_1'!D46+'Recyclingschritt N_2'!D46+'Recyclingschritt N_3'!D46+'Recyclingschritt N_4'!D46+'Recyclingschritt N_5'!D46+'Recyclingschritt N_6'!D46+'Recyclingschritt N_7'!D46+'Recyclingschritt N_8'!D46)*$E$27,"")</f>
        <v/>
      </c>
      <c r="E41" s="289" t="str">
        <f t="shared" ref="E41:E58" si="1">IFERROR(C41+D41,"")</f>
        <v/>
      </c>
      <c r="F41" s="493"/>
      <c r="G41" s="389" t="str">
        <f t="shared" ref="G41:G43" si="2">IFERROR(E41/B41, "ggf. Pflichtfeld!")</f>
        <v>ggf. Pflichtfeld!</v>
      </c>
      <c r="H41" s="347"/>
    </row>
    <row r="42" spans="1:8" ht="24.95" customHeight="1" x14ac:dyDescent="0.25">
      <c r="A42" s="23" t="str">
        <f>IF('Recyclingschritt N_0'!A80&lt;&gt;"",'Recyclingschritt N_0'!A80,"")</f>
        <v>Blei (Pb)</v>
      </c>
      <c r="B42" s="288" t="str">
        <f>'Recyclingschritt N_0'!B80</f>
        <v/>
      </c>
      <c r="C42" s="241" t="str">
        <f>IFERROR('Recyclingschritt N_0'!C80+('Recyclingschritt N_1'!C47+'Recyclingschritt N_2'!C47+'Recyclingschritt N_3'!C47+'Recyclingschritt N_4'!C47+'Recyclingschritt N_5'!C47+'Recyclingschritt N_6'!C47+'Recyclingschritt N_7'!C47+'Recyclingschritt N_8'!C47)*$E$27,"")</f>
        <v/>
      </c>
      <c r="D42" s="241" t="str">
        <f>IFERROR('Recyclingschritt N_0'!D80+('Recyclingschritt N_1'!D47+'Recyclingschritt N_2'!D47+'Recyclingschritt N_3'!D47+'Recyclingschritt N_4'!D47+'Recyclingschritt N_5'!D47+'Recyclingschritt N_6'!D47+'Recyclingschritt N_7'!D47+'Recyclingschritt N_8'!D47)*$E$27,"")</f>
        <v/>
      </c>
      <c r="E42" s="289" t="str">
        <f t="shared" si="1"/>
        <v/>
      </c>
      <c r="F42" s="493"/>
      <c r="G42" s="389" t="str">
        <f t="shared" si="2"/>
        <v>ggf. Pflichtfeld!</v>
      </c>
      <c r="H42" s="228"/>
    </row>
    <row r="43" spans="1:8" ht="24.95" customHeight="1" x14ac:dyDescent="0.25">
      <c r="A43" s="23" t="str">
        <f>IF('Recyclingschritt N_0'!A81&lt;&gt;"",'Recyclingschritt N_0'!A81,"")</f>
        <v>Lithium (Li)</v>
      </c>
      <c r="B43" s="288" t="str">
        <f>'Recyclingschritt N_0'!B81</f>
        <v/>
      </c>
      <c r="C43" s="241" t="str">
        <f>IFERROR('Recyclingschritt N_0'!C81+('Recyclingschritt N_1'!C48+'Recyclingschritt N_2'!C48+'Recyclingschritt N_3'!C48+'Recyclingschritt N_4'!C48+'Recyclingschritt N_5'!C48+'Recyclingschritt N_6'!C48+'Recyclingschritt N_7'!C48+'Recyclingschritt N_8'!C48)*$E$27,"")</f>
        <v/>
      </c>
      <c r="D43" s="241" t="str">
        <f>IFERROR('Recyclingschritt N_0'!D81+('Recyclingschritt N_1'!D48+'Recyclingschritt N_2'!D48+'Recyclingschritt N_3'!D48+'Recyclingschritt N_4'!D48+'Recyclingschritt N_5'!D48+'Recyclingschritt N_6'!D48+'Recyclingschritt N_7'!D48+'Recyclingschritt N_8'!D48)*$E$27,"")</f>
        <v/>
      </c>
      <c r="E43" s="289" t="str">
        <f t="shared" si="1"/>
        <v/>
      </c>
      <c r="F43" s="493"/>
      <c r="G43" s="389" t="str">
        <f t="shared" si="2"/>
        <v>ggf. Pflichtfeld!</v>
      </c>
      <c r="H43" s="228"/>
    </row>
    <row r="44" spans="1:8" ht="15" customHeight="1" x14ac:dyDescent="0.25">
      <c r="A44" s="23" t="str">
        <f>IF('Recyclingschritt N_0'!A82&lt;&gt;"",'Recyclingschritt N_0'!A82,"")</f>
        <v>Nickel (Ni)</v>
      </c>
      <c r="B44" s="288" t="str">
        <f>'Recyclingschritt N_0'!B82</f>
        <v/>
      </c>
      <c r="C44" s="241" t="str">
        <f>IFERROR('Recyclingschritt N_0'!C82+('Recyclingschritt N_1'!C49+'Recyclingschritt N_2'!C49+'Recyclingschritt N_3'!C49+'Recyclingschritt N_4'!C49+'Recyclingschritt N_5'!C49+'Recyclingschritt N_6'!C49+'Recyclingschritt N_7'!C49+'Recyclingschritt N_8'!C49)*$E$27,"")</f>
        <v/>
      </c>
      <c r="D44" s="241" t="str">
        <f>IFERROR('Recyclingschritt N_0'!D82+('Recyclingschritt N_1'!D49+'Recyclingschritt N_2'!D49+'Recyclingschritt N_3'!D49+'Recyclingschritt N_4'!D49+'Recyclingschritt N_5'!D49+'Recyclingschritt N_6'!D49+'Recyclingschritt N_7'!D49+'Recyclingschritt N_8'!D49)*$E$27,"")</f>
        <v/>
      </c>
      <c r="E44" s="289" t="str">
        <f t="shared" si="1"/>
        <v/>
      </c>
      <c r="F44" s="493"/>
      <c r="G44" s="492"/>
      <c r="H44" s="228"/>
    </row>
    <row r="45" spans="1:8" ht="15" customHeight="1" x14ac:dyDescent="0.25">
      <c r="A45" s="23" t="str">
        <f>IF('Recyclingschritt N_0'!A83&lt;&gt;"",'Recyclingschritt N_0'!A83,"")</f>
        <v>Mangan (Mn)</v>
      </c>
      <c r="B45" s="288" t="str">
        <f>'Recyclingschritt N_0'!B83</f>
        <v/>
      </c>
      <c r="C45" s="241" t="str">
        <f>IFERROR('Recyclingschritt N_0'!C83+('Recyclingschritt N_1'!C50+'Recyclingschritt N_2'!C50+'Recyclingschritt N_3'!C50+'Recyclingschritt N_4'!C50+'Recyclingschritt N_5'!C50+'Recyclingschritt N_6'!C50+'Recyclingschritt N_7'!C50+'Recyclingschritt N_8'!C50)*$E$27,"")</f>
        <v/>
      </c>
      <c r="D45" s="241" t="str">
        <f>IFERROR('Recyclingschritt N_0'!D83+('Recyclingschritt N_1'!D50+'Recyclingschritt N_2'!D50+'Recyclingschritt N_3'!D50+'Recyclingschritt N_4'!D50+'Recyclingschritt N_5'!D50+'Recyclingschritt N_6'!D50+'Recyclingschritt N_7'!D50+'Recyclingschritt N_8'!D50)*$E$27,"")</f>
        <v/>
      </c>
      <c r="E45" s="289" t="str">
        <f t="shared" si="1"/>
        <v/>
      </c>
      <c r="F45" s="493"/>
      <c r="G45" s="520"/>
      <c r="H45" s="228"/>
    </row>
    <row r="46" spans="1:8" ht="15" customHeight="1" x14ac:dyDescent="0.25">
      <c r="A46" s="23" t="str">
        <f>IF('Recyclingschritt N_0'!A84&lt;&gt;"",'Recyclingschritt N_0'!A84,"")</f>
        <v>Aluminium (Al)</v>
      </c>
      <c r="B46" s="288" t="str">
        <f>'Recyclingschritt N_0'!B84</f>
        <v/>
      </c>
      <c r="C46" s="241" t="str">
        <f>IFERROR('Recyclingschritt N_0'!C84+('Recyclingschritt N_1'!C51+'Recyclingschritt N_2'!C51+'Recyclingschritt N_3'!C51+'Recyclingschritt N_4'!C51+'Recyclingschritt N_5'!C51+'Recyclingschritt N_6'!C51+'Recyclingschritt N_7'!C51+'Recyclingschritt N_8'!C51)*$E$27,"")</f>
        <v/>
      </c>
      <c r="D46" s="241" t="str">
        <f>IFERROR('Recyclingschritt N_0'!D84+('Recyclingschritt N_1'!D51+'Recyclingschritt N_2'!D51+'Recyclingschritt N_3'!D51+'Recyclingschritt N_4'!D51+'Recyclingschritt N_5'!D51+'Recyclingschritt N_6'!D51+'Recyclingschritt N_7'!D51+'Recyclingschritt N_8'!D51)*$E$27,"")</f>
        <v/>
      </c>
      <c r="E46" s="289" t="str">
        <f t="shared" si="1"/>
        <v/>
      </c>
      <c r="F46" s="493"/>
      <c r="G46" s="520"/>
      <c r="H46" s="228"/>
    </row>
    <row r="47" spans="1:8" ht="15" customHeight="1" x14ac:dyDescent="0.25">
      <c r="A47" s="23" t="str">
        <f>IF('Recyclingschritt N_0'!A85&lt;&gt;"",'Recyclingschritt N_0'!A85,"")</f>
        <v>Stahl</v>
      </c>
      <c r="B47" s="288" t="str">
        <f>'Recyclingschritt N_0'!B85</f>
        <v/>
      </c>
      <c r="C47" s="241" t="str">
        <f>IFERROR('Recyclingschritt N_0'!C85+('Recyclingschritt N_1'!C52+'Recyclingschritt N_2'!C52+'Recyclingschritt N_3'!C52+'Recyclingschritt N_4'!C52+'Recyclingschritt N_5'!C52+'Recyclingschritt N_6'!C52+'Recyclingschritt N_7'!C52+'Recyclingschritt N_8'!C52)*$E$27,"")</f>
        <v/>
      </c>
      <c r="D47" s="241" t="str">
        <f>IFERROR('Recyclingschritt N_0'!D85+('Recyclingschritt N_1'!D52+'Recyclingschritt N_2'!D52+'Recyclingschritt N_3'!D52+'Recyclingschritt N_4'!D52+'Recyclingschritt N_5'!D52+'Recyclingschritt N_6'!D52+'Recyclingschritt N_7'!D52+'Recyclingschritt N_8'!D52)*$E$27,"")</f>
        <v/>
      </c>
      <c r="E47" s="289" t="str">
        <f t="shared" si="1"/>
        <v/>
      </c>
      <c r="F47" s="493"/>
      <c r="G47" s="520"/>
      <c r="H47" s="228"/>
    </row>
    <row r="48" spans="1:8" ht="18" customHeight="1" x14ac:dyDescent="0.25">
      <c r="A48" s="23" t="str">
        <f>IF('Recyclingschritt N_0'!A86&lt;&gt;"",'Recyclingschritt N_0'!A86,"")</f>
        <v>Elektrolyt (KOH)</v>
      </c>
      <c r="B48" s="288" t="str">
        <f>'Recyclingschritt N_0'!B86</f>
        <v/>
      </c>
      <c r="C48" s="241" t="str">
        <f>IFERROR('Recyclingschritt N_0'!C86+('Recyclingschritt N_1'!C53+'Recyclingschritt N_2'!C53+'Recyclingschritt N_3'!C53+'Recyclingschritt N_4'!C53+'Recyclingschritt N_5'!C53+'Recyclingschritt N_6'!C53+'Recyclingschritt N_7'!C53+'Recyclingschritt N_8'!C53)*$E$27,"")</f>
        <v/>
      </c>
      <c r="D48" s="241" t="str">
        <f>IFERROR('Recyclingschritt N_0'!D86+('Recyclingschritt N_1'!D53+'Recyclingschritt N_2'!D53+'Recyclingschritt N_3'!D53+'Recyclingschritt N_4'!D53+'Recyclingschritt N_5'!D53+'Recyclingschritt N_6'!D53+'Recyclingschritt N_7'!D53+'Recyclingschritt N_8'!D53)*$E$27,"")</f>
        <v/>
      </c>
      <c r="E48" s="289" t="str">
        <f t="shared" si="1"/>
        <v/>
      </c>
      <c r="F48" s="493"/>
      <c r="G48" s="520"/>
      <c r="H48" s="228"/>
    </row>
    <row r="49" spans="1:10" ht="47.25" customHeight="1" x14ac:dyDescent="0.25">
      <c r="A49" s="23" t="str">
        <f>IF('Recyclingschritt N_0'!A87&lt;&gt;"",'Recyclingschritt N_0'!A87,"")</f>
        <v>Elektrolyt (NaOH)</v>
      </c>
      <c r="B49" s="288" t="str">
        <f>'Recyclingschritt N_0'!B87</f>
        <v/>
      </c>
      <c r="C49" s="241" t="str">
        <f>IFERROR('Recyclingschritt N_0'!C87+('Recyclingschritt N_1'!C54+'Recyclingschritt N_2'!C54+'Recyclingschritt N_3'!C54+'Recyclingschritt N_4'!C54+'Recyclingschritt N_5'!C54+'Recyclingschritt N_6'!C54+'Recyclingschritt N_7'!C54+'Recyclingschritt N_8'!C54)*$E$27,"")</f>
        <v/>
      </c>
      <c r="D49" s="241" t="str">
        <f>IFERROR('Recyclingschritt N_0'!D87+('Recyclingschritt N_1'!D54+'Recyclingschritt N_2'!D54+'Recyclingschritt N_3'!D54+'Recyclingschritt N_4'!D54+'Recyclingschritt N_5'!D54+'Recyclingschritt N_6'!D54+'Recyclingschritt N_7'!D54+'Recyclingschritt N_8'!D54)*$E$27,"")</f>
        <v/>
      </c>
      <c r="E49" s="289" t="str">
        <f t="shared" si="1"/>
        <v/>
      </c>
      <c r="F49" s="493"/>
      <c r="G49" s="520"/>
      <c r="H49" s="228"/>
    </row>
    <row r="50" spans="1:10" ht="33.75" customHeight="1" x14ac:dyDescent="0.25">
      <c r="A50" s="23" t="str">
        <f>IF('Recyclingschritt N_0'!A88&lt;&gt;"",'Recyclingschritt N_0'!A88,"")</f>
        <v>Kunststoffe (9)</v>
      </c>
      <c r="B50" s="288" t="str">
        <f>'Recyclingschritt N_0'!B88</f>
        <v/>
      </c>
      <c r="C50" s="241" t="str">
        <f>IFERROR('Recyclingschritt N_0'!C88+('Recyclingschritt N_1'!C55+'Recyclingschritt N_2'!C55+'Recyclingschritt N_3'!C55+'Recyclingschritt N_4'!C55+'Recyclingschritt N_5'!C55+'Recyclingschritt N_6'!C55+'Recyclingschritt N_7'!C55+'Recyclingschritt N_8'!C55)*$E$27,"")</f>
        <v/>
      </c>
      <c r="D50" s="241" t="str">
        <f>IFERROR('Recyclingschritt N_0'!D88+('Recyclingschritt N_1'!D55+'Recyclingschritt N_2'!D55+'Recyclingschritt N_3'!D55+'Recyclingschritt N_4'!D55+'Recyclingschritt N_5'!D55+'Recyclingschritt N_6'!D55+'Recyclingschritt N_7'!D55+'Recyclingschritt N_8'!D55)*$E$27,"")</f>
        <v/>
      </c>
      <c r="E50" s="289" t="str">
        <f t="shared" si="1"/>
        <v/>
      </c>
      <c r="F50" s="493"/>
      <c r="G50" s="520"/>
      <c r="H50" s="228"/>
    </row>
    <row r="51" spans="1:10" ht="15" customHeight="1" x14ac:dyDescent="0.25">
      <c r="A51" s="23" t="str">
        <f>IF('Recyclingschritt N_0'!A89&lt;&gt;"",'Recyclingschritt N_0'!A89,"")</f>
        <v>Cadmium (Cd) (13)</v>
      </c>
      <c r="B51" s="288" t="str">
        <f>'Recyclingschritt N_0'!B89</f>
        <v/>
      </c>
      <c r="C51" s="241" t="str">
        <f>IFERROR('Recyclingschritt N_0'!C89+('Recyclingschritt N_1'!C56+'Recyclingschritt N_2'!C56+'Recyclingschritt N_3'!C56+'Recyclingschritt N_4'!C56+'Recyclingschritt N_5'!C56+'Recyclingschritt N_6'!C56+'Recyclingschritt N_7'!C56+'Recyclingschritt N_8'!C56)*$E$27,"")</f>
        <v/>
      </c>
      <c r="D51" s="241" t="str">
        <f>IFERROR('Recyclingschritt N_0'!D89+('Recyclingschritt N_1'!D56+'Recyclingschritt N_2'!D56+'Recyclingschritt N_3'!D56+'Recyclingschritt N_4'!D56+'Recyclingschritt N_5'!D56+'Recyclingschritt N_6'!D56+'Recyclingschritt N_7'!D56+'Recyclingschritt N_8'!D56)*$E$27,"")</f>
        <v/>
      </c>
      <c r="E51" s="289" t="str">
        <f t="shared" si="1"/>
        <v/>
      </c>
      <c r="F51" s="493"/>
      <c r="G51" s="520"/>
      <c r="H51" s="408" t="str">
        <f>IFERROR('Recyclingschritt N_0'!I89+('Recyclingschritt N_1'!I56+'Recyclingschritt N_2'!I56+'Recyclingschritt N_3'!I56+'Recyclingschritt N_4'!I56+'Recyclingschritt N_5'!I56+'Recyclingschritt N_6'!I56+'Recyclingschritt N_7'!I56+'Recyclingschritt N_8'!I56)*E27,"")</f>
        <v/>
      </c>
    </row>
    <row r="52" spans="1:10" ht="15" customHeight="1" x14ac:dyDescent="0.25">
      <c r="A52" s="23" t="str">
        <f>IF('Recyclingschritt N_0'!A90&lt;&gt;"",'Recyclingschritt N_0'!A90,"")</f>
        <v/>
      </c>
      <c r="B52" s="288" t="str">
        <f>'Recyclingschritt N_0'!B90</f>
        <v/>
      </c>
      <c r="C52" s="241" t="str">
        <f>IFERROR('Recyclingschritt N_0'!C90+('Recyclingschritt N_1'!C57+'Recyclingschritt N_2'!C57+'Recyclingschritt N_3'!C57+'Recyclingschritt N_4'!C57+'Recyclingschritt N_5'!C57+'Recyclingschritt N_6'!C57+'Recyclingschritt N_7'!C57+'Recyclingschritt N_8'!C57)*$E$27,"")</f>
        <v/>
      </c>
      <c r="D52" s="241" t="str">
        <f>IFERROR('Recyclingschritt N_0'!D90+('Recyclingschritt N_1'!D57+'Recyclingschritt N_2'!D57+'Recyclingschritt N_3'!D57+'Recyclingschritt N_4'!D57+'Recyclingschritt N_5'!D57+'Recyclingschritt N_6'!D57+'Recyclingschritt N_7'!D57+'Recyclingschritt N_8'!D57)*$E$27,"")</f>
        <v/>
      </c>
      <c r="E52" s="289" t="str">
        <f t="shared" si="1"/>
        <v/>
      </c>
      <c r="F52" s="493"/>
      <c r="G52" s="520"/>
      <c r="H52" s="228"/>
    </row>
    <row r="53" spans="1:10" ht="15" customHeight="1" x14ac:dyDescent="0.25">
      <c r="A53" s="23" t="str">
        <f>IF('Recyclingschritt N_0'!A91&lt;&gt;"",'Recyclingschritt N_0'!A91,"")</f>
        <v/>
      </c>
      <c r="B53" s="288" t="str">
        <f>'Recyclingschritt N_0'!B91</f>
        <v/>
      </c>
      <c r="C53" s="241" t="str">
        <f>IFERROR('Recyclingschritt N_0'!C91+('Recyclingschritt N_1'!C58+'Recyclingschritt N_2'!C58+'Recyclingschritt N_3'!C58+'Recyclingschritt N_4'!C58+'Recyclingschritt N_5'!C58+'Recyclingschritt N_6'!C58+'Recyclingschritt N_7'!C58+'Recyclingschritt N_8'!C58)*$E$27,"")</f>
        <v/>
      </c>
      <c r="D53" s="241" t="str">
        <f>IFERROR('Recyclingschritt N_0'!D91+('Recyclingschritt N_1'!D58+'Recyclingschritt N_2'!D58+'Recyclingschritt N_3'!D58+'Recyclingschritt N_4'!D58+'Recyclingschritt N_5'!D58+'Recyclingschritt N_6'!D58+'Recyclingschritt N_7'!D58+'Recyclingschritt N_8'!D58)*$E$27,"")</f>
        <v/>
      </c>
      <c r="E53" s="289" t="str">
        <f t="shared" si="1"/>
        <v/>
      </c>
      <c r="F53" s="493"/>
      <c r="G53" s="520"/>
      <c r="H53" s="228"/>
    </row>
    <row r="54" spans="1:10" ht="15" customHeight="1" x14ac:dyDescent="0.25">
      <c r="A54" s="23" t="str">
        <f>IF('Recyclingschritt N_0'!A92&lt;&gt;"",'Recyclingschritt N_0'!A92,"")</f>
        <v/>
      </c>
      <c r="B54" s="288" t="str">
        <f>'Recyclingschritt N_0'!B92</f>
        <v/>
      </c>
      <c r="C54" s="241" t="str">
        <f>IFERROR('Recyclingschritt N_0'!C92+('Recyclingschritt N_1'!C59+'Recyclingschritt N_2'!C59+'Recyclingschritt N_3'!C59+'Recyclingschritt N_4'!C59+'Recyclingschritt N_5'!C59+'Recyclingschritt N_6'!C59+'Recyclingschritt N_7'!C59+'Recyclingschritt N_8'!C59)*$E$27,"")</f>
        <v/>
      </c>
      <c r="D54" s="241" t="str">
        <f>IFERROR('Recyclingschritt N_0'!D92+('Recyclingschritt N_1'!D59+'Recyclingschritt N_2'!D59+'Recyclingschritt N_3'!D59+'Recyclingschritt N_4'!D59+'Recyclingschritt N_5'!D59+'Recyclingschritt N_6'!D59+'Recyclingschritt N_7'!D59+'Recyclingschritt N_8'!D59)*$E$27,"")</f>
        <v/>
      </c>
      <c r="E54" s="289" t="str">
        <f t="shared" si="1"/>
        <v/>
      </c>
      <c r="F54" s="493"/>
      <c r="G54" s="520"/>
      <c r="H54" s="228"/>
    </row>
    <row r="55" spans="1:10" ht="15" customHeight="1" x14ac:dyDescent="0.25">
      <c r="A55" s="23" t="str">
        <f>IF('Recyclingschritt N_0'!A93&lt;&gt;"",'Recyclingschritt N_0'!A93,"")</f>
        <v/>
      </c>
      <c r="B55" s="288" t="str">
        <f>'Recyclingschritt N_0'!B93</f>
        <v/>
      </c>
      <c r="C55" s="241" t="str">
        <f>IFERROR('Recyclingschritt N_0'!C93+('Recyclingschritt N_1'!C60+'Recyclingschritt N_2'!C60+'Recyclingschritt N_3'!C60+'Recyclingschritt N_4'!C60+'Recyclingschritt N_5'!C60+'Recyclingschritt N_6'!C60+'Recyclingschritt N_7'!C60+'Recyclingschritt N_8'!C60)*$E$27,"")</f>
        <v/>
      </c>
      <c r="D55" s="241" t="str">
        <f>IFERROR('Recyclingschritt N_0'!D93+('Recyclingschritt N_1'!D60+'Recyclingschritt N_2'!D60+'Recyclingschritt N_3'!D60+'Recyclingschritt N_4'!D60+'Recyclingschritt N_5'!D60+'Recyclingschritt N_6'!D60+'Recyclingschritt N_7'!D60+'Recyclingschritt N_8'!D60)*$E$27,"")</f>
        <v/>
      </c>
      <c r="E55" s="289" t="str">
        <f t="shared" si="1"/>
        <v/>
      </c>
      <c r="F55" s="493"/>
      <c r="G55" s="520"/>
      <c r="H55" s="228"/>
    </row>
    <row r="56" spans="1:10" ht="15" customHeight="1" x14ac:dyDescent="0.25">
      <c r="A56" s="23" t="str">
        <f>IF('Recyclingschritt N_0'!A94&lt;&gt;"",'Recyclingschritt N_0'!A94,"")</f>
        <v/>
      </c>
      <c r="B56" s="288" t="str">
        <f>'Recyclingschritt N_0'!B94</f>
        <v/>
      </c>
      <c r="C56" s="241" t="str">
        <f>IFERROR('Recyclingschritt N_0'!C94+('Recyclingschritt N_1'!C61+'Recyclingschritt N_2'!C61+'Recyclingschritt N_3'!C61+'Recyclingschritt N_4'!C61+'Recyclingschritt N_5'!C61+'Recyclingschritt N_6'!C61+'Recyclingschritt N_7'!C61+'Recyclingschritt N_8'!C61)*$E$27,"")</f>
        <v/>
      </c>
      <c r="D56" s="241" t="str">
        <f>IFERROR('Recyclingschritt N_0'!D94+('Recyclingschritt N_1'!D61+'Recyclingschritt N_2'!D61+'Recyclingschritt N_3'!D61+'Recyclingschritt N_4'!D61+'Recyclingschritt N_5'!D61+'Recyclingschritt N_6'!D61+'Recyclingschritt N_7'!D61+'Recyclingschritt N_8'!D61)*$E$27,"")</f>
        <v/>
      </c>
      <c r="E56" s="289" t="str">
        <f t="shared" si="1"/>
        <v/>
      </c>
      <c r="F56" s="493"/>
      <c r="G56" s="520"/>
      <c r="H56" s="231"/>
    </row>
    <row r="57" spans="1:10" ht="15" customHeight="1" x14ac:dyDescent="0.25">
      <c r="A57" s="23" t="str">
        <f>IF('Recyclingschritt N_0'!A95&lt;&gt;"",'Recyclingschritt N_0'!A95,"")</f>
        <v/>
      </c>
      <c r="B57" s="288" t="str">
        <f>'Recyclingschritt N_0'!B95</f>
        <v/>
      </c>
      <c r="C57" s="241" t="str">
        <f>IFERROR('Recyclingschritt N_0'!C95+('Recyclingschritt N_1'!C62+'Recyclingschritt N_2'!C62+'Recyclingschritt N_3'!C62+'Recyclingschritt N_4'!C62+'Recyclingschritt N_5'!C62+'Recyclingschritt N_6'!C62+'Recyclingschritt N_7'!C62+'Recyclingschritt N_8'!C62)*$E$27,"")</f>
        <v/>
      </c>
      <c r="D57" s="241" t="str">
        <f>IFERROR('Recyclingschritt N_0'!D95+('Recyclingschritt N_1'!D62+'Recyclingschritt N_2'!D62+'Recyclingschritt N_3'!D62+'Recyclingschritt N_4'!D62+'Recyclingschritt N_5'!D62+'Recyclingschritt N_6'!D62+'Recyclingschritt N_7'!D62+'Recyclingschritt N_8'!D62)*$E$27,"")</f>
        <v/>
      </c>
      <c r="E57" s="289" t="str">
        <f t="shared" si="1"/>
        <v/>
      </c>
      <c r="F57" s="493"/>
      <c r="G57" s="520"/>
      <c r="H57" s="231"/>
      <c r="I57" s="388"/>
    </row>
    <row r="58" spans="1:10" ht="15" customHeight="1" x14ac:dyDescent="0.25">
      <c r="A58" s="23" t="str">
        <f>IF('Recyclingschritt N_0'!A96&lt;&gt;"",'Recyclingschritt N_0'!A96,"")</f>
        <v/>
      </c>
      <c r="B58" s="288" t="str">
        <f>'Recyclingschritt N_0'!B96</f>
        <v/>
      </c>
      <c r="C58" s="241" t="str">
        <f>IFERROR('Recyclingschritt N_0'!C96+('Recyclingschritt N_1'!C63+'Recyclingschritt N_2'!C63+'Recyclingschritt N_3'!C63+'Recyclingschritt N_4'!C63+'Recyclingschritt N_5'!C63+'Recyclingschritt N_6'!C63+'Recyclingschritt N_7'!C63+'Recyclingschritt N_8'!C63)*$E$27,"")</f>
        <v/>
      </c>
      <c r="D58" s="241" t="str">
        <f>IFERROR('Recyclingschritt N_0'!D96+('Recyclingschritt N_1'!D63+'Recyclingschritt N_2'!D63+'Recyclingschritt N_3'!D63+'Recyclingschritt N_4'!D63+'Recyclingschritt N_5'!D63+'Recyclingschritt N_6'!D63+'Recyclingschritt N_7'!D63+'Recyclingschritt N_8'!D63)*$E$27,"")</f>
        <v/>
      </c>
      <c r="E58" s="289" t="str">
        <f t="shared" si="1"/>
        <v/>
      </c>
      <c r="F58" s="494"/>
      <c r="G58" s="521"/>
      <c r="H58" s="231"/>
    </row>
    <row r="59" spans="1:10" ht="15" customHeight="1" x14ac:dyDescent="0.25">
      <c r="A59" s="125" t="s">
        <v>29</v>
      </c>
      <c r="B59" s="327">
        <f>SUM(B40:B58)</f>
        <v>0</v>
      </c>
      <c r="C59" s="216">
        <f>SUM(C40:C58)</f>
        <v>0</v>
      </c>
      <c r="D59" s="216">
        <f>SUM(D40:D58)</f>
        <v>0</v>
      </c>
      <c r="E59" s="217">
        <f t="shared" ref="E59" si="3">C59+D59</f>
        <v>0</v>
      </c>
      <c r="F59" s="220" t="str">
        <f>IFERROR(E59/B59,"")</f>
        <v/>
      </c>
      <c r="G59" s="220"/>
      <c r="H59" s="221"/>
      <c r="J59" s="316"/>
    </row>
    <row r="60" spans="1:10" x14ac:dyDescent="0.25">
      <c r="A60" s="127"/>
      <c r="B60" s="127"/>
      <c r="C60" s="128"/>
      <c r="D60" s="129"/>
      <c r="E60" s="129"/>
      <c r="F60" s="129"/>
      <c r="G60" s="129"/>
      <c r="H60" s="130"/>
    </row>
    <row r="61" spans="1:10" ht="50.1" customHeight="1" x14ac:dyDescent="0.25">
      <c r="A61" s="479" t="s">
        <v>185</v>
      </c>
      <c r="B61" s="480"/>
      <c r="C61" s="480"/>
      <c r="D61" s="480"/>
      <c r="E61" s="480"/>
      <c r="F61" s="480"/>
      <c r="G61" s="480"/>
      <c r="H61" s="480"/>
    </row>
    <row r="62" spans="1:10" ht="24.95" customHeight="1" x14ac:dyDescent="0.25">
      <c r="A62" s="338" t="s">
        <v>177</v>
      </c>
      <c r="B62" s="488" t="str">
        <f>D28</f>
        <v/>
      </c>
      <c r="C62" s="489"/>
      <c r="D62" s="339"/>
      <c r="E62" s="339"/>
      <c r="F62" s="339"/>
      <c r="G62" s="339"/>
      <c r="H62" s="339"/>
    </row>
    <row r="63" spans="1:10" x14ac:dyDescent="0.25">
      <c r="A63" s="481" t="s">
        <v>97</v>
      </c>
      <c r="B63" s="482"/>
      <c r="C63" s="483"/>
      <c r="D63" s="484" t="str">
        <f>IF('Recyclingschritt N_0'!E27&lt;&gt;"",'Recyclingschritt N_0'!E27,"")</f>
        <v/>
      </c>
      <c r="E63" s="484"/>
      <c r="F63" s="484"/>
      <c r="G63" s="484"/>
      <c r="H63" s="484"/>
    </row>
    <row r="64" spans="1:10" ht="125.25" x14ac:dyDescent="0.25">
      <c r="A64" s="122" t="s">
        <v>7</v>
      </c>
      <c r="B64" s="14" t="s">
        <v>34</v>
      </c>
      <c r="C64" s="14" t="s">
        <v>31</v>
      </c>
      <c r="D64" s="14" t="s">
        <v>32</v>
      </c>
      <c r="E64" s="15" t="s">
        <v>33</v>
      </c>
      <c r="F64" s="167" t="s">
        <v>123</v>
      </c>
      <c r="G64" s="362" t="s">
        <v>124</v>
      </c>
      <c r="H64" s="357" t="s">
        <v>175</v>
      </c>
    </row>
    <row r="65" spans="1:8" x14ac:dyDescent="0.25">
      <c r="A65" s="163"/>
      <c r="B65" s="9" t="s">
        <v>8</v>
      </c>
      <c r="C65" s="55" t="s">
        <v>8</v>
      </c>
      <c r="D65" s="55" t="s">
        <v>8</v>
      </c>
      <c r="E65" s="55" t="s">
        <v>8</v>
      </c>
      <c r="F65" s="160" t="s">
        <v>28</v>
      </c>
      <c r="G65" s="355" t="s">
        <v>28</v>
      </c>
      <c r="H65" s="355" t="s">
        <v>8</v>
      </c>
    </row>
    <row r="66" spans="1:8" ht="24.95" customHeight="1" x14ac:dyDescent="0.25">
      <c r="A66" s="23" t="str">
        <f>IF('Recyclingschritt N_0'!A104&lt;&gt;"",'Recyclingschritt N_0'!A104,"")</f>
        <v>Kobalt (Co)</v>
      </c>
      <c r="B66" s="218" t="str">
        <f>'Recyclingschritt N_0'!B104</f>
        <v/>
      </c>
      <c r="C66" s="218" t="str">
        <f>IFERROR('Recyclingschritt N_0'!C104+('Recyclingschritt N_1'!C45+'Recyclingschritt N_2'!C45+'Recyclingschritt N_3'!C45+'Recyclingschritt N_4'!C45+'Recyclingschritt N_5'!C45+'Recyclingschritt N_6'!C45+'Recyclingschritt N_7'!C45+'Recyclingschritt N_8'!C45)*$E$28,"")</f>
        <v/>
      </c>
      <c r="D66" s="218" t="str">
        <f>IFERROR('Recyclingschritt N_0'!D104+('Recyclingschritt N_1'!D45+'Recyclingschritt N_2'!D45+'Recyclingschritt N_3'!D45+'Recyclingschritt N_4'!D45+'Recyclingschritt N_5'!D45+'Recyclingschritt N_6'!D45+'Recyclingschritt N_7'!D45+'Recyclingschritt N_8'!D45)*$E$28,"")</f>
        <v/>
      </c>
      <c r="E66" s="219" t="str">
        <f>IFERROR(C66+D66,"")</f>
        <v/>
      </c>
      <c r="F66" s="495"/>
      <c r="G66" s="389" t="str">
        <f>IFERROR(E66/B66, "ggf. Pflichtfeld!")</f>
        <v>ggf. Pflichtfeld!</v>
      </c>
      <c r="H66" s="228"/>
    </row>
    <row r="67" spans="1:8" ht="24.95" customHeight="1" x14ac:dyDescent="0.25">
      <c r="A67" s="23" t="str">
        <f>IF('Recyclingschritt N_0'!A105&lt;&gt;"",'Recyclingschritt N_0'!A105,"")</f>
        <v>Kupfer (Cu)</v>
      </c>
      <c r="B67" s="218" t="str">
        <f>'Recyclingschritt N_0'!B105</f>
        <v/>
      </c>
      <c r="C67" s="218" t="str">
        <f>IFERROR('Recyclingschritt N_0'!C105+('Recyclingschritt N_1'!C46+'Recyclingschritt N_2'!C46+'Recyclingschritt N_3'!C46+'Recyclingschritt N_4'!C46+'Recyclingschritt N_5'!C46+'Recyclingschritt N_6'!C46+'Recyclingschritt N_7'!C46+'Recyclingschritt N_8'!C46)*$E$28,"")</f>
        <v/>
      </c>
      <c r="D67" s="218" t="str">
        <f>IFERROR('Recyclingschritt N_0'!D105+('Recyclingschritt N_1'!D46+'Recyclingschritt N_2'!D46+'Recyclingschritt N_3'!D46+'Recyclingschritt N_4'!D46+'Recyclingschritt N_5'!D46+'Recyclingschritt N_6'!D46+'Recyclingschritt N_7'!D46+'Recyclingschritt N_8'!D46)*$E$28,"")</f>
        <v/>
      </c>
      <c r="E67" s="219" t="str">
        <f t="shared" ref="E67:E84" si="4">IFERROR(C67+D67,"")</f>
        <v/>
      </c>
      <c r="F67" s="496"/>
      <c r="G67" s="389" t="str">
        <f t="shared" ref="G67:G69" si="5">IFERROR(E67/B67, "ggf. Pflichtfeld!")</f>
        <v>ggf. Pflichtfeld!</v>
      </c>
      <c r="H67" s="347"/>
    </row>
    <row r="68" spans="1:8" ht="24.95" customHeight="1" x14ac:dyDescent="0.25">
      <c r="A68" s="23" t="str">
        <f>IF('Recyclingschritt N_0'!A106&lt;&gt;"",'Recyclingschritt N_0'!A106,"")</f>
        <v>Blei (Pb)</v>
      </c>
      <c r="B68" s="218" t="str">
        <f>'Recyclingschritt N_0'!B106</f>
        <v/>
      </c>
      <c r="C68" s="218" t="str">
        <f>IFERROR('Recyclingschritt N_0'!C106+('Recyclingschritt N_1'!C47+'Recyclingschritt N_2'!C47+'Recyclingschritt N_3'!C47+'Recyclingschritt N_4'!C47+'Recyclingschritt N_5'!C47+'Recyclingschritt N_6'!C47+'Recyclingschritt N_7'!C47+'Recyclingschritt N_8'!C47)*$E$28,"")</f>
        <v/>
      </c>
      <c r="D68" s="218" t="str">
        <f>IFERROR('Recyclingschritt N_0'!D106+('Recyclingschritt N_1'!D47+'Recyclingschritt N_2'!D47+'Recyclingschritt N_3'!D47+'Recyclingschritt N_4'!D47+'Recyclingschritt N_5'!D47+'Recyclingschritt N_6'!D47+'Recyclingschritt N_7'!D47+'Recyclingschritt N_8'!D47)*$E$28,"")</f>
        <v/>
      </c>
      <c r="E68" s="219" t="str">
        <f t="shared" si="4"/>
        <v/>
      </c>
      <c r="F68" s="496"/>
      <c r="G68" s="389" t="str">
        <f t="shared" si="5"/>
        <v>ggf. Pflichtfeld!</v>
      </c>
      <c r="H68" s="228"/>
    </row>
    <row r="69" spans="1:8" ht="24.95" customHeight="1" x14ac:dyDescent="0.25">
      <c r="A69" s="23" t="str">
        <f>IF('Recyclingschritt N_0'!A107&lt;&gt;"",'Recyclingschritt N_0'!A107,"")</f>
        <v>Lithium (Li)</v>
      </c>
      <c r="B69" s="218" t="str">
        <f>'Recyclingschritt N_0'!B107</f>
        <v/>
      </c>
      <c r="C69" s="218" t="str">
        <f>IFERROR('Recyclingschritt N_0'!C107+('Recyclingschritt N_1'!C48+'Recyclingschritt N_2'!C48+'Recyclingschritt N_3'!C48+'Recyclingschritt N_4'!C48+'Recyclingschritt N_5'!C48+'Recyclingschritt N_6'!C48+'Recyclingschritt N_7'!C48+'Recyclingschritt N_8'!C48)*$E$28,"")</f>
        <v/>
      </c>
      <c r="D69" s="218" t="str">
        <f>IFERROR('Recyclingschritt N_0'!D107+('Recyclingschritt N_1'!D48+'Recyclingschritt N_2'!D48+'Recyclingschritt N_3'!D48+'Recyclingschritt N_4'!D48+'Recyclingschritt N_5'!D48+'Recyclingschritt N_6'!D48+'Recyclingschritt N_7'!D48+'Recyclingschritt N_8'!D48)*$E$28,"")</f>
        <v/>
      </c>
      <c r="E69" s="219" t="str">
        <f t="shared" si="4"/>
        <v/>
      </c>
      <c r="F69" s="496"/>
      <c r="G69" s="389" t="str">
        <f t="shared" si="5"/>
        <v>ggf. Pflichtfeld!</v>
      </c>
      <c r="H69" s="228"/>
    </row>
    <row r="70" spans="1:8" x14ac:dyDescent="0.25">
      <c r="A70" s="23" t="str">
        <f>IF('Recyclingschritt N_0'!A108&lt;&gt;"",'Recyclingschritt N_0'!A108,"")</f>
        <v>Nickel (Ni)</v>
      </c>
      <c r="B70" s="218" t="str">
        <f>'Recyclingschritt N_0'!B108</f>
        <v/>
      </c>
      <c r="C70" s="218" t="str">
        <f>IFERROR('Recyclingschritt N_0'!C108+('Recyclingschritt N_1'!C49+'Recyclingschritt N_2'!C49+'Recyclingschritt N_3'!C49+'Recyclingschritt N_4'!C49+'Recyclingschritt N_5'!C49+'Recyclingschritt N_6'!C49+'Recyclingschritt N_7'!C49+'Recyclingschritt N_8'!C49)*$E$28,"")</f>
        <v/>
      </c>
      <c r="D70" s="218" t="str">
        <f>IFERROR('Recyclingschritt N_0'!D108+('Recyclingschritt N_1'!D49+'Recyclingschritt N_2'!D49+'Recyclingschritt N_3'!D49+'Recyclingschritt N_4'!D49+'Recyclingschritt N_5'!D49+'Recyclingschritt N_6'!D49+'Recyclingschritt N_7'!D49+'Recyclingschritt N_8'!D49)*$E$28,"")</f>
        <v/>
      </c>
      <c r="E70" s="219" t="str">
        <f t="shared" si="4"/>
        <v/>
      </c>
      <c r="F70" s="496"/>
      <c r="G70" s="492"/>
      <c r="H70" s="228"/>
    </row>
    <row r="71" spans="1:8" x14ac:dyDescent="0.25">
      <c r="A71" s="23" t="str">
        <f>IF('Recyclingschritt N_0'!A109&lt;&gt;"",'Recyclingschritt N_0'!A109,"")</f>
        <v>Mangan (Mn)</v>
      </c>
      <c r="B71" s="218" t="str">
        <f>'Recyclingschritt N_0'!B109</f>
        <v/>
      </c>
      <c r="C71" s="218" t="str">
        <f>IFERROR('Recyclingschritt N_0'!C109+('Recyclingschritt N_1'!C50+'Recyclingschritt N_2'!C50+'Recyclingschritt N_3'!C50+'Recyclingschritt N_4'!C50+'Recyclingschritt N_5'!C50+'Recyclingschritt N_6'!C50+'Recyclingschritt N_7'!C50+'Recyclingschritt N_8'!C50)*$E$28,"")</f>
        <v/>
      </c>
      <c r="D71" s="218" t="str">
        <f>IFERROR('Recyclingschritt N_0'!D109+('Recyclingschritt N_1'!D50+'Recyclingschritt N_2'!D50+'Recyclingschritt N_3'!D50+'Recyclingschritt N_4'!D50+'Recyclingschritt N_5'!D50+'Recyclingschritt N_6'!D50+'Recyclingschritt N_7'!D50+'Recyclingschritt N_8'!D50)*$E$28,"")</f>
        <v/>
      </c>
      <c r="E71" s="219" t="str">
        <f t="shared" si="4"/>
        <v/>
      </c>
      <c r="F71" s="496"/>
      <c r="G71" s="520"/>
      <c r="H71" s="228"/>
    </row>
    <row r="72" spans="1:8" x14ac:dyDescent="0.25">
      <c r="A72" s="23" t="str">
        <f>IF('Recyclingschritt N_0'!A110&lt;&gt;"",'Recyclingschritt N_0'!A110,"")</f>
        <v>Aluminium (Al)</v>
      </c>
      <c r="B72" s="218" t="str">
        <f>'Recyclingschritt N_0'!B110</f>
        <v/>
      </c>
      <c r="C72" s="218" t="str">
        <f>IFERROR('Recyclingschritt N_0'!C110+('Recyclingschritt N_1'!C51+'Recyclingschritt N_2'!C51+'Recyclingschritt N_3'!C51+'Recyclingschritt N_4'!C51+'Recyclingschritt N_5'!C51+'Recyclingschritt N_6'!C51+'Recyclingschritt N_7'!C51+'Recyclingschritt N_8'!C51)*$E$28,"")</f>
        <v/>
      </c>
      <c r="D72" s="218" t="str">
        <f>IFERROR('Recyclingschritt N_0'!D110+('Recyclingschritt N_1'!D51+'Recyclingschritt N_2'!D51+'Recyclingschritt N_3'!D51+'Recyclingschritt N_4'!D51+'Recyclingschritt N_5'!D51+'Recyclingschritt N_6'!D51+'Recyclingschritt N_7'!D51+'Recyclingschritt N_8'!D51)*$E$28,"")</f>
        <v/>
      </c>
      <c r="E72" s="219" t="str">
        <f t="shared" si="4"/>
        <v/>
      </c>
      <c r="F72" s="496"/>
      <c r="G72" s="520"/>
      <c r="H72" s="228"/>
    </row>
    <row r="73" spans="1:8" x14ac:dyDescent="0.25">
      <c r="A73" s="23" t="str">
        <f>IF('Recyclingschritt N_0'!A111&lt;&gt;"",'Recyclingschritt N_0'!A111,"")</f>
        <v>Stahl</v>
      </c>
      <c r="B73" s="218" t="str">
        <f>'Recyclingschritt N_0'!B111</f>
        <v/>
      </c>
      <c r="C73" s="218" t="str">
        <f>IFERROR('Recyclingschritt N_0'!C111+('Recyclingschritt N_1'!C52+'Recyclingschritt N_2'!C52+'Recyclingschritt N_3'!C52+'Recyclingschritt N_4'!C52+'Recyclingschritt N_5'!C52+'Recyclingschritt N_6'!C52+'Recyclingschritt N_7'!C52+'Recyclingschritt N_8'!C52)*$E$28,"")</f>
        <v/>
      </c>
      <c r="D73" s="218" t="str">
        <f>IFERROR('Recyclingschritt N_0'!D111+('Recyclingschritt N_1'!D52+'Recyclingschritt N_2'!D52+'Recyclingschritt N_3'!D52+'Recyclingschritt N_4'!D52+'Recyclingschritt N_5'!D52+'Recyclingschritt N_6'!D52+'Recyclingschritt N_7'!D52+'Recyclingschritt N_8'!D52)*$E$28,"")</f>
        <v/>
      </c>
      <c r="E73" s="219" t="str">
        <f t="shared" si="4"/>
        <v/>
      </c>
      <c r="F73" s="496"/>
      <c r="G73" s="520"/>
      <c r="H73" s="228"/>
    </row>
    <row r="74" spans="1:8" x14ac:dyDescent="0.25">
      <c r="A74" s="23" t="str">
        <f>IF('Recyclingschritt N_0'!A112&lt;&gt;"",'Recyclingschritt N_0'!A112,"")</f>
        <v>Elektrolyt (KOH)</v>
      </c>
      <c r="B74" s="218" t="str">
        <f>'Recyclingschritt N_0'!B112</f>
        <v/>
      </c>
      <c r="C74" s="218" t="str">
        <f>IFERROR('Recyclingschritt N_0'!C112+('Recyclingschritt N_1'!C53+'Recyclingschritt N_2'!C53+'Recyclingschritt N_3'!C53+'Recyclingschritt N_4'!C53+'Recyclingschritt N_5'!C53+'Recyclingschritt N_6'!C53+'Recyclingschritt N_7'!C53+'Recyclingschritt N_8'!C53)*$E$28,"")</f>
        <v/>
      </c>
      <c r="D74" s="218" t="str">
        <f>IFERROR('Recyclingschritt N_0'!D112+('Recyclingschritt N_1'!D53+'Recyclingschritt N_2'!D53+'Recyclingschritt N_3'!D53+'Recyclingschritt N_4'!D53+'Recyclingschritt N_5'!D53+'Recyclingschritt N_6'!D53+'Recyclingschritt N_7'!D53+'Recyclingschritt N_8'!D53)*$E$28,"")</f>
        <v/>
      </c>
      <c r="E74" s="219" t="str">
        <f t="shared" si="4"/>
        <v/>
      </c>
      <c r="F74" s="496"/>
      <c r="G74" s="520"/>
      <c r="H74" s="228"/>
    </row>
    <row r="75" spans="1:8" x14ac:dyDescent="0.25">
      <c r="A75" s="23" t="str">
        <f>IF('Recyclingschritt N_0'!A113&lt;&gt;"",'Recyclingschritt N_0'!A113,"")</f>
        <v>Elektrolyt (NaOH)</v>
      </c>
      <c r="B75" s="218" t="str">
        <f>'Recyclingschritt N_0'!B113</f>
        <v/>
      </c>
      <c r="C75" s="218" t="str">
        <f>IFERROR('Recyclingschritt N_0'!C113+('Recyclingschritt N_1'!C54+'Recyclingschritt N_2'!C54+'Recyclingschritt N_3'!C54+'Recyclingschritt N_4'!C54+'Recyclingschritt N_5'!C54+'Recyclingschritt N_6'!C54+'Recyclingschritt N_7'!C54+'Recyclingschritt N_8'!C54)*$E$28,"")</f>
        <v/>
      </c>
      <c r="D75" s="218" t="str">
        <f>IFERROR('Recyclingschritt N_0'!D113+('Recyclingschritt N_1'!D54+'Recyclingschritt N_2'!D54+'Recyclingschritt N_3'!D54+'Recyclingschritt N_4'!D54+'Recyclingschritt N_5'!D54+'Recyclingschritt N_6'!D54+'Recyclingschritt N_7'!D54+'Recyclingschritt N_8'!D54)*$E$28,"")</f>
        <v/>
      </c>
      <c r="E75" s="219" t="str">
        <f t="shared" si="4"/>
        <v/>
      </c>
      <c r="F75" s="496"/>
      <c r="G75" s="520"/>
      <c r="H75" s="228"/>
    </row>
    <row r="76" spans="1:8" x14ac:dyDescent="0.25">
      <c r="A76" s="23" t="str">
        <f>IF('Recyclingschritt N_0'!A114&lt;&gt;"",'Recyclingschritt N_0'!A114,"")</f>
        <v>Kunststoffe (9)</v>
      </c>
      <c r="B76" s="218" t="str">
        <f>'Recyclingschritt N_0'!B114</f>
        <v/>
      </c>
      <c r="C76" s="218" t="str">
        <f>IFERROR('Recyclingschritt N_0'!C114+('Recyclingschritt N_1'!C55+'Recyclingschritt N_2'!C55+'Recyclingschritt N_3'!C55+'Recyclingschritt N_4'!C55+'Recyclingschritt N_5'!C55+'Recyclingschritt N_6'!C55+'Recyclingschritt N_7'!C55+'Recyclingschritt N_8'!C55)*$E$28,"")</f>
        <v/>
      </c>
      <c r="D76" s="218" t="str">
        <f>IFERROR('Recyclingschritt N_0'!D114+('Recyclingschritt N_1'!D55+'Recyclingschritt N_2'!D55+'Recyclingschritt N_3'!D55+'Recyclingschritt N_4'!D55+'Recyclingschritt N_5'!D55+'Recyclingschritt N_6'!D55+'Recyclingschritt N_7'!D55+'Recyclingschritt N_8'!D55)*$E$28,"")</f>
        <v/>
      </c>
      <c r="E76" s="219" t="str">
        <f t="shared" si="4"/>
        <v/>
      </c>
      <c r="F76" s="496"/>
      <c r="G76" s="520"/>
      <c r="H76" s="228"/>
    </row>
    <row r="77" spans="1:8" x14ac:dyDescent="0.25">
      <c r="A77" s="23" t="str">
        <f>IF('Recyclingschritt N_0'!A115&lt;&gt;"",'Recyclingschritt N_0'!A115,"")</f>
        <v>Cadmium (Cd) (13)</v>
      </c>
      <c r="B77" s="218" t="str">
        <f>'Recyclingschritt N_0'!B115</f>
        <v/>
      </c>
      <c r="C77" s="218" t="str">
        <f>IFERROR('Recyclingschritt N_0'!C115+('Recyclingschritt N_1'!C56+'Recyclingschritt N_2'!C56+'Recyclingschritt N_3'!C56+'Recyclingschritt N_4'!C56+'Recyclingschritt N_5'!C56+'Recyclingschritt N_6'!C56+'Recyclingschritt N_7'!C56+'Recyclingschritt N_8'!C56)*$E$28,"")</f>
        <v/>
      </c>
      <c r="D77" s="218" t="str">
        <f>IFERROR('Recyclingschritt N_0'!D115+('Recyclingschritt N_1'!D56+'Recyclingschritt N_2'!D56+'Recyclingschritt N_3'!D56+'Recyclingschritt N_4'!D56+'Recyclingschritt N_5'!D56+'Recyclingschritt N_6'!D56+'Recyclingschritt N_7'!D56+'Recyclingschritt N_8'!D56)*$E$28,"")</f>
        <v/>
      </c>
      <c r="E77" s="219" t="str">
        <f t="shared" si="4"/>
        <v/>
      </c>
      <c r="F77" s="496"/>
      <c r="G77" s="520"/>
      <c r="H77" s="408" t="str">
        <f>IFERROR('Recyclingschritt N_0'!I115+('Recyclingschritt N_1'!I56+'Recyclingschritt N_2'!I56+'Recyclingschritt N_3'!I56+'Recyclingschritt N_4'!I56+'Recyclingschritt N_5'!I56+'Recyclingschritt N_6'!I56+'Recyclingschritt N_7'!I56+'Recyclingschritt N_8'!I56)*E28,"")</f>
        <v/>
      </c>
    </row>
    <row r="78" spans="1:8" x14ac:dyDescent="0.25">
      <c r="A78" s="23" t="str">
        <f>IF('Recyclingschritt N_0'!A116&lt;&gt;"",'Recyclingschritt N_0'!A116,"")</f>
        <v/>
      </c>
      <c r="B78" s="218" t="str">
        <f>'Recyclingschritt N_0'!B116</f>
        <v/>
      </c>
      <c r="C78" s="218" t="str">
        <f>IFERROR('Recyclingschritt N_0'!C116+('Recyclingschritt N_1'!C57+'Recyclingschritt N_2'!C57+'Recyclingschritt N_3'!C57+'Recyclingschritt N_4'!C57+'Recyclingschritt N_5'!C57+'Recyclingschritt N_6'!C57+'Recyclingschritt N_7'!C57+'Recyclingschritt N_8'!C57)*$E$28,"")</f>
        <v/>
      </c>
      <c r="D78" s="218" t="str">
        <f>IFERROR('Recyclingschritt N_0'!D116+('Recyclingschritt N_1'!D57+'Recyclingschritt N_2'!D57+'Recyclingschritt N_3'!D57+'Recyclingschritt N_4'!D57+'Recyclingschritt N_5'!D57+'Recyclingschritt N_6'!D57+'Recyclingschritt N_7'!D57+'Recyclingschritt N_8'!D57)*$E$28,"")</f>
        <v/>
      </c>
      <c r="E78" s="219" t="str">
        <f t="shared" si="4"/>
        <v/>
      </c>
      <c r="F78" s="496"/>
      <c r="G78" s="520"/>
      <c r="H78" s="228"/>
    </row>
    <row r="79" spans="1:8" x14ac:dyDescent="0.25">
      <c r="A79" s="23" t="str">
        <f>IF('Recyclingschritt N_0'!A117&lt;&gt;"",'Recyclingschritt N_0'!A117,"")</f>
        <v/>
      </c>
      <c r="B79" s="218" t="str">
        <f>'Recyclingschritt N_0'!B117</f>
        <v/>
      </c>
      <c r="C79" s="218" t="str">
        <f>IFERROR('Recyclingschritt N_0'!C117+('Recyclingschritt N_1'!C58+'Recyclingschritt N_2'!C58+'Recyclingschritt N_3'!C58+'Recyclingschritt N_4'!C58+'Recyclingschritt N_5'!C58+'Recyclingschritt N_6'!C58+'Recyclingschritt N_7'!C58+'Recyclingschritt N_8'!C58)*$E$28,"")</f>
        <v/>
      </c>
      <c r="D79" s="218" t="str">
        <f>IFERROR('Recyclingschritt N_0'!D117+('Recyclingschritt N_1'!D58+'Recyclingschritt N_2'!D58+'Recyclingschritt N_3'!D58+'Recyclingschritt N_4'!D58+'Recyclingschritt N_5'!D58+'Recyclingschritt N_6'!D58+'Recyclingschritt N_7'!D58+'Recyclingschritt N_8'!D58)*$E$28,"")</f>
        <v/>
      </c>
      <c r="E79" s="219" t="str">
        <f t="shared" si="4"/>
        <v/>
      </c>
      <c r="F79" s="496"/>
      <c r="G79" s="520"/>
      <c r="H79" s="228"/>
    </row>
    <row r="80" spans="1:8" x14ac:dyDescent="0.25">
      <c r="A80" s="23" t="str">
        <f>IF('Recyclingschritt N_0'!A118&lt;&gt;"",'Recyclingschritt N_0'!A118,"")</f>
        <v/>
      </c>
      <c r="B80" s="218" t="str">
        <f>'Recyclingschritt N_0'!B118</f>
        <v/>
      </c>
      <c r="C80" s="218" t="str">
        <f>IFERROR('Recyclingschritt N_0'!C118+('Recyclingschritt N_1'!C59+'Recyclingschritt N_2'!C59+'Recyclingschritt N_3'!C59+'Recyclingschritt N_4'!C59+'Recyclingschritt N_5'!C59+'Recyclingschritt N_6'!C59+'Recyclingschritt N_7'!C59+'Recyclingschritt N_8'!C59)*$E$28,"")</f>
        <v/>
      </c>
      <c r="D80" s="218" t="str">
        <f>IFERROR('Recyclingschritt N_0'!D118+('Recyclingschritt N_1'!D59+'Recyclingschritt N_2'!D59+'Recyclingschritt N_3'!D59+'Recyclingschritt N_4'!D59+'Recyclingschritt N_5'!D59+'Recyclingschritt N_6'!D59+'Recyclingschritt N_7'!D59+'Recyclingschritt N_8'!D59)*$E$28,"")</f>
        <v/>
      </c>
      <c r="E80" s="219" t="str">
        <f t="shared" si="4"/>
        <v/>
      </c>
      <c r="F80" s="496"/>
      <c r="G80" s="520"/>
      <c r="H80" s="228"/>
    </row>
    <row r="81" spans="1:8" x14ac:dyDescent="0.25">
      <c r="A81" s="23" t="str">
        <f>IF('Recyclingschritt N_0'!A119&lt;&gt;"",'Recyclingschritt N_0'!A119,"")</f>
        <v/>
      </c>
      <c r="B81" s="218" t="str">
        <f>'Recyclingschritt N_0'!B119</f>
        <v/>
      </c>
      <c r="C81" s="218" t="str">
        <f>IFERROR('Recyclingschritt N_0'!C119+('Recyclingschritt N_1'!C60+'Recyclingschritt N_2'!C60+'Recyclingschritt N_3'!C60+'Recyclingschritt N_4'!C60+'Recyclingschritt N_5'!C60+'Recyclingschritt N_6'!C60+'Recyclingschritt N_7'!C60+'Recyclingschritt N_8'!C60)*$E$28,"")</f>
        <v/>
      </c>
      <c r="D81" s="218" t="str">
        <f>IFERROR('Recyclingschritt N_0'!D119+('Recyclingschritt N_1'!D60+'Recyclingschritt N_2'!D60+'Recyclingschritt N_3'!D60+'Recyclingschritt N_4'!D60+'Recyclingschritt N_5'!D60+'Recyclingschritt N_6'!D60+'Recyclingschritt N_7'!D60+'Recyclingschritt N_8'!D60)*$E$28,"")</f>
        <v/>
      </c>
      <c r="E81" s="219" t="str">
        <f t="shared" si="4"/>
        <v/>
      </c>
      <c r="F81" s="496"/>
      <c r="G81" s="520"/>
      <c r="H81" s="228"/>
    </row>
    <row r="82" spans="1:8" x14ac:dyDescent="0.25">
      <c r="A82" s="23" t="str">
        <f>IF('Recyclingschritt N_0'!A120&lt;&gt;"",'Recyclingschritt N_0'!A120,"")</f>
        <v/>
      </c>
      <c r="B82" s="218" t="str">
        <f>'Recyclingschritt N_0'!B120</f>
        <v/>
      </c>
      <c r="C82" s="218" t="str">
        <f>IFERROR('Recyclingschritt N_0'!C120+('Recyclingschritt N_1'!C61+'Recyclingschritt N_2'!C61+'Recyclingschritt N_3'!C61+'Recyclingschritt N_4'!C61+'Recyclingschritt N_5'!C61+'Recyclingschritt N_6'!C61+'Recyclingschritt N_7'!C61+'Recyclingschritt N_8'!C61)*$E$28,"")</f>
        <v/>
      </c>
      <c r="D82" s="218" t="str">
        <f>IFERROR('Recyclingschritt N_0'!D120+('Recyclingschritt N_1'!D61+'Recyclingschritt N_2'!D61+'Recyclingschritt N_3'!D61+'Recyclingschritt N_4'!D61+'Recyclingschritt N_5'!D61+'Recyclingschritt N_6'!D61+'Recyclingschritt N_7'!D61+'Recyclingschritt N_8'!D61)*$E$28,"")</f>
        <v/>
      </c>
      <c r="E82" s="219" t="str">
        <f t="shared" si="4"/>
        <v/>
      </c>
      <c r="F82" s="496"/>
      <c r="G82" s="520"/>
      <c r="H82" s="231"/>
    </row>
    <row r="83" spans="1:8" x14ac:dyDescent="0.25">
      <c r="A83" s="23" t="str">
        <f>IF('Recyclingschritt N_0'!A121&lt;&gt;"",'Recyclingschritt N_0'!A121,"")</f>
        <v/>
      </c>
      <c r="B83" s="218" t="str">
        <f>'Recyclingschritt N_0'!B121</f>
        <v/>
      </c>
      <c r="C83" s="218" t="str">
        <f>IFERROR('Recyclingschritt N_0'!C121+('Recyclingschritt N_1'!C62+'Recyclingschritt N_2'!C62+'Recyclingschritt N_3'!C62+'Recyclingschritt N_4'!C62+'Recyclingschritt N_5'!C62+'Recyclingschritt N_6'!C62+'Recyclingschritt N_7'!C62+'Recyclingschritt N_8'!C62)*$E$28,"")</f>
        <v/>
      </c>
      <c r="D83" s="218" t="str">
        <f>IFERROR('Recyclingschritt N_0'!D121+('Recyclingschritt N_1'!D62+'Recyclingschritt N_2'!D62+'Recyclingschritt N_3'!D62+'Recyclingschritt N_4'!D62+'Recyclingschritt N_5'!D62+'Recyclingschritt N_6'!D62+'Recyclingschritt N_7'!D62+'Recyclingschritt N_8'!D62)*$E$28,"")</f>
        <v/>
      </c>
      <c r="E83" s="219" t="str">
        <f t="shared" si="4"/>
        <v/>
      </c>
      <c r="F83" s="496"/>
      <c r="G83" s="520"/>
      <c r="H83" s="231"/>
    </row>
    <row r="84" spans="1:8" x14ac:dyDescent="0.25">
      <c r="A84" s="23" t="str">
        <f>IF('Recyclingschritt N_0'!A122&lt;&gt;"",'Recyclingschritt N_0'!A122,"")</f>
        <v/>
      </c>
      <c r="B84" s="218" t="str">
        <f>'Recyclingschritt N_0'!B122</f>
        <v/>
      </c>
      <c r="C84" s="218" t="str">
        <f>IFERROR('Recyclingschritt N_0'!C122+('Recyclingschritt N_1'!C63+'Recyclingschritt N_2'!C63+'Recyclingschritt N_3'!C63+'Recyclingschritt N_4'!C63+'Recyclingschritt N_5'!C63+'Recyclingschritt N_6'!C63+'Recyclingschritt N_7'!C63+'Recyclingschritt N_8'!C63)*$E$28,"")</f>
        <v/>
      </c>
      <c r="D84" s="218" t="str">
        <f>IFERROR('Recyclingschritt N_0'!D122+('Recyclingschritt N_1'!D63+'Recyclingschritt N_2'!D63+'Recyclingschritt N_3'!D63+'Recyclingschritt N_4'!D63+'Recyclingschritt N_5'!D63+'Recyclingschritt N_6'!D63+'Recyclingschritt N_7'!D63+'Recyclingschritt N_8'!D63)*$E$28,"")</f>
        <v/>
      </c>
      <c r="E84" s="219" t="str">
        <f t="shared" si="4"/>
        <v/>
      </c>
      <c r="F84" s="497"/>
      <c r="G84" s="521"/>
      <c r="H84" s="231"/>
    </row>
    <row r="85" spans="1:8" x14ac:dyDescent="0.25">
      <c r="A85" s="125" t="s">
        <v>29</v>
      </c>
      <c r="B85" s="327">
        <f>'Recyclingschritt N_0'!B123</f>
        <v>0</v>
      </c>
      <c r="C85" s="327">
        <f>SUM(C66:C84)</f>
        <v>0</v>
      </c>
      <c r="D85" s="327">
        <f>SUM(D66:D84)</f>
        <v>0</v>
      </c>
      <c r="E85" s="328">
        <f>SUM(E66:E84)</f>
        <v>0</v>
      </c>
      <c r="F85" s="220" t="str">
        <f>IFERROR(E85/B85,"")</f>
        <v/>
      </c>
      <c r="G85" s="220"/>
      <c r="H85" s="221"/>
    </row>
    <row r="86" spans="1:8" x14ac:dyDescent="0.25">
      <c r="A86" s="351"/>
      <c r="B86" s="381"/>
      <c r="C86" s="381"/>
      <c r="D86" s="381"/>
      <c r="E86" s="381"/>
      <c r="F86" s="382"/>
      <c r="G86" s="382"/>
      <c r="H86" s="130"/>
    </row>
    <row r="87" spans="1:8" ht="50.1" customHeight="1" x14ac:dyDescent="0.25">
      <c r="A87" s="479" t="s">
        <v>185</v>
      </c>
      <c r="B87" s="480"/>
      <c r="C87" s="480"/>
      <c r="D87" s="480"/>
      <c r="E87" s="480"/>
      <c r="F87" s="480"/>
      <c r="G87" s="480"/>
      <c r="H87" s="480"/>
    </row>
    <row r="88" spans="1:8" ht="24.95" customHeight="1" x14ac:dyDescent="0.25">
      <c r="A88" s="338" t="s">
        <v>177</v>
      </c>
      <c r="B88" s="488" t="str">
        <f>D29</f>
        <v/>
      </c>
      <c r="C88" s="489"/>
      <c r="D88" s="339"/>
      <c r="E88" s="339"/>
      <c r="F88" s="339"/>
      <c r="G88" s="339"/>
      <c r="H88" s="339"/>
    </row>
    <row r="89" spans="1:8" x14ac:dyDescent="0.25">
      <c r="A89" s="481" t="s">
        <v>97</v>
      </c>
      <c r="B89" s="482"/>
      <c r="C89" s="483"/>
      <c r="D89" s="484" t="str">
        <f>IF('Recyclingschritt N_0'!E28&lt;&gt;"",'Recyclingschritt N_0'!E28,"")</f>
        <v/>
      </c>
      <c r="E89" s="484"/>
      <c r="F89" s="484"/>
      <c r="G89" s="484"/>
      <c r="H89" s="484"/>
    </row>
    <row r="90" spans="1:8" ht="125.25" x14ac:dyDescent="0.25">
      <c r="A90" s="122" t="s">
        <v>7</v>
      </c>
      <c r="B90" s="14" t="s">
        <v>34</v>
      </c>
      <c r="C90" s="14" t="s">
        <v>31</v>
      </c>
      <c r="D90" s="14" t="s">
        <v>32</v>
      </c>
      <c r="E90" s="15" t="s">
        <v>33</v>
      </c>
      <c r="F90" s="167" t="s">
        <v>123</v>
      </c>
      <c r="G90" s="362" t="s">
        <v>124</v>
      </c>
      <c r="H90" s="357" t="s">
        <v>175</v>
      </c>
    </row>
    <row r="91" spans="1:8" x14ac:dyDescent="0.25">
      <c r="A91" s="123"/>
      <c r="B91" s="55" t="s">
        <v>8</v>
      </c>
      <c r="C91" s="55" t="s">
        <v>8</v>
      </c>
      <c r="D91" s="55" t="s">
        <v>8</v>
      </c>
      <c r="E91" s="55" t="s">
        <v>8</v>
      </c>
      <c r="F91" s="160" t="s">
        <v>28</v>
      </c>
      <c r="G91" s="355" t="s">
        <v>28</v>
      </c>
      <c r="H91" s="355" t="s">
        <v>8</v>
      </c>
    </row>
    <row r="92" spans="1:8" ht="24.95" customHeight="1" x14ac:dyDescent="0.25">
      <c r="A92" s="23" t="str">
        <f>IF('Recyclingschritt N_0'!A130&lt;&gt;"",'Recyclingschritt N_0'!A130,"")</f>
        <v>Kobalt (Co)</v>
      </c>
      <c r="B92" s="218" t="str">
        <f>'Recyclingschritt N_0'!B130</f>
        <v/>
      </c>
      <c r="C92" s="218" t="str">
        <f>IFERROR('Recyclingschritt N_0'!C130+('Recyclingschritt N_1'!C45+'Recyclingschritt N_2'!C45+'Recyclingschritt N_3'!C45+'Recyclingschritt N_4'!C45+'Recyclingschritt N_5'!C45+'Recyclingschritt N_6'!C45+'Recyclingschritt N_7'!C45+'Recyclingschritt N_8'!C45)*$E$29,"")</f>
        <v/>
      </c>
      <c r="D92" s="218" t="str">
        <f>IFERROR('Recyclingschritt N_0'!D130+('Recyclingschritt N_1'!D45+'Recyclingschritt N_2'!D45+'Recyclingschritt N_3'!D45+'Recyclingschritt N_4'!D45+'Recyclingschritt N_5'!D45+'Recyclingschritt N_6'!D45+'Recyclingschritt N_7'!D45+'Recyclingschritt N_8'!D45)*$E$29,"")</f>
        <v/>
      </c>
      <c r="E92" s="219" t="str">
        <f>IFERROR(C92+D92,"")</f>
        <v/>
      </c>
      <c r="F92" s="222"/>
      <c r="G92" s="389" t="str">
        <f>IFERROR(E92/B92, "ggf. Pflichtfeld!")</f>
        <v>ggf. Pflichtfeld!</v>
      </c>
      <c r="H92" s="228"/>
    </row>
    <row r="93" spans="1:8" ht="24.95" customHeight="1" x14ac:dyDescent="0.25">
      <c r="A93" s="23" t="str">
        <f>IF('Recyclingschritt N_0'!A131&lt;&gt;"",'Recyclingschritt N_0'!A131,"")</f>
        <v>Kupfer (Cu)</v>
      </c>
      <c r="B93" s="218" t="str">
        <f>'Recyclingschritt N_0'!B131</f>
        <v/>
      </c>
      <c r="C93" s="218" t="str">
        <f>IFERROR('Recyclingschritt N_0'!C131+('Recyclingschritt N_1'!C46+'Recyclingschritt N_2'!C46+'Recyclingschritt N_3'!C46+'Recyclingschritt N_4'!C46+'Recyclingschritt N_5'!C46+'Recyclingschritt N_6'!C46+'Recyclingschritt N_7'!C46+'Recyclingschritt N_8'!C46)*$E$29,"")</f>
        <v/>
      </c>
      <c r="D93" s="218" t="str">
        <f>IFERROR('Recyclingschritt N_0'!D131+('Recyclingschritt N_1'!D46+'Recyclingschritt N_2'!D46+'Recyclingschritt N_3'!D46+'Recyclingschritt N_4'!D46+'Recyclingschritt N_5'!D46+'Recyclingschritt N_6'!D46+'Recyclingschritt N_7'!D46+'Recyclingschritt N_8'!D46)*$E$29,"")</f>
        <v/>
      </c>
      <c r="E93" s="219" t="str">
        <f t="shared" ref="E93:E110" si="6">IFERROR(C93+D93,"")</f>
        <v/>
      </c>
      <c r="F93" s="223"/>
      <c r="G93" s="389" t="str">
        <f t="shared" ref="G93:G95" si="7">IFERROR(E93/B93, "ggf. Pflichtfeld!")</f>
        <v>ggf. Pflichtfeld!</v>
      </c>
      <c r="H93" s="347"/>
    </row>
    <row r="94" spans="1:8" ht="24.95" customHeight="1" x14ac:dyDescent="0.25">
      <c r="A94" s="23" t="str">
        <f>IF('Recyclingschritt N_0'!A132&lt;&gt;"",'Recyclingschritt N_0'!A132,"")</f>
        <v>Blei (Pb)</v>
      </c>
      <c r="B94" s="218" t="str">
        <f>'Recyclingschritt N_0'!B132</f>
        <v/>
      </c>
      <c r="C94" s="218" t="str">
        <f>IFERROR('Recyclingschritt N_0'!C132+('Recyclingschritt N_1'!C47+'Recyclingschritt N_2'!C47+'Recyclingschritt N_3'!C47+'Recyclingschritt N_4'!C47+'Recyclingschritt N_5'!C47+'Recyclingschritt N_6'!C47+'Recyclingschritt N_7'!C47+'Recyclingschritt N_8'!C47)*$E$29,"")</f>
        <v/>
      </c>
      <c r="D94" s="218" t="str">
        <f>IFERROR('Recyclingschritt N_0'!D132+('Recyclingschritt N_1'!D47+'Recyclingschritt N_2'!D47+'Recyclingschritt N_3'!D47+'Recyclingschritt N_4'!D47+'Recyclingschritt N_5'!D47+'Recyclingschritt N_6'!D47+'Recyclingschritt N_7'!D47+'Recyclingschritt N_8'!D47)*$E$29,"")</f>
        <v/>
      </c>
      <c r="E94" s="219" t="str">
        <f t="shared" si="6"/>
        <v/>
      </c>
      <c r="F94" s="223"/>
      <c r="G94" s="389" t="str">
        <f t="shared" si="7"/>
        <v>ggf. Pflichtfeld!</v>
      </c>
      <c r="H94" s="228"/>
    </row>
    <row r="95" spans="1:8" ht="24.95" customHeight="1" x14ac:dyDescent="0.25">
      <c r="A95" s="23" t="str">
        <f>IF('Recyclingschritt N_0'!A133&lt;&gt;"",'Recyclingschritt N_0'!A133,"")</f>
        <v>Lithium (Li)</v>
      </c>
      <c r="B95" s="218" t="str">
        <f>'Recyclingschritt N_0'!B133</f>
        <v/>
      </c>
      <c r="C95" s="218" t="str">
        <f>IFERROR('Recyclingschritt N_0'!C133+('Recyclingschritt N_1'!C48+'Recyclingschritt N_2'!C48+'Recyclingschritt N_3'!C48+'Recyclingschritt N_4'!C48+'Recyclingschritt N_5'!C48+'Recyclingschritt N_6'!C48+'Recyclingschritt N_7'!C48+'Recyclingschritt N_8'!C48)*$E$29,"")</f>
        <v/>
      </c>
      <c r="D95" s="218" t="str">
        <f>IFERROR('Recyclingschritt N_0'!D133+('Recyclingschritt N_1'!D48+'Recyclingschritt N_2'!D48+'Recyclingschritt N_3'!D48+'Recyclingschritt N_4'!D48+'Recyclingschritt N_5'!D48+'Recyclingschritt N_6'!D48+'Recyclingschritt N_7'!D48+'Recyclingschritt N_8'!D48)*$E$29,"")</f>
        <v/>
      </c>
      <c r="E95" s="219" t="str">
        <f t="shared" si="6"/>
        <v/>
      </c>
      <c r="F95" s="223"/>
      <c r="G95" s="389" t="str">
        <f t="shared" si="7"/>
        <v>ggf. Pflichtfeld!</v>
      </c>
      <c r="H95" s="228"/>
    </row>
    <row r="96" spans="1:8" x14ac:dyDescent="0.25">
      <c r="A96" s="23" t="str">
        <f>IF('Recyclingschritt N_0'!A134&lt;&gt;"",'Recyclingschritt N_0'!A134,"")</f>
        <v>Nickel (Ni)</v>
      </c>
      <c r="B96" s="218" t="str">
        <f>'Recyclingschritt N_0'!B134</f>
        <v/>
      </c>
      <c r="C96" s="218" t="str">
        <f>IFERROR('Recyclingschritt N_0'!C134+('Recyclingschritt N_1'!C49+'Recyclingschritt N_2'!C49+'Recyclingschritt N_3'!C49+'Recyclingschritt N_4'!C49+'Recyclingschritt N_5'!C49+'Recyclingschritt N_6'!C49+'Recyclingschritt N_7'!C49+'Recyclingschritt N_8'!C49)*$E$29,"")</f>
        <v/>
      </c>
      <c r="D96" s="218" t="str">
        <f>IFERROR('Recyclingschritt N_0'!D134+('Recyclingschritt N_1'!D49+'Recyclingschritt N_2'!D49+'Recyclingschritt N_3'!D49+'Recyclingschritt N_4'!D49+'Recyclingschritt N_5'!D49+'Recyclingschritt N_6'!D49+'Recyclingschritt N_7'!D49+'Recyclingschritt N_8'!D49)*$E$29,"")</f>
        <v/>
      </c>
      <c r="E96" s="219" t="str">
        <f t="shared" si="6"/>
        <v/>
      </c>
      <c r="F96" s="223"/>
      <c r="G96" s="492"/>
      <c r="H96" s="228"/>
    </row>
    <row r="97" spans="1:8" x14ac:dyDescent="0.25">
      <c r="A97" s="23" t="str">
        <f>IF('Recyclingschritt N_0'!A135&lt;&gt;"",'Recyclingschritt N_0'!A135,"")</f>
        <v>Mangan (Mn)</v>
      </c>
      <c r="B97" s="218" t="str">
        <f>'Recyclingschritt N_0'!B135</f>
        <v/>
      </c>
      <c r="C97" s="218" t="str">
        <f>IFERROR('Recyclingschritt N_0'!C135+('Recyclingschritt N_1'!C50+'Recyclingschritt N_2'!C50+'Recyclingschritt N_3'!C50+'Recyclingschritt N_4'!C50+'Recyclingschritt N_5'!C50+'Recyclingschritt N_6'!C50+'Recyclingschritt N_7'!C50+'Recyclingschritt N_8'!C50)*$E$29,"")</f>
        <v/>
      </c>
      <c r="D97" s="218" t="str">
        <f>IFERROR('Recyclingschritt N_0'!D135+('Recyclingschritt N_1'!D50+'Recyclingschritt N_2'!D50+'Recyclingschritt N_3'!D50+'Recyclingschritt N_4'!D50+'Recyclingschritt N_5'!D50+'Recyclingschritt N_6'!D50+'Recyclingschritt N_7'!D50+'Recyclingschritt N_8'!D50)*$E$29,"")</f>
        <v/>
      </c>
      <c r="E97" s="219" t="str">
        <f t="shared" si="6"/>
        <v/>
      </c>
      <c r="F97" s="223"/>
      <c r="G97" s="520"/>
      <c r="H97" s="228"/>
    </row>
    <row r="98" spans="1:8" x14ac:dyDescent="0.25">
      <c r="A98" s="23" t="str">
        <f>IF('Recyclingschritt N_0'!A136&lt;&gt;"",'Recyclingschritt N_0'!A136,"")</f>
        <v>Aluminium (Al)</v>
      </c>
      <c r="B98" s="218" t="str">
        <f>'Recyclingschritt N_0'!B136</f>
        <v/>
      </c>
      <c r="C98" s="218" t="str">
        <f>IFERROR('Recyclingschritt N_0'!C136+('Recyclingschritt N_1'!C51+'Recyclingschritt N_2'!C51+'Recyclingschritt N_3'!C51+'Recyclingschritt N_4'!C51+'Recyclingschritt N_5'!C51+'Recyclingschritt N_6'!C51+'Recyclingschritt N_7'!C51+'Recyclingschritt N_8'!C51)*$E$29,"")</f>
        <v/>
      </c>
      <c r="D98" s="218" t="str">
        <f>IFERROR('Recyclingschritt N_0'!D136+('Recyclingschritt N_1'!D51+'Recyclingschritt N_2'!D51+'Recyclingschritt N_3'!D51+'Recyclingschritt N_4'!D51+'Recyclingschritt N_5'!D51+'Recyclingschritt N_6'!D51+'Recyclingschritt N_7'!D51+'Recyclingschritt N_8'!D51)*$E$29,"")</f>
        <v/>
      </c>
      <c r="E98" s="219" t="str">
        <f t="shared" si="6"/>
        <v/>
      </c>
      <c r="F98" s="223"/>
      <c r="G98" s="520"/>
      <c r="H98" s="228"/>
    </row>
    <row r="99" spans="1:8" x14ac:dyDescent="0.25">
      <c r="A99" s="23" t="str">
        <f>IF('Recyclingschritt N_0'!A137&lt;&gt;"",'Recyclingschritt N_0'!A137,"")</f>
        <v>Stahl</v>
      </c>
      <c r="B99" s="218" t="str">
        <f>'Recyclingschritt N_0'!B137</f>
        <v/>
      </c>
      <c r="C99" s="218" t="str">
        <f>IFERROR('Recyclingschritt N_0'!C137+('Recyclingschritt N_1'!C52+'Recyclingschritt N_2'!C52+'Recyclingschritt N_3'!C52+'Recyclingschritt N_4'!C52+'Recyclingschritt N_5'!C52+'Recyclingschritt N_6'!C52+'Recyclingschritt N_7'!C52+'Recyclingschritt N_8'!C52)*$E$29,"")</f>
        <v/>
      </c>
      <c r="D99" s="218" t="str">
        <f>IFERROR('Recyclingschritt N_0'!D137+('Recyclingschritt N_1'!D52+'Recyclingschritt N_2'!D52+'Recyclingschritt N_3'!D52+'Recyclingschritt N_4'!D52+'Recyclingschritt N_5'!D52+'Recyclingschritt N_6'!D52+'Recyclingschritt N_7'!D52+'Recyclingschritt N_8'!D52)*$E$29,"")</f>
        <v/>
      </c>
      <c r="E99" s="219" t="str">
        <f t="shared" si="6"/>
        <v/>
      </c>
      <c r="F99" s="223"/>
      <c r="G99" s="520"/>
      <c r="H99" s="228"/>
    </row>
    <row r="100" spans="1:8" x14ac:dyDescent="0.25">
      <c r="A100" s="23" t="str">
        <f>IF('Recyclingschritt N_0'!A138&lt;&gt;"",'Recyclingschritt N_0'!A138,"")</f>
        <v>Elektrolyt (KOH)</v>
      </c>
      <c r="B100" s="218" t="str">
        <f>'Recyclingschritt N_0'!B138</f>
        <v/>
      </c>
      <c r="C100" s="218" t="str">
        <f>IFERROR('Recyclingschritt N_0'!C138+('Recyclingschritt N_1'!C53+'Recyclingschritt N_2'!C53+'Recyclingschritt N_3'!C53+'Recyclingschritt N_4'!C53+'Recyclingschritt N_5'!C53+'Recyclingschritt N_6'!C53+'Recyclingschritt N_7'!C53+'Recyclingschritt N_8'!C53)*$E$29,"")</f>
        <v/>
      </c>
      <c r="D100" s="218" t="str">
        <f>IFERROR('Recyclingschritt N_0'!D138+('Recyclingschritt N_1'!D53+'Recyclingschritt N_2'!D53+'Recyclingschritt N_3'!D53+'Recyclingschritt N_4'!D53+'Recyclingschritt N_5'!D53+'Recyclingschritt N_6'!D53+'Recyclingschritt N_7'!D53+'Recyclingschritt N_8'!D53)*$E$29,"")</f>
        <v/>
      </c>
      <c r="E100" s="219" t="str">
        <f t="shared" si="6"/>
        <v/>
      </c>
      <c r="F100" s="223"/>
      <c r="G100" s="520"/>
      <c r="H100" s="228"/>
    </row>
    <row r="101" spans="1:8" ht="49.5" customHeight="1" x14ac:dyDescent="0.25">
      <c r="A101" s="23" t="str">
        <f>IF('Recyclingschritt N_0'!A139&lt;&gt;"",'Recyclingschritt N_0'!A139,"")</f>
        <v>Elektrolyt (NaOH)</v>
      </c>
      <c r="B101" s="218" t="str">
        <f>'Recyclingschritt N_0'!B139</f>
        <v/>
      </c>
      <c r="C101" s="218" t="str">
        <f>IFERROR('Recyclingschritt N_0'!C139+('Recyclingschritt N_1'!C54+'Recyclingschritt N_2'!C54+'Recyclingschritt N_3'!C54+'Recyclingschritt N_4'!C54+'Recyclingschritt N_5'!C54+'Recyclingschritt N_6'!C54+'Recyclingschritt N_7'!C54+'Recyclingschritt N_8'!C54)*$E$29,"")</f>
        <v/>
      </c>
      <c r="D101" s="218" t="str">
        <f>IFERROR('Recyclingschritt N_0'!D139+('Recyclingschritt N_1'!D54+'Recyclingschritt N_2'!D54+'Recyclingschritt N_3'!D54+'Recyclingschritt N_4'!D54+'Recyclingschritt N_5'!D54+'Recyclingschritt N_6'!D54+'Recyclingschritt N_7'!D54+'Recyclingschritt N_8'!D54)*$E$29,"")</f>
        <v/>
      </c>
      <c r="E101" s="219" t="str">
        <f t="shared" si="6"/>
        <v/>
      </c>
      <c r="F101" s="223"/>
      <c r="G101" s="520"/>
      <c r="H101" s="228"/>
    </row>
    <row r="102" spans="1:8" x14ac:dyDescent="0.25">
      <c r="A102" s="23" t="str">
        <f>IF('Recyclingschritt N_0'!A140&lt;&gt;"",'Recyclingschritt N_0'!A140,"")</f>
        <v>Kunststoffe (9)</v>
      </c>
      <c r="B102" s="218" t="str">
        <f>'Recyclingschritt N_0'!B140</f>
        <v/>
      </c>
      <c r="C102" s="218" t="str">
        <f>IFERROR('Recyclingschritt N_0'!C140+('Recyclingschritt N_1'!C55+'Recyclingschritt N_2'!C55+'Recyclingschritt N_3'!C55+'Recyclingschritt N_4'!C55+'Recyclingschritt N_5'!C55+'Recyclingschritt N_6'!C55+'Recyclingschritt N_7'!C55+'Recyclingschritt N_8'!C55)*$E$29,"")</f>
        <v/>
      </c>
      <c r="D102" s="218" t="str">
        <f>IFERROR('Recyclingschritt N_0'!D140+('Recyclingschritt N_1'!D55+'Recyclingschritt N_2'!D55+'Recyclingschritt N_3'!D55+'Recyclingschritt N_4'!D55+'Recyclingschritt N_5'!D55+'Recyclingschritt N_6'!D55+'Recyclingschritt N_7'!D55+'Recyclingschritt N_8'!D55)*$E$29,"")</f>
        <v/>
      </c>
      <c r="E102" s="219" t="str">
        <f t="shared" si="6"/>
        <v/>
      </c>
      <c r="F102" s="223"/>
      <c r="G102" s="520"/>
      <c r="H102" s="228"/>
    </row>
    <row r="103" spans="1:8" x14ac:dyDescent="0.25">
      <c r="A103" s="23" t="str">
        <f>IF('Recyclingschritt N_0'!A141&lt;&gt;"",'Recyclingschritt N_0'!A141,"")</f>
        <v>Cadmium (Cd) (13)</v>
      </c>
      <c r="B103" s="218" t="str">
        <f>'Recyclingschritt N_0'!B141</f>
        <v/>
      </c>
      <c r="C103" s="218" t="str">
        <f>IFERROR('Recyclingschritt N_0'!C141+('Recyclingschritt N_1'!C56+'Recyclingschritt N_2'!C56+'Recyclingschritt N_3'!C56+'Recyclingschritt N_4'!C56+'Recyclingschritt N_5'!C56+'Recyclingschritt N_6'!C56+'Recyclingschritt N_7'!C56+'Recyclingschritt N_8'!C56)*$E$29,"")</f>
        <v/>
      </c>
      <c r="D103" s="218" t="str">
        <f>IFERROR('Recyclingschritt N_0'!D141+('Recyclingschritt N_1'!D56+'Recyclingschritt N_2'!D56+'Recyclingschritt N_3'!D56+'Recyclingschritt N_4'!D56+'Recyclingschritt N_5'!D56+'Recyclingschritt N_6'!D56+'Recyclingschritt N_7'!D56+'Recyclingschritt N_8'!D56)*$E$29,"")</f>
        <v/>
      </c>
      <c r="E103" s="219" t="str">
        <f t="shared" si="6"/>
        <v/>
      </c>
      <c r="F103" s="223"/>
      <c r="G103" s="520"/>
      <c r="H103" s="408" t="str">
        <f>IFERROR('Recyclingschritt N_0'!I141+('Recyclingschritt N_1'!I56+'Recyclingschritt N_2'!I56+'Recyclingschritt N_3'!I56+'Recyclingschritt N_4'!I56+'Recyclingschritt N_5'!I56+'Recyclingschritt N_6'!I56+'Recyclingschritt N_7'!I56+'Recyclingschritt N_8'!I56)*E29,"")</f>
        <v/>
      </c>
    </row>
    <row r="104" spans="1:8" x14ac:dyDescent="0.25">
      <c r="A104" s="23" t="str">
        <f>IF('Recyclingschritt N_0'!A142&lt;&gt;"",'Recyclingschritt N_0'!A142,"")</f>
        <v/>
      </c>
      <c r="B104" s="218" t="str">
        <f>'Recyclingschritt N_0'!B142</f>
        <v/>
      </c>
      <c r="C104" s="218" t="str">
        <f>IFERROR('Recyclingschritt N_0'!C142+('Recyclingschritt N_1'!C57+'Recyclingschritt N_2'!C57+'Recyclingschritt N_3'!C57+'Recyclingschritt N_4'!C57+'Recyclingschritt N_5'!C57+'Recyclingschritt N_6'!C57+'Recyclingschritt N_7'!C57+'Recyclingschritt N_8'!C57)*$E$29,"")</f>
        <v/>
      </c>
      <c r="D104" s="218" t="str">
        <f>IFERROR('Recyclingschritt N_0'!D142+('Recyclingschritt N_1'!D57+'Recyclingschritt N_2'!D57+'Recyclingschritt N_3'!D57+'Recyclingschritt N_4'!D57+'Recyclingschritt N_5'!D57+'Recyclingschritt N_6'!D57+'Recyclingschritt N_7'!D57+'Recyclingschritt N_8'!D57)*$E$29,"")</f>
        <v/>
      </c>
      <c r="E104" s="219" t="str">
        <f t="shared" si="6"/>
        <v/>
      </c>
      <c r="F104" s="223"/>
      <c r="G104" s="520"/>
      <c r="H104" s="228"/>
    </row>
    <row r="105" spans="1:8" x14ac:dyDescent="0.25">
      <c r="A105" s="23" t="str">
        <f>IF('Recyclingschritt N_0'!A143&lt;&gt;"",'Recyclingschritt N_0'!A143,"")</f>
        <v/>
      </c>
      <c r="B105" s="218" t="str">
        <f>'Recyclingschritt N_0'!B143</f>
        <v/>
      </c>
      <c r="C105" s="218" t="str">
        <f>IFERROR('Recyclingschritt N_0'!C143+('Recyclingschritt N_1'!C58+'Recyclingschritt N_2'!C58+'Recyclingschritt N_3'!C58+'Recyclingschritt N_4'!C58+'Recyclingschritt N_5'!C58+'Recyclingschritt N_6'!C58+'Recyclingschritt N_7'!C58+'Recyclingschritt N_8'!C58)*$E$29,"")</f>
        <v/>
      </c>
      <c r="D105" s="218" t="str">
        <f>IFERROR('Recyclingschritt N_0'!D143+('Recyclingschritt N_1'!D58+'Recyclingschritt N_2'!D58+'Recyclingschritt N_3'!D58+'Recyclingschritt N_4'!D58+'Recyclingschritt N_5'!D58+'Recyclingschritt N_6'!D58+'Recyclingschritt N_7'!D58+'Recyclingschritt N_8'!D58)*$E$29,"")</f>
        <v/>
      </c>
      <c r="E105" s="219" t="str">
        <f t="shared" si="6"/>
        <v/>
      </c>
      <c r="F105" s="223"/>
      <c r="G105" s="520"/>
      <c r="H105" s="228"/>
    </row>
    <row r="106" spans="1:8" x14ac:dyDescent="0.25">
      <c r="A106" s="23" t="str">
        <f>IF('Recyclingschritt N_0'!A144&lt;&gt;"",'Recyclingschritt N_0'!A144,"")</f>
        <v/>
      </c>
      <c r="B106" s="218" t="str">
        <f>'Recyclingschritt N_0'!B144</f>
        <v/>
      </c>
      <c r="C106" s="218" t="str">
        <f>IFERROR('Recyclingschritt N_0'!C144+('Recyclingschritt N_1'!C59+'Recyclingschritt N_2'!C59+'Recyclingschritt N_3'!C59+'Recyclingschritt N_4'!C59+'Recyclingschritt N_5'!C59+'Recyclingschritt N_6'!C59+'Recyclingschritt N_7'!C59+'Recyclingschritt N_8'!C59)*$E$29,"")</f>
        <v/>
      </c>
      <c r="D106" s="218" t="str">
        <f>IFERROR('Recyclingschritt N_0'!D144+('Recyclingschritt N_1'!D59+'Recyclingschritt N_2'!D59+'Recyclingschritt N_3'!D59+'Recyclingschritt N_4'!D59+'Recyclingschritt N_5'!D59+'Recyclingschritt N_6'!D59+'Recyclingschritt N_7'!D59+'Recyclingschritt N_8'!D59)*$E$29,"")</f>
        <v/>
      </c>
      <c r="E106" s="219" t="str">
        <f t="shared" si="6"/>
        <v/>
      </c>
      <c r="F106" s="223"/>
      <c r="G106" s="520"/>
      <c r="H106" s="228"/>
    </row>
    <row r="107" spans="1:8" x14ac:dyDescent="0.25">
      <c r="A107" s="23" t="str">
        <f>IF('Recyclingschritt N_0'!A145&lt;&gt;"",'Recyclingschritt N_0'!A145,"")</f>
        <v/>
      </c>
      <c r="B107" s="218" t="str">
        <f>'Recyclingschritt N_0'!B145</f>
        <v/>
      </c>
      <c r="C107" s="218" t="str">
        <f>IFERROR('Recyclingschritt N_0'!C145+('Recyclingschritt N_1'!C60+'Recyclingschritt N_2'!C60+'Recyclingschritt N_3'!C60+'Recyclingschritt N_4'!C60+'Recyclingschritt N_5'!C60+'Recyclingschritt N_6'!C60+'Recyclingschritt N_7'!C60+'Recyclingschritt N_8'!C60)*$E$29,"")</f>
        <v/>
      </c>
      <c r="D107" s="218" t="str">
        <f>IFERROR('Recyclingschritt N_0'!D145+('Recyclingschritt N_1'!D60+'Recyclingschritt N_2'!D60+'Recyclingschritt N_3'!D60+'Recyclingschritt N_4'!D60+'Recyclingschritt N_5'!D60+'Recyclingschritt N_6'!D60+'Recyclingschritt N_7'!D60+'Recyclingschritt N_8'!D60)*$E$29,"")</f>
        <v/>
      </c>
      <c r="E107" s="219" t="str">
        <f t="shared" si="6"/>
        <v/>
      </c>
      <c r="F107" s="223"/>
      <c r="G107" s="520"/>
      <c r="H107" s="228"/>
    </row>
    <row r="108" spans="1:8" x14ac:dyDescent="0.25">
      <c r="A108" s="23" t="str">
        <f>IF('Recyclingschritt N_0'!A146&lt;&gt;"",'Recyclingschritt N_0'!A146,"")</f>
        <v/>
      </c>
      <c r="B108" s="218" t="str">
        <f>'Recyclingschritt N_0'!B146</f>
        <v/>
      </c>
      <c r="C108" s="218" t="str">
        <f>IFERROR('Recyclingschritt N_0'!C146+('Recyclingschritt N_1'!C61+'Recyclingschritt N_2'!C61+'Recyclingschritt N_3'!C61+'Recyclingschritt N_4'!C61+'Recyclingschritt N_5'!C61+'Recyclingschritt N_6'!C61+'Recyclingschritt N_7'!C61+'Recyclingschritt N_8'!C61)*$E$29,"")</f>
        <v/>
      </c>
      <c r="D108" s="218" t="str">
        <f>IFERROR('Recyclingschritt N_0'!D146+('Recyclingschritt N_1'!D61+'Recyclingschritt N_2'!D61+'Recyclingschritt N_3'!D61+'Recyclingschritt N_4'!D61+'Recyclingschritt N_5'!D61+'Recyclingschritt N_6'!D61+'Recyclingschritt N_7'!D61+'Recyclingschritt N_8'!D61)*$E$29,"")</f>
        <v/>
      </c>
      <c r="E108" s="219" t="str">
        <f t="shared" si="6"/>
        <v/>
      </c>
      <c r="F108" s="223"/>
      <c r="G108" s="520"/>
      <c r="H108" s="231"/>
    </row>
    <row r="109" spans="1:8" x14ac:dyDescent="0.25">
      <c r="A109" s="23" t="str">
        <f>IF('Recyclingschritt N_0'!A147&lt;&gt;"",'Recyclingschritt N_0'!A147,"")</f>
        <v/>
      </c>
      <c r="B109" s="218" t="str">
        <f>'Recyclingschritt N_0'!B147</f>
        <v/>
      </c>
      <c r="C109" s="218" t="str">
        <f>IFERROR('Recyclingschritt N_0'!C147+('Recyclingschritt N_1'!C62+'Recyclingschritt N_2'!C62+'Recyclingschritt N_3'!C62+'Recyclingschritt N_4'!C62+'Recyclingschritt N_5'!C62+'Recyclingschritt N_6'!C62+'Recyclingschritt N_7'!C62+'Recyclingschritt N_8'!C62)*$E$29,"")</f>
        <v/>
      </c>
      <c r="D109" s="218" t="str">
        <f>IFERROR('Recyclingschritt N_0'!D147+('Recyclingschritt N_1'!D62+'Recyclingschritt N_2'!D62+'Recyclingschritt N_3'!D62+'Recyclingschritt N_4'!D62+'Recyclingschritt N_5'!D62+'Recyclingschritt N_6'!D62+'Recyclingschritt N_7'!D62+'Recyclingschritt N_8'!D62)*$E$29,"")</f>
        <v/>
      </c>
      <c r="E109" s="219" t="str">
        <f t="shared" si="6"/>
        <v/>
      </c>
      <c r="F109" s="223"/>
      <c r="G109" s="520"/>
      <c r="H109" s="231"/>
    </row>
    <row r="110" spans="1:8" x14ac:dyDescent="0.25">
      <c r="A110" s="23" t="str">
        <f>IF('Recyclingschritt N_0'!A148&lt;&gt;"",'Recyclingschritt N_0'!A148,"")</f>
        <v/>
      </c>
      <c r="B110" s="218" t="str">
        <f>'Recyclingschritt N_0'!B148</f>
        <v/>
      </c>
      <c r="C110" s="218" t="str">
        <f>IFERROR('Recyclingschritt N_0'!C148+('Recyclingschritt N_1'!C63+'Recyclingschritt N_2'!C63+'Recyclingschritt N_3'!C63+'Recyclingschritt N_4'!C63+'Recyclingschritt N_5'!C63+'Recyclingschritt N_6'!C63+'Recyclingschritt N_7'!C63+'Recyclingschritt N_8'!C63)*$E$29,"")</f>
        <v/>
      </c>
      <c r="D110" s="218" t="str">
        <f>IFERROR('Recyclingschritt N_0'!D148+('Recyclingschritt N_1'!D63+'Recyclingschritt N_2'!D63+'Recyclingschritt N_3'!D63+'Recyclingschritt N_4'!D63+'Recyclingschritt N_5'!D63+'Recyclingschritt N_6'!D63+'Recyclingschritt N_7'!D63+'Recyclingschritt N_8'!D63)*$E$29,"")</f>
        <v/>
      </c>
      <c r="E110" s="219" t="str">
        <f t="shared" si="6"/>
        <v/>
      </c>
      <c r="F110" s="223"/>
      <c r="G110" s="521"/>
      <c r="H110" s="231"/>
    </row>
    <row r="111" spans="1:8" x14ac:dyDescent="0.25">
      <c r="A111" s="125" t="s">
        <v>29</v>
      </c>
      <c r="B111" s="327">
        <f>SUM(B92:B110)</f>
        <v>0</v>
      </c>
      <c r="C111" s="215">
        <f>SUM(C92:C110)</f>
        <v>0</v>
      </c>
      <c r="D111" s="215">
        <f>SUM(D92:D110)</f>
        <v>0</v>
      </c>
      <c r="E111" s="217">
        <f t="shared" ref="E111" si="8">C111+D111</f>
        <v>0</v>
      </c>
      <c r="F111" s="224" t="str">
        <f>IFERROR(E111/B111,"")</f>
        <v/>
      </c>
      <c r="G111" s="224"/>
      <c r="H111" s="221"/>
    </row>
    <row r="112" spans="1:8" x14ac:dyDescent="0.25">
      <c r="A112" s="485"/>
      <c r="B112" s="486"/>
      <c r="C112" s="486"/>
      <c r="D112" s="486"/>
      <c r="E112" s="486"/>
      <c r="F112" s="486"/>
      <c r="G112" s="486"/>
      <c r="H112" s="487"/>
    </row>
    <row r="113" spans="1:8" s="317" customFormat="1" ht="50.1" customHeight="1" x14ac:dyDescent="0.25">
      <c r="A113" s="479" t="s">
        <v>185</v>
      </c>
      <c r="B113" s="480"/>
      <c r="C113" s="480"/>
      <c r="D113" s="480"/>
      <c r="E113" s="480"/>
      <c r="F113" s="480"/>
      <c r="G113" s="480"/>
      <c r="H113" s="480"/>
    </row>
    <row r="114" spans="1:8" s="317" customFormat="1" ht="24.95" customHeight="1" x14ac:dyDescent="0.25">
      <c r="A114" s="338" t="s">
        <v>177</v>
      </c>
      <c r="B114" s="488" t="str">
        <f>D30</f>
        <v/>
      </c>
      <c r="C114" s="489"/>
      <c r="D114" s="339"/>
      <c r="E114" s="339"/>
      <c r="F114" s="339"/>
      <c r="G114" s="339"/>
      <c r="H114" s="339"/>
    </row>
    <row r="115" spans="1:8" s="317" customFormat="1" x14ac:dyDescent="0.25">
      <c r="A115" s="481" t="s">
        <v>97</v>
      </c>
      <c r="B115" s="482"/>
      <c r="C115" s="483"/>
      <c r="D115" s="484" t="str">
        <f>IF('Recyclingschritt N_0'!E29&lt;&gt;"",'Recyclingschritt N_0'!E29,"")</f>
        <v/>
      </c>
      <c r="E115" s="484"/>
      <c r="F115" s="484"/>
      <c r="G115" s="484"/>
      <c r="H115" s="484"/>
    </row>
    <row r="116" spans="1:8" s="317" customFormat="1" ht="125.25" x14ac:dyDescent="0.25">
      <c r="A116" s="122" t="s">
        <v>7</v>
      </c>
      <c r="B116" s="14" t="s">
        <v>34</v>
      </c>
      <c r="C116" s="14" t="s">
        <v>31</v>
      </c>
      <c r="D116" s="14" t="s">
        <v>32</v>
      </c>
      <c r="E116" s="15" t="s">
        <v>33</v>
      </c>
      <c r="F116" s="286" t="s">
        <v>123</v>
      </c>
      <c r="G116" s="362" t="s">
        <v>124</v>
      </c>
      <c r="H116" s="357" t="s">
        <v>175</v>
      </c>
    </row>
    <row r="117" spans="1:8" s="317" customFormat="1" x14ac:dyDescent="0.25">
      <c r="A117" s="287"/>
      <c r="B117" s="285" t="s">
        <v>8</v>
      </c>
      <c r="C117" s="285" t="s">
        <v>8</v>
      </c>
      <c r="D117" s="285" t="s">
        <v>8</v>
      </c>
      <c r="E117" s="285" t="s">
        <v>8</v>
      </c>
      <c r="F117" s="285" t="s">
        <v>28</v>
      </c>
      <c r="G117" s="355" t="s">
        <v>28</v>
      </c>
      <c r="H117" s="355" t="s">
        <v>8</v>
      </c>
    </row>
    <row r="118" spans="1:8" s="317" customFormat="1" ht="24.95" customHeight="1" x14ac:dyDescent="0.25">
      <c r="A118" s="23" t="str">
        <f>IF('Recyclingschritt N_0'!A156&lt;&gt;"",'Recyclingschritt N_0'!A156,"")</f>
        <v>Kobalt (Co)</v>
      </c>
      <c r="B118" s="218" t="str">
        <f>'Recyclingschritt N_0'!B156</f>
        <v/>
      </c>
      <c r="C118" s="218" t="str">
        <f>IFERROR('Recyclingschritt N_0'!C156+('Recyclingschritt N_1'!C45+'Recyclingschritt N_2'!C45+'Recyclingschritt N_3'!C45+'Recyclingschritt N_4'!C45+'Recyclingschritt N_5'!C45+'Recyclingschritt N_6'!C45+'Recyclingschritt N_7'!C45+'Recyclingschritt N_8'!C45)*$E$30,"")</f>
        <v/>
      </c>
      <c r="D118" s="218" t="str">
        <f>IFERROR('Recyclingschritt N_0'!D156+('Recyclingschritt N_1'!D45+'Recyclingschritt N_2'!D45+'Recyclingschritt N_3'!D45+'Recyclingschritt N_4'!D45+'Recyclingschritt N_5'!D45+'Recyclingschritt N_6'!D45+'Recyclingschritt N_7'!D45+'Recyclingschritt N_8'!D45)*$E$30,"")</f>
        <v/>
      </c>
      <c r="E118" s="219" t="str">
        <f>IFERROR(C118+D118,"")</f>
        <v/>
      </c>
      <c r="F118" s="283"/>
      <c r="G118" s="389" t="str">
        <f>IFERROR(E118/B118, "ggf. Pflichtfeld!")</f>
        <v>ggf. Pflichtfeld!</v>
      </c>
      <c r="H118" s="228"/>
    </row>
    <row r="119" spans="1:8" s="317" customFormat="1" ht="24.95" customHeight="1" x14ac:dyDescent="0.25">
      <c r="A119" s="23" t="str">
        <f>IF('Recyclingschritt N_0'!A157&lt;&gt;"",'Recyclingschritt N_0'!A157,"")</f>
        <v>Kupfer (Cu)</v>
      </c>
      <c r="B119" s="218" t="str">
        <f>'Recyclingschritt N_0'!B157</f>
        <v/>
      </c>
      <c r="C119" s="218" t="str">
        <f>IFERROR('Recyclingschritt N_0'!C157+('Recyclingschritt N_1'!C46+'Recyclingschritt N_2'!C46+'Recyclingschritt N_3'!C46+'Recyclingschritt N_4'!C46+'Recyclingschritt N_5'!C46+'Recyclingschritt N_6'!C46+'Recyclingschritt N_7'!C46+'Recyclingschritt N_8'!C46)*$E$30,"")</f>
        <v/>
      </c>
      <c r="D119" s="218" t="str">
        <f>IFERROR('Recyclingschritt N_0'!D157+('Recyclingschritt N_1'!D46+'Recyclingschritt N_2'!D46+'Recyclingschritt N_3'!D46+'Recyclingschritt N_4'!D46+'Recyclingschritt N_5'!D46+'Recyclingschritt N_6'!D46+'Recyclingschritt N_7'!D46+'Recyclingschritt N_8'!D46)*$E$30,"")</f>
        <v/>
      </c>
      <c r="E119" s="219" t="str">
        <f t="shared" ref="E119:E136" si="9">IFERROR(C119+D119,"")</f>
        <v/>
      </c>
      <c r="F119" s="284"/>
      <c r="G119" s="389" t="str">
        <f t="shared" ref="G119:G121" si="10">IFERROR(E119/B119, "ggf. Pflichtfeld!")</f>
        <v>ggf. Pflichtfeld!</v>
      </c>
      <c r="H119" s="347"/>
    </row>
    <row r="120" spans="1:8" s="317" customFormat="1" ht="24.95" customHeight="1" x14ac:dyDescent="0.25">
      <c r="A120" s="23" t="str">
        <f>IF('Recyclingschritt N_0'!A158&lt;&gt;"",'Recyclingschritt N_0'!A158,"")</f>
        <v>Blei (Pb)</v>
      </c>
      <c r="B120" s="218" t="str">
        <f>'Recyclingschritt N_0'!B158</f>
        <v/>
      </c>
      <c r="C120" s="218" t="str">
        <f>IFERROR('Recyclingschritt N_0'!C158+('Recyclingschritt N_1'!C47+'Recyclingschritt N_2'!C47+'Recyclingschritt N_3'!C47+'Recyclingschritt N_4'!C47+'Recyclingschritt N_5'!C47+'Recyclingschritt N_6'!C47+'Recyclingschritt N_7'!C47+'Recyclingschritt N_8'!C47)*$E$30,"")</f>
        <v/>
      </c>
      <c r="D120" s="218" t="str">
        <f>IFERROR('Recyclingschritt N_0'!D158+('Recyclingschritt N_1'!D47+'Recyclingschritt N_2'!D47+'Recyclingschritt N_3'!D47+'Recyclingschritt N_4'!D47+'Recyclingschritt N_5'!D47+'Recyclingschritt N_6'!D47+'Recyclingschritt N_7'!D47+'Recyclingschritt N_8'!D47)*$E$30,"")</f>
        <v/>
      </c>
      <c r="E120" s="219" t="str">
        <f t="shared" si="9"/>
        <v/>
      </c>
      <c r="F120" s="284"/>
      <c r="G120" s="389" t="str">
        <f t="shared" si="10"/>
        <v>ggf. Pflichtfeld!</v>
      </c>
      <c r="H120" s="228"/>
    </row>
    <row r="121" spans="1:8" s="317" customFormat="1" ht="24.95" customHeight="1" x14ac:dyDescent="0.25">
      <c r="A121" s="23" t="str">
        <f>IF('Recyclingschritt N_0'!A159&lt;&gt;"",'Recyclingschritt N_0'!A159,"")</f>
        <v>Lithium (Li)</v>
      </c>
      <c r="B121" s="218" t="str">
        <f>'Recyclingschritt N_0'!B159</f>
        <v/>
      </c>
      <c r="C121" s="218" t="str">
        <f>IFERROR('Recyclingschritt N_0'!C159+('Recyclingschritt N_1'!C48+'Recyclingschritt N_2'!C48+'Recyclingschritt N_3'!C48+'Recyclingschritt N_4'!C48+'Recyclingschritt N_5'!C48+'Recyclingschritt N_6'!C48+'Recyclingschritt N_7'!C48+'Recyclingschritt N_8'!C48)*$E$30,"")</f>
        <v/>
      </c>
      <c r="D121" s="218" t="str">
        <f>IFERROR('Recyclingschritt N_0'!D159+('Recyclingschritt N_1'!D48+'Recyclingschritt N_2'!D48+'Recyclingschritt N_3'!D48+'Recyclingschritt N_4'!D48+'Recyclingschritt N_5'!D48+'Recyclingschritt N_6'!D48+'Recyclingschritt N_7'!D48+'Recyclingschritt N_8'!D48)*$E$30,"")</f>
        <v/>
      </c>
      <c r="E121" s="219" t="str">
        <f t="shared" si="9"/>
        <v/>
      </c>
      <c r="F121" s="284"/>
      <c r="G121" s="389" t="str">
        <f t="shared" si="10"/>
        <v>ggf. Pflichtfeld!</v>
      </c>
      <c r="H121" s="228"/>
    </row>
    <row r="122" spans="1:8" s="317" customFormat="1" x14ac:dyDescent="0.25">
      <c r="A122" s="23" t="str">
        <f>IF('Recyclingschritt N_0'!A160&lt;&gt;"",'Recyclingschritt N_0'!A160,"")</f>
        <v>Nickel (Ni)</v>
      </c>
      <c r="B122" s="218" t="str">
        <f>'Recyclingschritt N_0'!B160</f>
        <v/>
      </c>
      <c r="C122" s="218" t="str">
        <f>IFERROR('Recyclingschritt N_0'!C160+('Recyclingschritt N_1'!C49+'Recyclingschritt N_2'!C49+'Recyclingschritt N_3'!C49+'Recyclingschritt N_4'!C49+'Recyclingschritt N_5'!C49+'Recyclingschritt N_6'!C49+'Recyclingschritt N_7'!C49+'Recyclingschritt N_8'!C49)*$E$30,"")</f>
        <v/>
      </c>
      <c r="D122" s="218" t="str">
        <f>IFERROR('Recyclingschritt N_0'!D160+('Recyclingschritt N_1'!D49+'Recyclingschritt N_2'!D49+'Recyclingschritt N_3'!D49+'Recyclingschritt N_4'!D49+'Recyclingschritt N_5'!D49+'Recyclingschritt N_6'!D49+'Recyclingschritt N_7'!D49+'Recyclingschritt N_8'!D49)*$E$30,"")</f>
        <v/>
      </c>
      <c r="E122" s="219" t="str">
        <f t="shared" si="9"/>
        <v/>
      </c>
      <c r="F122" s="284"/>
      <c r="G122" s="492"/>
      <c r="H122" s="228"/>
    </row>
    <row r="123" spans="1:8" s="317" customFormat="1" x14ac:dyDescent="0.25">
      <c r="A123" s="23" t="str">
        <f>IF('Recyclingschritt N_0'!A161&lt;&gt;"",'Recyclingschritt N_0'!A161,"")</f>
        <v>Mangan (Mn)</v>
      </c>
      <c r="B123" s="218" t="str">
        <f>'Recyclingschritt N_0'!B161</f>
        <v/>
      </c>
      <c r="C123" s="218" t="str">
        <f>IFERROR('Recyclingschritt N_0'!C161+('Recyclingschritt N_1'!C50+'Recyclingschritt N_2'!C50+'Recyclingschritt N_3'!C50+'Recyclingschritt N_4'!C50+'Recyclingschritt N_5'!C50+'Recyclingschritt N_6'!C50+'Recyclingschritt N_7'!C50+'Recyclingschritt N_8'!C50)*$E$30,"")</f>
        <v/>
      </c>
      <c r="D123" s="218" t="str">
        <f>IFERROR('Recyclingschritt N_0'!D161+('Recyclingschritt N_1'!D50+'Recyclingschritt N_2'!D50+'Recyclingschritt N_3'!D50+'Recyclingschritt N_4'!D50+'Recyclingschritt N_5'!D50+'Recyclingschritt N_6'!D50+'Recyclingschritt N_7'!D50+'Recyclingschritt N_8'!D50)*$E$30,"")</f>
        <v/>
      </c>
      <c r="E123" s="219" t="str">
        <f t="shared" si="9"/>
        <v/>
      </c>
      <c r="F123" s="284"/>
      <c r="G123" s="520"/>
      <c r="H123" s="228"/>
    </row>
    <row r="124" spans="1:8" s="317" customFormat="1" x14ac:dyDescent="0.25">
      <c r="A124" s="23" t="str">
        <f>IF('Recyclingschritt N_0'!A162&lt;&gt;"",'Recyclingschritt N_0'!A162,"")</f>
        <v>Aluminium (Al)</v>
      </c>
      <c r="B124" s="218" t="str">
        <f>'Recyclingschritt N_0'!B162</f>
        <v/>
      </c>
      <c r="C124" s="218" t="str">
        <f>IFERROR('Recyclingschritt N_0'!C162+('Recyclingschritt N_1'!C51+'Recyclingschritt N_2'!C51+'Recyclingschritt N_3'!C51+'Recyclingschritt N_4'!C51+'Recyclingschritt N_5'!C51+'Recyclingschritt N_6'!C51+'Recyclingschritt N_7'!C51+'Recyclingschritt N_8'!C51)*$E$30,"")</f>
        <v/>
      </c>
      <c r="D124" s="218" t="str">
        <f>IFERROR('Recyclingschritt N_0'!D162+('Recyclingschritt N_1'!D51+'Recyclingschritt N_2'!D51+'Recyclingschritt N_3'!D51+'Recyclingschritt N_4'!D51+'Recyclingschritt N_5'!D51+'Recyclingschritt N_6'!D51+'Recyclingschritt N_7'!D51+'Recyclingschritt N_8'!D51)*$E$30,"")</f>
        <v/>
      </c>
      <c r="E124" s="219" t="str">
        <f t="shared" si="9"/>
        <v/>
      </c>
      <c r="F124" s="284"/>
      <c r="G124" s="520"/>
      <c r="H124" s="228"/>
    </row>
    <row r="125" spans="1:8" s="317" customFormat="1" x14ac:dyDescent="0.25">
      <c r="A125" s="23" t="str">
        <f>IF('Recyclingschritt N_0'!A163&lt;&gt;"",'Recyclingschritt N_0'!A163,"")</f>
        <v>Stahl</v>
      </c>
      <c r="B125" s="218" t="str">
        <f>'Recyclingschritt N_0'!B163</f>
        <v/>
      </c>
      <c r="C125" s="218" t="str">
        <f>IFERROR('Recyclingschritt N_0'!C163+('Recyclingschritt N_1'!C52+'Recyclingschritt N_2'!C52+'Recyclingschritt N_3'!C52+'Recyclingschritt N_4'!C52+'Recyclingschritt N_5'!C52+'Recyclingschritt N_6'!C52+'Recyclingschritt N_7'!C52+'Recyclingschritt N_8'!C52)*$E$30,"")</f>
        <v/>
      </c>
      <c r="D125" s="218" t="str">
        <f>IFERROR('Recyclingschritt N_0'!D163+('Recyclingschritt N_1'!D52+'Recyclingschritt N_2'!D52+'Recyclingschritt N_3'!D52+'Recyclingschritt N_4'!D52+'Recyclingschritt N_5'!D52+'Recyclingschritt N_6'!D52+'Recyclingschritt N_7'!D52+'Recyclingschritt N_8'!D52)*$E$30,"")</f>
        <v/>
      </c>
      <c r="E125" s="219" t="str">
        <f t="shared" si="9"/>
        <v/>
      </c>
      <c r="F125" s="284"/>
      <c r="G125" s="520"/>
      <c r="H125" s="228"/>
    </row>
    <row r="126" spans="1:8" s="317" customFormat="1" x14ac:dyDescent="0.25">
      <c r="A126" s="23" t="str">
        <f>IF('Recyclingschritt N_0'!A164&lt;&gt;"",'Recyclingschritt N_0'!A164,"")</f>
        <v>Elektrolyt (KOH)</v>
      </c>
      <c r="B126" s="218" t="str">
        <f>'Recyclingschritt N_0'!B164</f>
        <v/>
      </c>
      <c r="C126" s="218" t="str">
        <f>IFERROR('Recyclingschritt N_0'!C164+('Recyclingschritt N_1'!C53+'Recyclingschritt N_2'!C53+'Recyclingschritt N_3'!C53+'Recyclingschritt N_4'!C53+'Recyclingschritt N_5'!C53+'Recyclingschritt N_6'!C53+'Recyclingschritt N_7'!C53+'Recyclingschritt N_8'!C53)*$E$30,"")</f>
        <v/>
      </c>
      <c r="D126" s="218" t="str">
        <f>IFERROR('Recyclingschritt N_0'!D164+('Recyclingschritt N_1'!D53+'Recyclingschritt N_2'!D53+'Recyclingschritt N_3'!D53+'Recyclingschritt N_4'!D53+'Recyclingschritt N_5'!D53+'Recyclingschritt N_6'!D53+'Recyclingschritt N_7'!D53+'Recyclingschritt N_8'!D53)*$E$30,"")</f>
        <v/>
      </c>
      <c r="E126" s="219" t="str">
        <f t="shared" si="9"/>
        <v/>
      </c>
      <c r="F126" s="284"/>
      <c r="G126" s="520"/>
      <c r="H126" s="228"/>
    </row>
    <row r="127" spans="1:8" s="317" customFormat="1" x14ac:dyDescent="0.25">
      <c r="A127" s="23" t="str">
        <f>IF('Recyclingschritt N_0'!A165&lt;&gt;"",'Recyclingschritt N_0'!A165,"")</f>
        <v>Elektrolyt (NaOH)</v>
      </c>
      <c r="B127" s="218" t="str">
        <f>'Recyclingschritt N_0'!B165</f>
        <v/>
      </c>
      <c r="C127" s="218" t="str">
        <f>IFERROR('Recyclingschritt N_0'!C165+('Recyclingschritt N_1'!C54+'Recyclingschritt N_2'!C54+'Recyclingschritt N_3'!C54+'Recyclingschritt N_4'!C54+'Recyclingschritt N_5'!C54+'Recyclingschritt N_6'!C54+'Recyclingschritt N_7'!C54+'Recyclingschritt N_8'!C54)*$E$30,"")</f>
        <v/>
      </c>
      <c r="D127" s="218" t="str">
        <f>IFERROR('Recyclingschritt N_0'!D165+('Recyclingschritt N_1'!D54+'Recyclingschritt N_2'!D54+'Recyclingschritt N_3'!D54+'Recyclingschritt N_4'!D54+'Recyclingschritt N_5'!D54+'Recyclingschritt N_6'!D54+'Recyclingschritt N_7'!D54+'Recyclingschritt N_8'!D54)*$E$30,"")</f>
        <v/>
      </c>
      <c r="E127" s="219" t="str">
        <f t="shared" si="9"/>
        <v/>
      </c>
      <c r="F127" s="284"/>
      <c r="G127" s="520"/>
      <c r="H127" s="228"/>
    </row>
    <row r="128" spans="1:8" s="317" customFormat="1" x14ac:dyDescent="0.25">
      <c r="A128" s="23" t="str">
        <f>IF('Recyclingschritt N_0'!A166&lt;&gt;"",'Recyclingschritt N_0'!A166,"")</f>
        <v>Kunststoffe (9)</v>
      </c>
      <c r="B128" s="218" t="str">
        <f>'Recyclingschritt N_0'!B166</f>
        <v/>
      </c>
      <c r="C128" s="218" t="str">
        <f>IFERROR('Recyclingschritt N_0'!C166+('Recyclingschritt N_1'!C55+'Recyclingschritt N_2'!C55+'Recyclingschritt N_3'!C55+'Recyclingschritt N_4'!C55+'Recyclingschritt N_5'!C55+'Recyclingschritt N_6'!C55+'Recyclingschritt N_7'!C55+'Recyclingschritt N_8'!C55)*$E$30,"")</f>
        <v/>
      </c>
      <c r="D128" s="218" t="str">
        <f>IFERROR('Recyclingschritt N_0'!D166+('Recyclingschritt N_1'!D55+'Recyclingschritt N_2'!D55+'Recyclingschritt N_3'!D55+'Recyclingschritt N_4'!D55+'Recyclingschritt N_5'!D55+'Recyclingschritt N_6'!D55+'Recyclingschritt N_7'!D55+'Recyclingschritt N_8'!D55)*$E$30,"")</f>
        <v/>
      </c>
      <c r="E128" s="219" t="str">
        <f t="shared" si="9"/>
        <v/>
      </c>
      <c r="F128" s="284"/>
      <c r="G128" s="520"/>
      <c r="H128" s="228"/>
    </row>
    <row r="129" spans="1:8" s="317" customFormat="1" x14ac:dyDescent="0.25">
      <c r="A129" s="23" t="str">
        <f>IF('Recyclingschritt N_0'!A167&lt;&gt;"",'Recyclingschritt N_0'!A167,"")</f>
        <v>Cadmium (Cd) (13)</v>
      </c>
      <c r="B129" s="218" t="str">
        <f>'Recyclingschritt N_0'!B167</f>
        <v/>
      </c>
      <c r="C129" s="218" t="str">
        <f>IFERROR('Recyclingschritt N_0'!C167+('Recyclingschritt N_1'!C56+'Recyclingschritt N_2'!C56+'Recyclingschritt N_3'!C56+'Recyclingschritt N_4'!C56+'Recyclingschritt N_5'!C56+'Recyclingschritt N_6'!C56+'Recyclingschritt N_7'!C56+'Recyclingschritt N_8'!C56)*$E$30,"")</f>
        <v/>
      </c>
      <c r="D129" s="218" t="str">
        <f>IFERROR('Recyclingschritt N_0'!D167+('Recyclingschritt N_1'!D56+'Recyclingschritt N_2'!D56+'Recyclingschritt N_3'!D56+'Recyclingschritt N_4'!D56+'Recyclingschritt N_5'!D56+'Recyclingschritt N_6'!D56+'Recyclingschritt N_7'!D56+'Recyclingschritt N_8'!D56)*$E$30,"")</f>
        <v/>
      </c>
      <c r="E129" s="219" t="str">
        <f t="shared" si="9"/>
        <v/>
      </c>
      <c r="F129" s="284"/>
      <c r="G129" s="520"/>
      <c r="H129" s="408" t="str">
        <f>IFERROR('Recyclingschritt N_0'!I167+('Recyclingschritt N_1'!I56+'Recyclingschritt N_2'!I56+'Recyclingschritt N_3'!I56+'Recyclingschritt N_4'!I56+'Recyclingschritt N_5'!I56+'Recyclingschritt N_6'!I56+'Recyclingschritt N_7'!I56+'Recyclingschritt N_8'!I56)*$E$30,"")</f>
        <v/>
      </c>
    </row>
    <row r="130" spans="1:8" s="317" customFormat="1" x14ac:dyDescent="0.25">
      <c r="A130" s="23" t="str">
        <f>IF('Recyclingschritt N_0'!A168&lt;&gt;"",'Recyclingschritt N_0'!A168,"")</f>
        <v/>
      </c>
      <c r="B130" s="218" t="str">
        <f>'Recyclingschritt N_0'!B168</f>
        <v/>
      </c>
      <c r="C130" s="218" t="str">
        <f>IFERROR('Recyclingschritt N_0'!C168+('Recyclingschritt N_1'!C57+'Recyclingschritt N_2'!C57+'Recyclingschritt N_3'!C57+'Recyclingschritt N_4'!C57+'Recyclingschritt N_5'!C57+'Recyclingschritt N_6'!C57+'Recyclingschritt N_7'!C57+'Recyclingschritt N_8'!C57)*$E$30,"")</f>
        <v/>
      </c>
      <c r="D130" s="218" t="str">
        <f>IFERROR('Recyclingschritt N_0'!D168+('Recyclingschritt N_1'!D57+'Recyclingschritt N_2'!D57+'Recyclingschritt N_3'!D57+'Recyclingschritt N_4'!D57+'Recyclingschritt N_5'!D57+'Recyclingschritt N_6'!D57+'Recyclingschritt N_7'!D57+'Recyclingschritt N_8'!D57)*$E$30,"")</f>
        <v/>
      </c>
      <c r="E130" s="219" t="str">
        <f t="shared" si="9"/>
        <v/>
      </c>
      <c r="F130" s="284"/>
      <c r="G130" s="520"/>
      <c r="H130" s="228"/>
    </row>
    <row r="131" spans="1:8" s="317" customFormat="1" x14ac:dyDescent="0.25">
      <c r="A131" s="23" t="str">
        <f>IF('Recyclingschritt N_0'!A169&lt;&gt;"",'Recyclingschritt N_0'!A169,"")</f>
        <v/>
      </c>
      <c r="B131" s="218" t="str">
        <f>'Recyclingschritt N_0'!B169</f>
        <v/>
      </c>
      <c r="C131" s="218" t="str">
        <f>IFERROR('Recyclingschritt N_0'!C169+('Recyclingschritt N_1'!C58+'Recyclingschritt N_2'!C58+'Recyclingschritt N_3'!C58+'Recyclingschritt N_4'!C58+'Recyclingschritt N_5'!C58+'Recyclingschritt N_6'!C58+'Recyclingschritt N_7'!C58+'Recyclingschritt N_8'!C58)*$E$30,"")</f>
        <v/>
      </c>
      <c r="D131" s="218" t="str">
        <f>IFERROR('Recyclingschritt N_0'!D169+('Recyclingschritt N_1'!D58+'Recyclingschritt N_2'!D58+'Recyclingschritt N_3'!D58+'Recyclingschritt N_4'!D58+'Recyclingschritt N_5'!D58+'Recyclingschritt N_6'!D58+'Recyclingschritt N_7'!D58+'Recyclingschritt N_8'!D58)*$E$30,"")</f>
        <v/>
      </c>
      <c r="E131" s="219" t="str">
        <f t="shared" si="9"/>
        <v/>
      </c>
      <c r="F131" s="284"/>
      <c r="G131" s="520"/>
      <c r="H131" s="228"/>
    </row>
    <row r="132" spans="1:8" s="317" customFormat="1" x14ac:dyDescent="0.25">
      <c r="A132" s="23" t="str">
        <f>IF('Recyclingschritt N_0'!A170&lt;&gt;"",'Recyclingschritt N_0'!A170,"")</f>
        <v/>
      </c>
      <c r="B132" s="218" t="str">
        <f>'Recyclingschritt N_0'!B170</f>
        <v/>
      </c>
      <c r="C132" s="218" t="str">
        <f>IFERROR('Recyclingschritt N_0'!C170+('Recyclingschritt N_1'!C59+'Recyclingschritt N_2'!C59+'Recyclingschritt N_3'!C59+'Recyclingschritt N_4'!C59+'Recyclingschritt N_5'!C59+'Recyclingschritt N_6'!C59+'Recyclingschritt N_7'!C59+'Recyclingschritt N_8'!C59)*$E$30,"")</f>
        <v/>
      </c>
      <c r="D132" s="218" t="str">
        <f>IFERROR('Recyclingschritt N_0'!D170+('Recyclingschritt N_1'!D59+'Recyclingschritt N_2'!D59+'Recyclingschritt N_3'!D59+'Recyclingschritt N_4'!D59+'Recyclingschritt N_5'!D59+'Recyclingschritt N_6'!D59+'Recyclingschritt N_7'!D59+'Recyclingschritt N_8'!D59)*$E$30,"")</f>
        <v/>
      </c>
      <c r="E132" s="219" t="str">
        <f t="shared" si="9"/>
        <v/>
      </c>
      <c r="F132" s="284"/>
      <c r="G132" s="520"/>
      <c r="H132" s="228"/>
    </row>
    <row r="133" spans="1:8" s="317" customFormat="1" x14ac:dyDescent="0.25">
      <c r="A133" s="23" t="str">
        <f>IF('Recyclingschritt N_0'!A171&lt;&gt;"",'Recyclingschritt N_0'!A171,"")</f>
        <v/>
      </c>
      <c r="B133" s="218" t="str">
        <f>'Recyclingschritt N_0'!B171</f>
        <v/>
      </c>
      <c r="C133" s="218" t="str">
        <f>IFERROR('Recyclingschritt N_0'!C171+('Recyclingschritt N_1'!C60+'Recyclingschritt N_2'!C60+'Recyclingschritt N_3'!C60+'Recyclingschritt N_4'!C60+'Recyclingschritt N_5'!C60+'Recyclingschritt N_6'!C60+'Recyclingschritt N_7'!C60+'Recyclingschritt N_8'!C60)*$E$30,"")</f>
        <v/>
      </c>
      <c r="D133" s="218" t="str">
        <f>IFERROR('Recyclingschritt N_0'!D171+('Recyclingschritt N_1'!D60+'Recyclingschritt N_2'!D60+'Recyclingschritt N_3'!D60+'Recyclingschritt N_4'!D60+'Recyclingschritt N_5'!D60+'Recyclingschritt N_6'!D60+'Recyclingschritt N_7'!D60+'Recyclingschritt N_8'!D60)*$E$30,"")</f>
        <v/>
      </c>
      <c r="E133" s="219" t="str">
        <f t="shared" si="9"/>
        <v/>
      </c>
      <c r="F133" s="284"/>
      <c r="G133" s="520"/>
      <c r="H133" s="228"/>
    </row>
    <row r="134" spans="1:8" s="317" customFormat="1" x14ac:dyDescent="0.25">
      <c r="A134" s="23" t="str">
        <f>IF('Recyclingschritt N_0'!A172&lt;&gt;"",'Recyclingschritt N_0'!A172,"")</f>
        <v/>
      </c>
      <c r="B134" s="218" t="str">
        <f>'Recyclingschritt N_0'!B172</f>
        <v/>
      </c>
      <c r="C134" s="218" t="str">
        <f>IFERROR('Recyclingschritt N_0'!C172+('Recyclingschritt N_1'!C61+'Recyclingschritt N_2'!C61+'Recyclingschritt N_3'!C61+'Recyclingschritt N_4'!C61+'Recyclingschritt N_5'!C61+'Recyclingschritt N_6'!C61+'Recyclingschritt N_7'!C61+'Recyclingschritt N_8'!C61)*$E$30,"")</f>
        <v/>
      </c>
      <c r="D134" s="218" t="str">
        <f>IFERROR('Recyclingschritt N_0'!D172+('Recyclingschritt N_1'!D61+'Recyclingschritt N_2'!D61+'Recyclingschritt N_3'!D61+'Recyclingschritt N_4'!D61+'Recyclingschritt N_5'!D61+'Recyclingschritt N_6'!D61+'Recyclingschritt N_7'!D61+'Recyclingschritt N_8'!D61)*$E$30,"")</f>
        <v/>
      </c>
      <c r="E134" s="219" t="str">
        <f t="shared" si="9"/>
        <v/>
      </c>
      <c r="F134" s="284"/>
      <c r="G134" s="520"/>
      <c r="H134" s="231"/>
    </row>
    <row r="135" spans="1:8" s="317" customFormat="1" x14ac:dyDescent="0.25">
      <c r="A135" s="23" t="str">
        <f>IF('Recyclingschritt N_0'!A173&lt;&gt;"",'Recyclingschritt N_0'!A173,"")</f>
        <v/>
      </c>
      <c r="B135" s="218" t="str">
        <f>'Recyclingschritt N_0'!B173</f>
        <v/>
      </c>
      <c r="C135" s="218" t="str">
        <f>IFERROR('Recyclingschritt N_0'!C173+('Recyclingschritt N_1'!C62+'Recyclingschritt N_2'!C62+'Recyclingschritt N_3'!C62+'Recyclingschritt N_4'!C62+'Recyclingschritt N_5'!C62+'Recyclingschritt N_6'!C62+'Recyclingschritt N_7'!C62+'Recyclingschritt N_8'!C62)*$E$30,"")</f>
        <v/>
      </c>
      <c r="D135" s="218" t="str">
        <f>IFERROR('Recyclingschritt N_0'!D173+('Recyclingschritt N_1'!D62+'Recyclingschritt N_2'!D62+'Recyclingschritt N_3'!D62+'Recyclingschritt N_4'!D62+'Recyclingschritt N_5'!D62+'Recyclingschritt N_6'!D62+'Recyclingschritt N_7'!D62+'Recyclingschritt N_8'!D62)*$E$30,"")</f>
        <v/>
      </c>
      <c r="E135" s="219" t="str">
        <f t="shared" si="9"/>
        <v/>
      </c>
      <c r="F135" s="284"/>
      <c r="G135" s="520"/>
      <c r="H135" s="231"/>
    </row>
    <row r="136" spans="1:8" s="317" customFormat="1" x14ac:dyDescent="0.25">
      <c r="A136" s="23" t="str">
        <f>IF('Recyclingschritt N_0'!A174&lt;&gt;"",'Recyclingschritt N_0'!A174,"")</f>
        <v/>
      </c>
      <c r="B136" s="218" t="str">
        <f>'Recyclingschritt N_0'!B174</f>
        <v/>
      </c>
      <c r="C136" s="218" t="str">
        <f>IFERROR('Recyclingschritt N_0'!C174+('Recyclingschritt N_1'!C63+'Recyclingschritt N_2'!C63+'Recyclingschritt N_3'!C63+'Recyclingschritt N_4'!C63+'Recyclingschritt N_5'!C63+'Recyclingschritt N_6'!C63+'Recyclingschritt N_7'!C63+'Recyclingschritt N_8'!C63)*$E$30,"")</f>
        <v/>
      </c>
      <c r="D136" s="218" t="str">
        <f>IFERROR('Recyclingschritt N_0'!D174+('Recyclingschritt N_1'!D63+'Recyclingschritt N_2'!D63+'Recyclingschritt N_3'!D63+'Recyclingschritt N_4'!D63+'Recyclingschritt N_5'!D63+'Recyclingschritt N_6'!D63+'Recyclingschritt N_7'!D63+'Recyclingschritt N_8'!D63)*$E$30,"")</f>
        <v/>
      </c>
      <c r="E136" s="219" t="str">
        <f t="shared" si="9"/>
        <v/>
      </c>
      <c r="F136" s="284"/>
      <c r="G136" s="521"/>
      <c r="H136" s="231"/>
    </row>
    <row r="137" spans="1:8" s="317" customFormat="1" x14ac:dyDescent="0.25">
      <c r="A137" s="282" t="s">
        <v>29</v>
      </c>
      <c r="B137" s="327">
        <f>SUM(B118:B136)</f>
        <v>0</v>
      </c>
      <c r="C137" s="215">
        <f>SUM(C118:C136)</f>
        <v>0</v>
      </c>
      <c r="D137" s="215">
        <f>SUM(D118:D136)</f>
        <v>0</v>
      </c>
      <c r="E137" s="217">
        <f t="shared" ref="E137" si="11">C137+D137</f>
        <v>0</v>
      </c>
      <c r="F137" s="224" t="str">
        <f>IFERROR(E137/B137,"")</f>
        <v/>
      </c>
      <c r="G137" s="224"/>
      <c r="H137" s="221"/>
    </row>
    <row r="138" spans="1:8" s="317" customFormat="1" x14ac:dyDescent="0.25">
      <c r="A138" s="485"/>
      <c r="B138" s="486"/>
      <c r="C138" s="486"/>
      <c r="D138" s="486"/>
      <c r="E138" s="486"/>
      <c r="F138" s="486"/>
      <c r="G138" s="486"/>
      <c r="H138" s="487"/>
    </row>
    <row r="139" spans="1:8" s="317" customFormat="1" ht="50.1" customHeight="1" x14ac:dyDescent="0.25">
      <c r="A139" s="479" t="s">
        <v>185</v>
      </c>
      <c r="B139" s="480"/>
      <c r="C139" s="480"/>
      <c r="D139" s="480"/>
      <c r="E139" s="480"/>
      <c r="F139" s="480"/>
      <c r="G139" s="480"/>
      <c r="H139" s="480"/>
    </row>
    <row r="140" spans="1:8" s="317" customFormat="1" ht="24.95" customHeight="1" x14ac:dyDescent="0.25">
      <c r="A140" s="338" t="s">
        <v>177</v>
      </c>
      <c r="B140" s="488" t="str">
        <f>D31</f>
        <v/>
      </c>
      <c r="C140" s="489"/>
      <c r="D140" s="339"/>
      <c r="E140" s="339"/>
      <c r="F140" s="339"/>
      <c r="G140" s="339"/>
      <c r="H140" s="339"/>
    </row>
    <row r="141" spans="1:8" s="317" customFormat="1" x14ac:dyDescent="0.25">
      <c r="A141" s="481" t="s">
        <v>97</v>
      </c>
      <c r="B141" s="482"/>
      <c r="C141" s="483"/>
      <c r="D141" s="484" t="str">
        <f>IF('Recyclingschritt N_0'!E30&lt;&gt;"",'Recyclingschritt N_0'!E30,"")</f>
        <v/>
      </c>
      <c r="E141" s="484"/>
      <c r="F141" s="484"/>
      <c r="G141" s="484"/>
      <c r="H141" s="484"/>
    </row>
    <row r="142" spans="1:8" s="317" customFormat="1" ht="125.25" x14ac:dyDescent="0.25">
      <c r="A142" s="122" t="s">
        <v>7</v>
      </c>
      <c r="B142" s="14" t="s">
        <v>34</v>
      </c>
      <c r="C142" s="14" t="s">
        <v>31</v>
      </c>
      <c r="D142" s="14" t="s">
        <v>32</v>
      </c>
      <c r="E142" s="15" t="s">
        <v>33</v>
      </c>
      <c r="F142" s="286" t="s">
        <v>123</v>
      </c>
      <c r="G142" s="362" t="s">
        <v>124</v>
      </c>
      <c r="H142" s="357" t="s">
        <v>175</v>
      </c>
    </row>
    <row r="143" spans="1:8" s="317" customFormat="1" x14ac:dyDescent="0.25">
      <c r="A143" s="287"/>
      <c r="B143" s="285" t="s">
        <v>8</v>
      </c>
      <c r="C143" s="285" t="s">
        <v>8</v>
      </c>
      <c r="D143" s="285" t="s">
        <v>8</v>
      </c>
      <c r="E143" s="285" t="s">
        <v>8</v>
      </c>
      <c r="F143" s="285" t="s">
        <v>28</v>
      </c>
      <c r="G143" s="355" t="s">
        <v>28</v>
      </c>
      <c r="H143" s="355" t="s">
        <v>8</v>
      </c>
    </row>
    <row r="144" spans="1:8" s="317" customFormat="1" ht="24.95" customHeight="1" x14ac:dyDescent="0.25">
      <c r="A144" s="23" t="str">
        <f>IF('Recyclingschritt N_0'!A182&lt;&gt;"",'Recyclingschritt N_0'!A182,"")</f>
        <v>Kobalt (Co)</v>
      </c>
      <c r="B144" s="218" t="str">
        <f>'Recyclingschritt N_0'!B182</f>
        <v/>
      </c>
      <c r="C144" s="218" t="str">
        <f>IFERROR('Recyclingschritt N_0'!C182+('Recyclingschritt N_1'!C45+'Recyclingschritt N_2'!C45+'Recyclingschritt N_3'!C45+'Recyclingschritt N_4'!C45+'Recyclingschritt N_5'!C45+'Recyclingschritt N_6'!C45+'Recyclingschritt N_7'!C45+'Recyclingschritt N_8'!C45)*$E$31,"")</f>
        <v/>
      </c>
      <c r="D144" s="218" t="str">
        <f>IFERROR('Recyclingschritt N_0'!D182+('Recyclingschritt N_1'!D45+'Recyclingschritt N_2'!D45+'Recyclingschritt N_3'!D45+'Recyclingschritt N_4'!D45+'Recyclingschritt N_5'!D45+'Recyclingschritt N_6'!D45+'Recyclingschritt N_7'!D45+'Recyclingschritt N_8'!D45)*$E$31,"")</f>
        <v/>
      </c>
      <c r="E144" s="219" t="str">
        <f>IFERROR(C144+D144,"")</f>
        <v/>
      </c>
      <c r="F144" s="283"/>
      <c r="G144" s="389" t="str">
        <f>IFERROR(E144/B144, "ggf. Pflichtfeld!")</f>
        <v>ggf. Pflichtfeld!</v>
      </c>
      <c r="H144" s="228"/>
    </row>
    <row r="145" spans="1:8" s="317" customFormat="1" ht="24.95" customHeight="1" x14ac:dyDescent="0.25">
      <c r="A145" s="23" t="str">
        <f>IF('Recyclingschritt N_0'!A183&lt;&gt;"",'Recyclingschritt N_0'!A183,"")</f>
        <v>Kupfer (Cu)</v>
      </c>
      <c r="B145" s="218" t="str">
        <f>'Recyclingschritt N_0'!B183</f>
        <v/>
      </c>
      <c r="C145" s="218" t="str">
        <f>IFERROR('Recyclingschritt N_0'!C183+('Recyclingschritt N_1'!C46+'Recyclingschritt N_2'!C46+'Recyclingschritt N_3'!C46+'Recyclingschritt N_4'!C46+'Recyclingschritt N_5'!C46+'Recyclingschritt N_6'!C46+'Recyclingschritt N_7'!C46+'Recyclingschritt N_8'!C46)*$E$31,"")</f>
        <v/>
      </c>
      <c r="D145" s="218" t="str">
        <f>IFERROR('Recyclingschritt N_0'!D183+('Recyclingschritt N_1'!D46+'Recyclingschritt N_2'!D46+'Recyclingschritt N_3'!D46+'Recyclingschritt N_4'!D46+'Recyclingschritt N_5'!D46+'Recyclingschritt N_6'!D46+'Recyclingschritt N_7'!D46+'Recyclingschritt N_8'!D46)*$E$31,"")</f>
        <v/>
      </c>
      <c r="E145" s="219" t="str">
        <f t="shared" ref="E145:E162" si="12">IFERROR(C145+D145,"")</f>
        <v/>
      </c>
      <c r="F145" s="284"/>
      <c r="G145" s="389" t="str">
        <f t="shared" ref="G145:G147" si="13">IFERROR(E145/B145, "ggf. Pflichtfeld!")</f>
        <v>ggf. Pflichtfeld!</v>
      </c>
      <c r="H145" s="347"/>
    </row>
    <row r="146" spans="1:8" s="317" customFormat="1" ht="24.95" customHeight="1" x14ac:dyDescent="0.25">
      <c r="A146" s="23" t="str">
        <f>IF('Recyclingschritt N_0'!A184&lt;&gt;"",'Recyclingschritt N_0'!A184,"")</f>
        <v>Blei (Pb)</v>
      </c>
      <c r="B146" s="218" t="str">
        <f>'Recyclingschritt N_0'!B184</f>
        <v/>
      </c>
      <c r="C146" s="218" t="str">
        <f>IFERROR('Recyclingschritt N_0'!C184+('Recyclingschritt N_1'!C47+'Recyclingschritt N_2'!C47+'Recyclingschritt N_3'!C47+'Recyclingschritt N_4'!C47+'Recyclingschritt N_5'!C47+'Recyclingschritt N_6'!C47+'Recyclingschritt N_7'!C47+'Recyclingschritt N_8'!C47)*$E$31,"")</f>
        <v/>
      </c>
      <c r="D146" s="218" t="str">
        <f>IFERROR('Recyclingschritt N_0'!D184+('Recyclingschritt N_1'!D47+'Recyclingschritt N_2'!D47+'Recyclingschritt N_3'!D47+'Recyclingschritt N_4'!D47+'Recyclingschritt N_5'!D47+'Recyclingschritt N_6'!D47+'Recyclingschritt N_7'!D47+'Recyclingschritt N_8'!D47)*$E$31,"")</f>
        <v/>
      </c>
      <c r="E146" s="219" t="str">
        <f t="shared" si="12"/>
        <v/>
      </c>
      <c r="F146" s="284"/>
      <c r="G146" s="389" t="str">
        <f t="shared" si="13"/>
        <v>ggf. Pflichtfeld!</v>
      </c>
      <c r="H146" s="228"/>
    </row>
    <row r="147" spans="1:8" s="317" customFormat="1" ht="24.95" customHeight="1" x14ac:dyDescent="0.25">
      <c r="A147" s="23" t="str">
        <f>IF('Recyclingschritt N_0'!A185&lt;&gt;"",'Recyclingschritt N_0'!A185,"")</f>
        <v>Lithium (Li)</v>
      </c>
      <c r="B147" s="218" t="str">
        <f>'Recyclingschritt N_0'!B185</f>
        <v/>
      </c>
      <c r="C147" s="218" t="str">
        <f>IFERROR('Recyclingschritt N_0'!C185+('Recyclingschritt N_1'!C48+'Recyclingschritt N_2'!C48+'Recyclingschritt N_3'!C48+'Recyclingschritt N_4'!C48+'Recyclingschritt N_5'!C48+'Recyclingschritt N_6'!C48+'Recyclingschritt N_7'!C48+'Recyclingschritt N_8'!C48)*$E$31,"")</f>
        <v/>
      </c>
      <c r="D147" s="218" t="str">
        <f>IFERROR('Recyclingschritt N_0'!D185+('Recyclingschritt N_1'!D48+'Recyclingschritt N_2'!D48+'Recyclingschritt N_3'!D48+'Recyclingschritt N_4'!D48+'Recyclingschritt N_5'!D48+'Recyclingschritt N_6'!D48+'Recyclingschritt N_7'!D48+'Recyclingschritt N_8'!D48)*$E$31,"")</f>
        <v/>
      </c>
      <c r="E147" s="219" t="str">
        <f t="shared" si="12"/>
        <v/>
      </c>
      <c r="F147" s="284"/>
      <c r="G147" s="389" t="str">
        <f t="shared" si="13"/>
        <v>ggf. Pflichtfeld!</v>
      </c>
      <c r="H147" s="228"/>
    </row>
    <row r="148" spans="1:8" s="317" customFormat="1" x14ac:dyDescent="0.25">
      <c r="A148" s="23" t="str">
        <f>IF('Recyclingschritt N_0'!A186&lt;&gt;"",'Recyclingschritt N_0'!A186,"")</f>
        <v>Nickel (Ni)</v>
      </c>
      <c r="B148" s="218" t="str">
        <f>'Recyclingschritt N_0'!B186</f>
        <v/>
      </c>
      <c r="C148" s="218" t="str">
        <f>IFERROR('Recyclingschritt N_0'!C186+('Recyclingschritt N_1'!C49+'Recyclingschritt N_2'!C49+'Recyclingschritt N_3'!C49+'Recyclingschritt N_4'!C49+'Recyclingschritt N_5'!C49+'Recyclingschritt N_6'!C49+'Recyclingschritt N_7'!C49+'Recyclingschritt N_8'!C49)*$E$31,"")</f>
        <v/>
      </c>
      <c r="D148" s="218" t="str">
        <f>IFERROR('Recyclingschritt N_0'!D186+('Recyclingschritt N_1'!D49+'Recyclingschritt N_2'!D49+'Recyclingschritt N_3'!D49+'Recyclingschritt N_4'!D49+'Recyclingschritt N_5'!D49+'Recyclingschritt N_6'!D49+'Recyclingschritt N_7'!D49+'Recyclingschritt N_8'!D49)*$E$31,"")</f>
        <v/>
      </c>
      <c r="E148" s="219" t="str">
        <f t="shared" si="12"/>
        <v/>
      </c>
      <c r="F148" s="284"/>
      <c r="G148" s="492"/>
      <c r="H148" s="228"/>
    </row>
    <row r="149" spans="1:8" s="317" customFormat="1" x14ac:dyDescent="0.25">
      <c r="A149" s="23" t="str">
        <f>IF('Recyclingschritt N_0'!A187&lt;&gt;"",'Recyclingschritt N_0'!A187,"")</f>
        <v>Mangan (Mn)</v>
      </c>
      <c r="B149" s="218" t="str">
        <f>'Recyclingschritt N_0'!B187</f>
        <v/>
      </c>
      <c r="C149" s="218" t="str">
        <f>IFERROR('Recyclingschritt N_0'!C187+('Recyclingschritt N_1'!C50+'Recyclingschritt N_2'!C50+'Recyclingschritt N_3'!C50+'Recyclingschritt N_4'!C50+'Recyclingschritt N_5'!C50+'Recyclingschritt N_6'!C50+'Recyclingschritt N_7'!C50+'Recyclingschritt N_8'!C50)*$E$31,"")</f>
        <v/>
      </c>
      <c r="D149" s="218" t="str">
        <f>IFERROR('Recyclingschritt N_0'!D187+('Recyclingschritt N_1'!D50+'Recyclingschritt N_2'!D50+'Recyclingschritt N_3'!D50+'Recyclingschritt N_4'!D50+'Recyclingschritt N_5'!D50+'Recyclingschritt N_6'!D50+'Recyclingschritt N_7'!D50+'Recyclingschritt N_8'!D50)*$E$31,"")</f>
        <v/>
      </c>
      <c r="E149" s="219" t="str">
        <f t="shared" si="12"/>
        <v/>
      </c>
      <c r="F149" s="284"/>
      <c r="G149" s="520"/>
      <c r="H149" s="228"/>
    </row>
    <row r="150" spans="1:8" s="317" customFormat="1" x14ac:dyDescent="0.25">
      <c r="A150" s="23" t="str">
        <f>IF('Recyclingschritt N_0'!A188&lt;&gt;"",'Recyclingschritt N_0'!A188,"")</f>
        <v>Aluminium (Al)</v>
      </c>
      <c r="B150" s="218" t="str">
        <f>'Recyclingschritt N_0'!B188</f>
        <v/>
      </c>
      <c r="C150" s="218" t="str">
        <f>IFERROR('Recyclingschritt N_0'!C188+('Recyclingschritt N_1'!C51+'Recyclingschritt N_2'!C51+'Recyclingschritt N_3'!C51+'Recyclingschritt N_4'!C51+'Recyclingschritt N_5'!C51+'Recyclingschritt N_6'!C51+'Recyclingschritt N_7'!C51+'Recyclingschritt N_8'!C51)*$E$31,"")</f>
        <v/>
      </c>
      <c r="D150" s="218" t="str">
        <f>IFERROR('Recyclingschritt N_0'!D188+('Recyclingschritt N_1'!D51+'Recyclingschritt N_2'!D51+'Recyclingschritt N_3'!D51+'Recyclingschritt N_4'!D51+'Recyclingschritt N_5'!D51+'Recyclingschritt N_6'!D51+'Recyclingschritt N_7'!D51+'Recyclingschritt N_8'!D51)*$E$31,"")</f>
        <v/>
      </c>
      <c r="E150" s="219" t="str">
        <f t="shared" si="12"/>
        <v/>
      </c>
      <c r="F150" s="284"/>
      <c r="G150" s="520"/>
      <c r="H150" s="228"/>
    </row>
    <row r="151" spans="1:8" s="317" customFormat="1" x14ac:dyDescent="0.25">
      <c r="A151" s="23" t="str">
        <f>IF('Recyclingschritt N_0'!A189&lt;&gt;"",'Recyclingschritt N_0'!A189,"")</f>
        <v>Stahl</v>
      </c>
      <c r="B151" s="218" t="str">
        <f>'Recyclingschritt N_0'!B189</f>
        <v/>
      </c>
      <c r="C151" s="218" t="str">
        <f>IFERROR('Recyclingschritt N_0'!C189+('Recyclingschritt N_1'!C52+'Recyclingschritt N_2'!C52+'Recyclingschritt N_3'!C52+'Recyclingschritt N_4'!C52+'Recyclingschritt N_5'!C52+'Recyclingschritt N_6'!C52+'Recyclingschritt N_7'!C52+'Recyclingschritt N_8'!C52)*$E$31,"")</f>
        <v/>
      </c>
      <c r="D151" s="218" t="str">
        <f>IFERROR('Recyclingschritt N_0'!D189+('Recyclingschritt N_1'!D52+'Recyclingschritt N_2'!D52+'Recyclingschritt N_3'!D52+'Recyclingschritt N_4'!D52+'Recyclingschritt N_5'!D52+'Recyclingschritt N_6'!D52+'Recyclingschritt N_7'!D52+'Recyclingschritt N_8'!D52)*$E$31,"")</f>
        <v/>
      </c>
      <c r="E151" s="219" t="str">
        <f t="shared" si="12"/>
        <v/>
      </c>
      <c r="F151" s="284"/>
      <c r="G151" s="520"/>
      <c r="H151" s="228"/>
    </row>
    <row r="152" spans="1:8" s="317" customFormat="1" x14ac:dyDescent="0.25">
      <c r="A152" s="23" t="str">
        <f>IF('Recyclingschritt N_0'!A190&lt;&gt;"",'Recyclingschritt N_0'!A190,"")</f>
        <v>Elektrolyt (KOH)</v>
      </c>
      <c r="B152" s="218" t="str">
        <f>'Recyclingschritt N_0'!B190</f>
        <v/>
      </c>
      <c r="C152" s="218" t="str">
        <f>IFERROR('Recyclingschritt N_0'!C190+('Recyclingschritt N_1'!C53+'Recyclingschritt N_2'!C53+'Recyclingschritt N_3'!C53+'Recyclingschritt N_4'!C53+'Recyclingschritt N_5'!C53+'Recyclingschritt N_6'!C53+'Recyclingschritt N_7'!C53+'Recyclingschritt N_8'!C53)*$E$31,"")</f>
        <v/>
      </c>
      <c r="D152" s="218" t="str">
        <f>IFERROR('Recyclingschritt N_0'!D190+('Recyclingschritt N_1'!D53+'Recyclingschritt N_2'!D53+'Recyclingschritt N_3'!D53+'Recyclingschritt N_4'!D53+'Recyclingschritt N_5'!D53+'Recyclingschritt N_6'!D53+'Recyclingschritt N_7'!D53+'Recyclingschritt N_8'!D53)*$E$31,"")</f>
        <v/>
      </c>
      <c r="E152" s="219" t="str">
        <f t="shared" si="12"/>
        <v/>
      </c>
      <c r="F152" s="284"/>
      <c r="G152" s="520"/>
      <c r="H152" s="228"/>
    </row>
    <row r="153" spans="1:8" s="317" customFormat="1" x14ac:dyDescent="0.25">
      <c r="A153" s="23" t="str">
        <f>IF('Recyclingschritt N_0'!A191&lt;&gt;"",'Recyclingschritt N_0'!A191,"")</f>
        <v>Elektrolyt (NaOH)</v>
      </c>
      <c r="B153" s="218" t="str">
        <f>'Recyclingschritt N_0'!B191</f>
        <v/>
      </c>
      <c r="C153" s="218" t="str">
        <f>IFERROR('Recyclingschritt N_0'!C191+('Recyclingschritt N_1'!C54+'Recyclingschritt N_2'!C54+'Recyclingschritt N_3'!C54+'Recyclingschritt N_4'!C54+'Recyclingschritt N_5'!C54+'Recyclingschritt N_6'!C54+'Recyclingschritt N_7'!C54+'Recyclingschritt N_8'!C54)*$E$31,"")</f>
        <v/>
      </c>
      <c r="D153" s="218" t="str">
        <f>IFERROR('Recyclingschritt N_0'!D191+('Recyclingschritt N_1'!D54+'Recyclingschritt N_2'!D54+'Recyclingschritt N_3'!D54+'Recyclingschritt N_4'!D54+'Recyclingschritt N_5'!D54+'Recyclingschritt N_6'!D54+'Recyclingschritt N_7'!D54+'Recyclingschritt N_8'!D54)*$E$31,"")</f>
        <v/>
      </c>
      <c r="E153" s="219" t="str">
        <f t="shared" si="12"/>
        <v/>
      </c>
      <c r="F153" s="284"/>
      <c r="G153" s="520"/>
      <c r="H153" s="228"/>
    </row>
    <row r="154" spans="1:8" s="317" customFormat="1" x14ac:dyDescent="0.25">
      <c r="A154" s="23" t="str">
        <f>IF('Recyclingschritt N_0'!A192&lt;&gt;"",'Recyclingschritt N_0'!A192,"")</f>
        <v>Kunststoffe (9)</v>
      </c>
      <c r="B154" s="218" t="str">
        <f>'Recyclingschritt N_0'!B192</f>
        <v/>
      </c>
      <c r="C154" s="218" t="str">
        <f>IFERROR('Recyclingschritt N_0'!C192+('Recyclingschritt N_1'!C55+'Recyclingschritt N_2'!C55+'Recyclingschritt N_3'!C55+'Recyclingschritt N_4'!C55+'Recyclingschritt N_5'!C55+'Recyclingschritt N_6'!C55+'Recyclingschritt N_7'!C55+'Recyclingschritt N_8'!C55)*$E$31,"")</f>
        <v/>
      </c>
      <c r="D154" s="218" t="str">
        <f>IFERROR('Recyclingschritt N_0'!D192+('Recyclingschritt N_1'!D55+'Recyclingschritt N_2'!D55+'Recyclingschritt N_3'!D55+'Recyclingschritt N_4'!D55+'Recyclingschritt N_5'!D55+'Recyclingschritt N_6'!D55+'Recyclingschritt N_7'!D55+'Recyclingschritt N_8'!D55)*$E$31,"")</f>
        <v/>
      </c>
      <c r="E154" s="219" t="str">
        <f t="shared" si="12"/>
        <v/>
      </c>
      <c r="F154" s="284"/>
      <c r="G154" s="520"/>
      <c r="H154" s="228"/>
    </row>
    <row r="155" spans="1:8" s="317" customFormat="1" x14ac:dyDescent="0.25">
      <c r="A155" s="23" t="str">
        <f>IF('Recyclingschritt N_0'!A193&lt;&gt;"",'Recyclingschritt N_0'!A193,"")</f>
        <v>Cadmium (Cd) (13)</v>
      </c>
      <c r="B155" s="218" t="str">
        <f>'Recyclingschritt N_0'!B193</f>
        <v/>
      </c>
      <c r="C155" s="218" t="str">
        <f>IFERROR('Recyclingschritt N_0'!C193+('Recyclingschritt N_1'!C56+'Recyclingschritt N_2'!C56+'Recyclingschritt N_3'!C56+'Recyclingschritt N_4'!C56+'Recyclingschritt N_5'!C56+'Recyclingschritt N_6'!C56+'Recyclingschritt N_7'!C56+'Recyclingschritt N_8'!C56)*$E$31,"")</f>
        <v/>
      </c>
      <c r="D155" s="218" t="str">
        <f>IFERROR('Recyclingschritt N_0'!D193+('Recyclingschritt N_1'!D56+'Recyclingschritt N_2'!D56+'Recyclingschritt N_3'!D56+'Recyclingschritt N_4'!D56+'Recyclingschritt N_5'!D56+'Recyclingschritt N_6'!D56+'Recyclingschritt N_7'!D56+'Recyclingschritt N_8'!D56)*$E$31,"")</f>
        <v/>
      </c>
      <c r="E155" s="219" t="str">
        <f t="shared" si="12"/>
        <v/>
      </c>
      <c r="F155" s="284"/>
      <c r="G155" s="520"/>
      <c r="H155" s="408" t="str">
        <f>IFERROR('Recyclingschritt N_0'!I193+('Recyclingschritt N_1'!I56+'Recyclingschritt N_2'!I56+'Recyclingschritt N_3'!I56+'Recyclingschritt N_4'!I56+'Recyclingschritt N_5'!I56+'Recyclingschritt N_6'!I56+'Recyclingschritt N_7'!I56+'Recyclingschritt N_8'!I56)*E31,"")</f>
        <v/>
      </c>
    </row>
    <row r="156" spans="1:8" s="317" customFormat="1" x14ac:dyDescent="0.25">
      <c r="A156" s="23" t="str">
        <f>IF('Recyclingschritt N_0'!A194&lt;&gt;"",'Recyclingschritt N_0'!A194,"")</f>
        <v/>
      </c>
      <c r="B156" s="218" t="str">
        <f>'Recyclingschritt N_0'!B194</f>
        <v/>
      </c>
      <c r="C156" s="218" t="str">
        <f>IFERROR('Recyclingschritt N_0'!C194+('Recyclingschritt N_1'!C57+'Recyclingschritt N_2'!C57+'Recyclingschritt N_3'!C57+'Recyclingschritt N_4'!C57+'Recyclingschritt N_5'!C57+'Recyclingschritt N_6'!C57+'Recyclingschritt N_7'!C57+'Recyclingschritt N_8'!C57)*$E$31,"")</f>
        <v/>
      </c>
      <c r="D156" s="218" t="str">
        <f>IFERROR('Recyclingschritt N_0'!D194+('Recyclingschritt N_1'!D57+'Recyclingschritt N_2'!D57+'Recyclingschritt N_3'!D57+'Recyclingschritt N_4'!D57+'Recyclingschritt N_5'!D57+'Recyclingschritt N_6'!D57+'Recyclingschritt N_7'!D57+'Recyclingschritt N_8'!D57)*$E$31,"")</f>
        <v/>
      </c>
      <c r="E156" s="219" t="str">
        <f t="shared" si="12"/>
        <v/>
      </c>
      <c r="F156" s="284"/>
      <c r="G156" s="520"/>
      <c r="H156" s="228"/>
    </row>
    <row r="157" spans="1:8" s="317" customFormat="1" x14ac:dyDescent="0.25">
      <c r="A157" s="23" t="str">
        <f>IF('Recyclingschritt N_0'!A195&lt;&gt;"",'Recyclingschritt N_0'!A195,"")</f>
        <v/>
      </c>
      <c r="B157" s="218" t="str">
        <f>'Recyclingschritt N_0'!B195</f>
        <v/>
      </c>
      <c r="C157" s="218" t="str">
        <f>IFERROR('Recyclingschritt N_0'!C195+('Recyclingschritt N_1'!C58+'Recyclingschritt N_2'!C58+'Recyclingschritt N_3'!C58+'Recyclingschritt N_4'!C58+'Recyclingschritt N_5'!C58+'Recyclingschritt N_6'!C58+'Recyclingschritt N_7'!C58+'Recyclingschritt N_8'!C58)*$E$31,"")</f>
        <v/>
      </c>
      <c r="D157" s="218" t="str">
        <f>IFERROR('Recyclingschritt N_0'!D195+('Recyclingschritt N_1'!D58+'Recyclingschritt N_2'!D58+'Recyclingschritt N_3'!D58+'Recyclingschritt N_4'!D58+'Recyclingschritt N_5'!D58+'Recyclingschritt N_6'!D58+'Recyclingschritt N_7'!D58+'Recyclingschritt N_8'!D58)*$E$31,"")</f>
        <v/>
      </c>
      <c r="E157" s="219" t="str">
        <f t="shared" si="12"/>
        <v/>
      </c>
      <c r="F157" s="284"/>
      <c r="G157" s="520"/>
      <c r="H157" s="228"/>
    </row>
    <row r="158" spans="1:8" s="317" customFormat="1" x14ac:dyDescent="0.25">
      <c r="A158" s="23" t="str">
        <f>IF('Recyclingschritt N_0'!A196&lt;&gt;"",'Recyclingschritt N_0'!A196,"")</f>
        <v/>
      </c>
      <c r="B158" s="218" t="str">
        <f>'Recyclingschritt N_0'!B196</f>
        <v/>
      </c>
      <c r="C158" s="218" t="str">
        <f>IFERROR('Recyclingschritt N_0'!C196+('Recyclingschritt N_1'!C59+'Recyclingschritt N_2'!C59+'Recyclingschritt N_3'!C59+'Recyclingschritt N_4'!C59+'Recyclingschritt N_5'!C59+'Recyclingschritt N_6'!C59+'Recyclingschritt N_7'!C59+'Recyclingschritt N_8'!C59)*$E$31,"")</f>
        <v/>
      </c>
      <c r="D158" s="218" t="str">
        <f>IFERROR('Recyclingschritt N_0'!D196+('Recyclingschritt N_1'!D59+'Recyclingschritt N_2'!D59+'Recyclingschritt N_3'!D59+'Recyclingschritt N_4'!D59+'Recyclingschritt N_5'!D59+'Recyclingschritt N_6'!D59+'Recyclingschritt N_7'!D59+'Recyclingschritt N_8'!D59)*$E$31,"")</f>
        <v/>
      </c>
      <c r="E158" s="219" t="str">
        <f t="shared" si="12"/>
        <v/>
      </c>
      <c r="F158" s="284"/>
      <c r="G158" s="520"/>
      <c r="H158" s="228"/>
    </row>
    <row r="159" spans="1:8" s="317" customFormat="1" x14ac:dyDescent="0.25">
      <c r="A159" s="23" t="str">
        <f>IF('Recyclingschritt N_0'!A197&lt;&gt;"",'Recyclingschritt N_0'!A197,"")</f>
        <v/>
      </c>
      <c r="B159" s="218" t="str">
        <f>'Recyclingschritt N_0'!B197</f>
        <v/>
      </c>
      <c r="C159" s="218" t="str">
        <f>IFERROR('Recyclingschritt N_0'!C197+('Recyclingschritt N_1'!C60+'Recyclingschritt N_2'!C60+'Recyclingschritt N_3'!C60+'Recyclingschritt N_4'!C60+'Recyclingschritt N_5'!C60+'Recyclingschritt N_6'!C60+'Recyclingschritt N_7'!C60+'Recyclingschritt N_8'!C60)*$E$31,"")</f>
        <v/>
      </c>
      <c r="D159" s="218" t="str">
        <f>IFERROR('Recyclingschritt N_0'!D197+('Recyclingschritt N_1'!D60+'Recyclingschritt N_2'!D60+'Recyclingschritt N_3'!D60+'Recyclingschritt N_4'!D60+'Recyclingschritt N_5'!D60+'Recyclingschritt N_6'!D60+'Recyclingschritt N_7'!D60+'Recyclingschritt N_8'!D60)*$E$31,"")</f>
        <v/>
      </c>
      <c r="E159" s="219" t="str">
        <f t="shared" si="12"/>
        <v/>
      </c>
      <c r="F159" s="284"/>
      <c r="G159" s="520"/>
      <c r="H159" s="228"/>
    </row>
    <row r="160" spans="1:8" s="317" customFormat="1" x14ac:dyDescent="0.25">
      <c r="A160" s="23" t="str">
        <f>IF('Recyclingschritt N_0'!A198&lt;&gt;"",'Recyclingschritt N_0'!A198,"")</f>
        <v/>
      </c>
      <c r="B160" s="218" t="str">
        <f>'Recyclingschritt N_0'!B198</f>
        <v/>
      </c>
      <c r="C160" s="218" t="str">
        <f>IFERROR('Recyclingschritt N_0'!C198+('Recyclingschritt N_1'!C61+'Recyclingschritt N_2'!C61+'Recyclingschritt N_3'!C61+'Recyclingschritt N_4'!C61+'Recyclingschritt N_5'!C61+'Recyclingschritt N_6'!C61+'Recyclingschritt N_7'!C61+'Recyclingschritt N_8'!C61)*$E$31,"")</f>
        <v/>
      </c>
      <c r="D160" s="218" t="str">
        <f>IFERROR('Recyclingschritt N_0'!D198+('Recyclingschritt N_1'!D61+'Recyclingschritt N_2'!D61+'Recyclingschritt N_3'!D61+'Recyclingschritt N_4'!D61+'Recyclingschritt N_5'!D61+'Recyclingschritt N_6'!D61+'Recyclingschritt N_7'!D61+'Recyclingschritt N_8'!D61)*$E$31,"")</f>
        <v/>
      </c>
      <c r="E160" s="219" t="str">
        <f t="shared" si="12"/>
        <v/>
      </c>
      <c r="F160" s="284"/>
      <c r="G160" s="520"/>
      <c r="H160" s="231"/>
    </row>
    <row r="161" spans="1:8" x14ac:dyDescent="0.25">
      <c r="A161" s="23" t="str">
        <f>IF('Recyclingschritt N_0'!A199&lt;&gt;"",'Recyclingschritt N_0'!A199,"")</f>
        <v/>
      </c>
      <c r="B161" s="218" t="str">
        <f>'Recyclingschritt N_0'!B199</f>
        <v/>
      </c>
      <c r="C161" s="218" t="str">
        <f>IFERROR('Recyclingschritt N_0'!C199+('Recyclingschritt N_1'!C62+'Recyclingschritt N_2'!C62+'Recyclingschritt N_3'!C62+'Recyclingschritt N_4'!C62+'Recyclingschritt N_5'!C62+'Recyclingschritt N_6'!C62+'Recyclingschritt N_7'!C62+'Recyclingschritt N_8'!C62)*$E$31,"")</f>
        <v/>
      </c>
      <c r="D161" s="218" t="str">
        <f>IFERROR('Recyclingschritt N_0'!D199+('Recyclingschritt N_1'!D62+'Recyclingschritt N_2'!D62+'Recyclingschritt N_3'!D62+'Recyclingschritt N_4'!D62+'Recyclingschritt N_5'!D62+'Recyclingschritt N_6'!D62+'Recyclingschritt N_7'!D62+'Recyclingschritt N_8'!D62)*$E$31,"")</f>
        <v/>
      </c>
      <c r="E161" s="219" t="str">
        <f t="shared" si="12"/>
        <v/>
      </c>
      <c r="F161" s="284"/>
      <c r="G161" s="520"/>
      <c r="H161" s="231"/>
    </row>
    <row r="162" spans="1:8" ht="15" customHeight="1" x14ac:dyDescent="0.25">
      <c r="A162" s="23" t="str">
        <f>IF('Recyclingschritt N_0'!A200&lt;&gt;"",'Recyclingschritt N_0'!A200,"")</f>
        <v/>
      </c>
      <c r="B162" s="218" t="str">
        <f>'Recyclingschritt N_0'!B200</f>
        <v/>
      </c>
      <c r="C162" s="218" t="str">
        <f>IFERROR('Recyclingschritt N_0'!C200+('Recyclingschritt N_1'!C63+'Recyclingschritt N_2'!C63+'Recyclingschritt N_3'!C63+'Recyclingschritt N_4'!C63+'Recyclingschritt N_5'!C63+'Recyclingschritt N_6'!C63+'Recyclingschritt N_7'!C63+'Recyclingschritt N_8'!C63)*$E$31,"")</f>
        <v/>
      </c>
      <c r="D162" s="218" t="str">
        <f>IFERROR('Recyclingschritt N_0'!D200+('Recyclingschritt N_1'!D63+'Recyclingschritt N_2'!D63+'Recyclingschritt N_3'!D63+'Recyclingschritt N_4'!D63+'Recyclingschritt N_5'!D63+'Recyclingschritt N_6'!D63+'Recyclingschritt N_7'!D63+'Recyclingschritt N_8'!D63)*$E$31,"")</f>
        <v/>
      </c>
      <c r="E162" s="219" t="str">
        <f t="shared" si="12"/>
        <v/>
      </c>
      <c r="F162" s="284"/>
      <c r="G162" s="521"/>
      <c r="H162" s="231"/>
    </row>
    <row r="163" spans="1:8" x14ac:dyDescent="0.25">
      <c r="A163" s="318" t="s">
        <v>29</v>
      </c>
      <c r="B163" s="326">
        <f>SUM(B144:B162)</f>
        <v>0</v>
      </c>
      <c r="C163" s="319">
        <f>SUM(C144:C162)</f>
        <v>0</v>
      </c>
      <c r="D163" s="319">
        <f>SUM(D144:D162)</f>
        <v>0</v>
      </c>
      <c r="E163" s="320">
        <f t="shared" ref="E163" si="14">C163+D163</f>
        <v>0</v>
      </c>
      <c r="F163" s="321" t="str">
        <f>IFERROR(E163/B163,"")</f>
        <v/>
      </c>
      <c r="G163" s="224"/>
      <c r="H163" s="221"/>
    </row>
    <row r="164" spans="1:8" ht="50.1" customHeight="1" x14ac:dyDescent="0.25">
      <c r="A164" s="479" t="s">
        <v>185</v>
      </c>
      <c r="B164" s="480"/>
      <c r="C164" s="480"/>
      <c r="D164" s="480"/>
      <c r="E164" s="480"/>
      <c r="F164" s="480"/>
      <c r="G164" s="480"/>
      <c r="H164" s="480"/>
    </row>
    <row r="165" spans="1:8" ht="24.95" customHeight="1" x14ac:dyDescent="0.25">
      <c r="A165" s="338" t="s">
        <v>177</v>
      </c>
      <c r="B165" s="488" t="str">
        <f>D32</f>
        <v/>
      </c>
      <c r="C165" s="489"/>
      <c r="D165" s="339"/>
      <c r="E165" s="339"/>
      <c r="F165" s="339"/>
      <c r="G165" s="339"/>
      <c r="H165" s="339"/>
    </row>
    <row r="166" spans="1:8" x14ac:dyDescent="0.25">
      <c r="A166" s="481" t="s">
        <v>97</v>
      </c>
      <c r="B166" s="482"/>
      <c r="C166" s="483"/>
      <c r="D166" s="484" t="str">
        <f>IF('Recyclingschritt N_0'!E31&lt;&gt;"",'Recyclingschritt N_0'!E31,"")</f>
        <v/>
      </c>
      <c r="E166" s="484"/>
      <c r="F166" s="484"/>
      <c r="G166" s="484"/>
      <c r="H166" s="484"/>
    </row>
    <row r="167" spans="1:8" ht="125.25" x14ac:dyDescent="0.25">
      <c r="A167" s="122" t="s">
        <v>7</v>
      </c>
      <c r="B167" s="14" t="s">
        <v>34</v>
      </c>
      <c r="C167" s="14" t="s">
        <v>31</v>
      </c>
      <c r="D167" s="14" t="s">
        <v>32</v>
      </c>
      <c r="E167" s="15" t="s">
        <v>33</v>
      </c>
      <c r="F167" s="286" t="s">
        <v>123</v>
      </c>
      <c r="G167" s="362" t="s">
        <v>124</v>
      </c>
      <c r="H167" s="357" t="s">
        <v>175</v>
      </c>
    </row>
    <row r="168" spans="1:8" x14ac:dyDescent="0.25">
      <c r="A168" s="287"/>
      <c r="B168" s="285" t="s">
        <v>8</v>
      </c>
      <c r="C168" s="285" t="s">
        <v>8</v>
      </c>
      <c r="D168" s="285" t="s">
        <v>8</v>
      </c>
      <c r="E168" s="285" t="s">
        <v>8</v>
      </c>
      <c r="F168" s="285" t="s">
        <v>28</v>
      </c>
      <c r="G168" s="355" t="s">
        <v>28</v>
      </c>
      <c r="H168" s="355" t="s">
        <v>8</v>
      </c>
    </row>
    <row r="169" spans="1:8" ht="24.95" customHeight="1" x14ac:dyDescent="0.25">
      <c r="A169" s="23" t="str">
        <f>IF('Recyclingschritt N_0'!A208&lt;&gt;"",'Recyclingschritt N_0'!A208,"")</f>
        <v>Kobalt (Co)</v>
      </c>
      <c r="B169" s="218" t="str">
        <f>'Recyclingschritt N_0'!B208</f>
        <v/>
      </c>
      <c r="C169" s="218" t="str">
        <f>IFERROR('Recyclingschritt N_0'!C208+('Recyclingschritt N_1'!C45+'Recyclingschritt N_2'!C45+'Recyclingschritt N_3'!C45+'Recyclingschritt N_4'!C45+'Recyclingschritt N_5'!C45+'Recyclingschritt N_6'!C45+'Recyclingschritt N_7'!C45+'Recyclingschritt N_8'!C45)*$E$32,"")</f>
        <v/>
      </c>
      <c r="D169" s="218" t="str">
        <f>IFERROR('Recyclingschritt N_0'!D208+('Recyclingschritt N_1'!D45+'Recyclingschritt N_2'!D45+'Recyclingschritt N_3'!D45+'Recyclingschritt N_4'!D45+'Recyclingschritt N_5'!D45+'Recyclingschritt N_6'!D45+'Recyclingschritt N_7'!D45+'Recyclingschritt N_8'!D45)*$E$32,"")</f>
        <v/>
      </c>
      <c r="E169" s="219" t="str">
        <f>IFERROR(C169+D169,"")</f>
        <v/>
      </c>
      <c r="F169" s="283"/>
      <c r="G169" s="389" t="str">
        <f>IFERROR(E169/B169, "ggf. Pflichtfeld!")</f>
        <v>ggf. Pflichtfeld!</v>
      </c>
      <c r="H169" s="228"/>
    </row>
    <row r="170" spans="1:8" ht="24.95" customHeight="1" x14ac:dyDescent="0.25">
      <c r="A170" s="23" t="str">
        <f>IF('Recyclingschritt N_0'!A209&lt;&gt;"",'Recyclingschritt N_0'!A209,"")</f>
        <v>Kupfer (Cu)</v>
      </c>
      <c r="B170" s="218" t="str">
        <f>'Recyclingschritt N_0'!B209</f>
        <v/>
      </c>
      <c r="C170" s="218" t="str">
        <f>IFERROR('Recyclingschritt N_0'!C209+('Recyclingschritt N_1'!C46+'Recyclingschritt N_2'!C46+'Recyclingschritt N_3'!C46+'Recyclingschritt N_4'!C46+'Recyclingschritt N_5'!C46+'Recyclingschritt N_6'!C46+'Recyclingschritt N_7'!C46+'Recyclingschritt N_8'!C46)*$E$32,"")</f>
        <v/>
      </c>
      <c r="D170" s="218" t="str">
        <f>IFERROR('Recyclingschritt N_0'!D209+('Recyclingschritt N_1'!D46+'Recyclingschritt N_2'!D46+'Recyclingschritt N_3'!D46+'Recyclingschritt N_4'!D46+'Recyclingschritt N_5'!D46+'Recyclingschritt N_6'!D46+'Recyclingschritt N_7'!D46+'Recyclingschritt N_8'!D46)*$E$32,"")</f>
        <v/>
      </c>
      <c r="E170" s="219" t="str">
        <f t="shared" ref="E170:E187" si="15">IFERROR(C170+D170,"")</f>
        <v/>
      </c>
      <c r="F170" s="284"/>
      <c r="G170" s="389" t="str">
        <f t="shared" ref="G170:G172" si="16">IFERROR(E170/B170, "ggf. Pflichtfeld!")</f>
        <v>ggf. Pflichtfeld!</v>
      </c>
      <c r="H170" s="347"/>
    </row>
    <row r="171" spans="1:8" ht="24.95" customHeight="1" x14ac:dyDescent="0.25">
      <c r="A171" s="23" t="str">
        <f>IF('Recyclingschritt N_0'!A210&lt;&gt;"",'Recyclingschritt N_0'!A210,"")</f>
        <v>Blei (Pb)</v>
      </c>
      <c r="B171" s="218" t="str">
        <f>'Recyclingschritt N_0'!B210</f>
        <v/>
      </c>
      <c r="C171" s="218" t="str">
        <f>IFERROR('Recyclingschritt N_0'!C210+('Recyclingschritt N_1'!C47+'Recyclingschritt N_2'!C47+'Recyclingschritt N_3'!C47+'Recyclingschritt N_4'!C47+'Recyclingschritt N_5'!C47+'Recyclingschritt N_6'!C47+'Recyclingschritt N_7'!C47+'Recyclingschritt N_8'!C47)*$E$32,"")</f>
        <v/>
      </c>
      <c r="D171" s="218" t="str">
        <f>IFERROR('Recyclingschritt N_0'!D210+('Recyclingschritt N_1'!D47+'Recyclingschritt N_2'!D47+'Recyclingschritt N_3'!D47+'Recyclingschritt N_4'!D47+'Recyclingschritt N_5'!D47+'Recyclingschritt N_6'!D47+'Recyclingschritt N_7'!D47+'Recyclingschritt N_8'!D47)*$E$32,"")</f>
        <v/>
      </c>
      <c r="E171" s="219" t="str">
        <f t="shared" si="15"/>
        <v/>
      </c>
      <c r="F171" s="284"/>
      <c r="G171" s="389" t="str">
        <f t="shared" si="16"/>
        <v>ggf. Pflichtfeld!</v>
      </c>
      <c r="H171" s="228"/>
    </row>
    <row r="172" spans="1:8" ht="24.95" customHeight="1" x14ac:dyDescent="0.25">
      <c r="A172" s="23" t="str">
        <f>IF('Recyclingschritt N_0'!A211&lt;&gt;"",'Recyclingschritt N_0'!A211,"")</f>
        <v>Lithium (Li)</v>
      </c>
      <c r="B172" s="218" t="str">
        <f>'Recyclingschritt N_0'!B211</f>
        <v/>
      </c>
      <c r="C172" s="218" t="str">
        <f>IFERROR('Recyclingschritt N_0'!C211+('Recyclingschritt N_1'!C48+'Recyclingschritt N_2'!C48+'Recyclingschritt N_3'!C48+'Recyclingschritt N_4'!C48+'Recyclingschritt N_5'!C48+'Recyclingschritt N_6'!C48+'Recyclingschritt N_7'!C48+'Recyclingschritt N_8'!C48)*$E$32,"")</f>
        <v/>
      </c>
      <c r="D172" s="218" t="str">
        <f>IFERROR('Recyclingschritt N_0'!D211+('Recyclingschritt N_1'!D48+'Recyclingschritt N_2'!D48+'Recyclingschritt N_3'!D48+'Recyclingschritt N_4'!D48+'Recyclingschritt N_5'!D48+'Recyclingschritt N_6'!D48+'Recyclingschritt N_7'!D48+'Recyclingschritt N_8'!D48)*$E$32,"")</f>
        <v/>
      </c>
      <c r="E172" s="219" t="str">
        <f t="shared" si="15"/>
        <v/>
      </c>
      <c r="F172" s="284"/>
      <c r="G172" s="389" t="str">
        <f t="shared" si="16"/>
        <v>ggf. Pflichtfeld!</v>
      </c>
      <c r="H172" s="228"/>
    </row>
    <row r="173" spans="1:8" x14ac:dyDescent="0.25">
      <c r="A173" s="23" t="str">
        <f>IF('Recyclingschritt N_0'!A212&lt;&gt;"",'Recyclingschritt N_0'!A212,"")</f>
        <v>Nickel (Ni)</v>
      </c>
      <c r="B173" s="218" t="str">
        <f>'Recyclingschritt N_0'!B212</f>
        <v/>
      </c>
      <c r="C173" s="218" t="str">
        <f>IFERROR('Recyclingschritt N_0'!C212+('Recyclingschritt N_1'!C49+'Recyclingschritt N_2'!C49+'Recyclingschritt N_3'!C49+'Recyclingschritt N_4'!C49+'Recyclingschritt N_5'!C49+'Recyclingschritt N_6'!C49+'Recyclingschritt N_7'!C49+'Recyclingschritt N_8'!C49)*$E$32,"")</f>
        <v/>
      </c>
      <c r="D173" s="218" t="str">
        <f>IFERROR('Recyclingschritt N_0'!D212+('Recyclingschritt N_1'!D49+'Recyclingschritt N_2'!D49+'Recyclingschritt N_3'!D49+'Recyclingschritt N_4'!D49+'Recyclingschritt N_5'!D49+'Recyclingschritt N_6'!D49+'Recyclingschritt N_7'!D49+'Recyclingschritt N_8'!D49)*$E$32,"")</f>
        <v/>
      </c>
      <c r="E173" s="219" t="str">
        <f t="shared" si="15"/>
        <v/>
      </c>
      <c r="F173" s="284"/>
      <c r="G173" s="492"/>
      <c r="H173" s="228"/>
    </row>
    <row r="174" spans="1:8" x14ac:dyDescent="0.25">
      <c r="A174" s="23" t="str">
        <f>IF('Recyclingschritt N_0'!A213&lt;&gt;"",'Recyclingschritt N_0'!A213,"")</f>
        <v>Mangan (Mn)</v>
      </c>
      <c r="B174" s="218" t="str">
        <f>'Recyclingschritt N_0'!B213</f>
        <v/>
      </c>
      <c r="C174" s="218" t="str">
        <f>IFERROR('Recyclingschritt N_0'!C213+('Recyclingschritt N_1'!C50+'Recyclingschritt N_2'!C50+'Recyclingschritt N_3'!C50+'Recyclingschritt N_4'!C50+'Recyclingschritt N_5'!C50+'Recyclingschritt N_6'!C50+'Recyclingschritt N_7'!C50+'Recyclingschritt N_8'!C50)*$E$32,"")</f>
        <v/>
      </c>
      <c r="D174" s="218" t="str">
        <f>IFERROR('Recyclingschritt N_0'!D213+('Recyclingschritt N_1'!D50+'Recyclingschritt N_2'!D50+'Recyclingschritt N_3'!D50+'Recyclingschritt N_4'!D50+'Recyclingschritt N_5'!D50+'Recyclingschritt N_6'!D50+'Recyclingschritt N_7'!D50+'Recyclingschritt N_8'!D50)*$E$32,"")</f>
        <v/>
      </c>
      <c r="E174" s="219" t="str">
        <f t="shared" si="15"/>
        <v/>
      </c>
      <c r="F174" s="284"/>
      <c r="G174" s="520"/>
      <c r="H174" s="228"/>
    </row>
    <row r="175" spans="1:8" x14ac:dyDescent="0.25">
      <c r="A175" s="23" t="str">
        <f>IF('Recyclingschritt N_0'!A214&lt;&gt;"",'Recyclingschritt N_0'!A214,"")</f>
        <v>Aluminium (Al)</v>
      </c>
      <c r="B175" s="218" t="str">
        <f>'Recyclingschritt N_0'!B214</f>
        <v/>
      </c>
      <c r="C175" s="218" t="str">
        <f>IFERROR('Recyclingschritt N_0'!C214+('Recyclingschritt N_1'!C51+'Recyclingschritt N_2'!C51+'Recyclingschritt N_3'!C51+'Recyclingschritt N_4'!C51+'Recyclingschritt N_5'!C51+'Recyclingschritt N_6'!C51+'Recyclingschritt N_7'!C51+'Recyclingschritt N_8'!C51)*$E$32,"")</f>
        <v/>
      </c>
      <c r="D175" s="218" t="str">
        <f>IFERROR('Recyclingschritt N_0'!D214+('Recyclingschritt N_1'!D51+'Recyclingschritt N_2'!D51+'Recyclingschritt N_3'!D51+'Recyclingschritt N_4'!D51+'Recyclingschritt N_5'!D51+'Recyclingschritt N_6'!D51+'Recyclingschritt N_7'!D51+'Recyclingschritt N_8'!D51)*$E$32,"")</f>
        <v/>
      </c>
      <c r="E175" s="219" t="str">
        <f t="shared" si="15"/>
        <v/>
      </c>
      <c r="F175" s="284"/>
      <c r="G175" s="520"/>
      <c r="H175" s="228"/>
    </row>
    <row r="176" spans="1:8" x14ac:dyDescent="0.25">
      <c r="A176" s="23" t="str">
        <f>IF('Recyclingschritt N_0'!A215&lt;&gt;"",'Recyclingschritt N_0'!A215,"")</f>
        <v>Stahl</v>
      </c>
      <c r="B176" s="218" t="str">
        <f>'Recyclingschritt N_0'!B215</f>
        <v/>
      </c>
      <c r="C176" s="218" t="str">
        <f>IFERROR('Recyclingschritt N_0'!C215+('Recyclingschritt N_1'!C52+'Recyclingschritt N_2'!C52+'Recyclingschritt N_3'!C52+'Recyclingschritt N_4'!C52+'Recyclingschritt N_5'!C52+'Recyclingschritt N_6'!C52+'Recyclingschritt N_7'!C52+'Recyclingschritt N_8'!C52)*$E$32,"")</f>
        <v/>
      </c>
      <c r="D176" s="218" t="str">
        <f>IFERROR('Recyclingschritt N_0'!D215+('Recyclingschritt N_1'!D52+'Recyclingschritt N_2'!D52+'Recyclingschritt N_3'!D52+'Recyclingschritt N_4'!D52+'Recyclingschritt N_5'!D52+'Recyclingschritt N_6'!D52+'Recyclingschritt N_7'!D52+'Recyclingschritt N_8'!D52)*$E$32,"")</f>
        <v/>
      </c>
      <c r="E176" s="219" t="str">
        <f t="shared" si="15"/>
        <v/>
      </c>
      <c r="F176" s="284"/>
      <c r="G176" s="520"/>
      <c r="H176" s="228"/>
    </row>
    <row r="177" spans="1:8" x14ac:dyDescent="0.25">
      <c r="A177" s="23" t="str">
        <f>IF('Recyclingschritt N_0'!A216&lt;&gt;"",'Recyclingschritt N_0'!A216,"")</f>
        <v>Elektrolyt (KOH)</v>
      </c>
      <c r="B177" s="218" t="str">
        <f>'Recyclingschritt N_0'!B216</f>
        <v/>
      </c>
      <c r="C177" s="218" t="str">
        <f>IFERROR('Recyclingschritt N_0'!C216+('Recyclingschritt N_1'!C53+'Recyclingschritt N_2'!C53+'Recyclingschritt N_3'!C53+'Recyclingschritt N_4'!C53+'Recyclingschritt N_5'!C53+'Recyclingschritt N_6'!C53+'Recyclingschritt N_7'!C53+'Recyclingschritt N_8'!C53)*$E$32,"")</f>
        <v/>
      </c>
      <c r="D177" s="218" t="str">
        <f>IFERROR('Recyclingschritt N_0'!D216+('Recyclingschritt N_1'!D53+'Recyclingschritt N_2'!D53+'Recyclingschritt N_3'!D53+'Recyclingschritt N_4'!D53+'Recyclingschritt N_5'!D53+'Recyclingschritt N_6'!D53+'Recyclingschritt N_7'!D53+'Recyclingschritt N_8'!D53)*$E$32,"")</f>
        <v/>
      </c>
      <c r="E177" s="219" t="str">
        <f t="shared" si="15"/>
        <v/>
      </c>
      <c r="F177" s="284"/>
      <c r="G177" s="520"/>
      <c r="H177" s="228"/>
    </row>
    <row r="178" spans="1:8" x14ac:dyDescent="0.25">
      <c r="A178" s="23" t="str">
        <f>IF('Recyclingschritt N_0'!A217&lt;&gt;"",'Recyclingschritt N_0'!A217,"")</f>
        <v>Elektrolyt (NaOH)</v>
      </c>
      <c r="B178" s="218" t="str">
        <f>'Recyclingschritt N_0'!B217</f>
        <v/>
      </c>
      <c r="C178" s="218" t="str">
        <f>IFERROR('Recyclingschritt N_0'!C217+('Recyclingschritt N_1'!C54+'Recyclingschritt N_2'!C54+'Recyclingschritt N_3'!C54+'Recyclingschritt N_4'!C54+'Recyclingschritt N_5'!C54+'Recyclingschritt N_6'!C54+'Recyclingschritt N_7'!C54+'Recyclingschritt N_8'!C54)*$E$32,"")</f>
        <v/>
      </c>
      <c r="D178" s="218" t="str">
        <f>IFERROR('Recyclingschritt N_0'!D217+('Recyclingschritt N_1'!D54+'Recyclingschritt N_2'!D54+'Recyclingschritt N_3'!D54+'Recyclingschritt N_4'!D54+'Recyclingschritt N_5'!D54+'Recyclingschritt N_6'!D54+'Recyclingschritt N_7'!D54+'Recyclingschritt N_8'!D54)*$E$32,"")</f>
        <v/>
      </c>
      <c r="E178" s="219" t="str">
        <f t="shared" si="15"/>
        <v/>
      </c>
      <c r="F178" s="284"/>
      <c r="G178" s="520"/>
      <c r="H178" s="228"/>
    </row>
    <row r="179" spans="1:8" x14ac:dyDescent="0.25">
      <c r="A179" s="23" t="str">
        <f>IF('Recyclingschritt N_0'!A218&lt;&gt;"",'Recyclingschritt N_0'!A218,"")</f>
        <v>Kunststoffe (9)</v>
      </c>
      <c r="B179" s="218" t="str">
        <f>'Recyclingschritt N_0'!B218</f>
        <v/>
      </c>
      <c r="C179" s="218" t="str">
        <f>IFERROR('Recyclingschritt N_0'!C218+('Recyclingschritt N_1'!C55+'Recyclingschritt N_2'!C55+'Recyclingschritt N_3'!C55+'Recyclingschritt N_4'!C55+'Recyclingschritt N_5'!C55+'Recyclingschritt N_6'!C55+'Recyclingschritt N_7'!C55+'Recyclingschritt N_8'!C55)*$E$32,"")</f>
        <v/>
      </c>
      <c r="D179" s="218" t="str">
        <f>IFERROR('Recyclingschritt N_0'!D218+('Recyclingschritt N_1'!D55+'Recyclingschritt N_2'!D55+'Recyclingschritt N_3'!D55+'Recyclingschritt N_4'!D55+'Recyclingschritt N_5'!D55+'Recyclingschritt N_6'!D55+'Recyclingschritt N_7'!D55+'Recyclingschritt N_8'!D55)*$E$32,"")</f>
        <v/>
      </c>
      <c r="E179" s="219" t="str">
        <f t="shared" si="15"/>
        <v/>
      </c>
      <c r="F179" s="284"/>
      <c r="G179" s="520"/>
      <c r="H179" s="228"/>
    </row>
    <row r="180" spans="1:8" x14ac:dyDescent="0.25">
      <c r="A180" s="23" t="str">
        <f>IF('Recyclingschritt N_0'!A219&lt;&gt;"",'Recyclingschritt N_0'!A219,"")</f>
        <v>Cadmium (Cd) (13)</v>
      </c>
      <c r="B180" s="218" t="str">
        <f>'Recyclingschritt N_0'!B219</f>
        <v/>
      </c>
      <c r="C180" s="218" t="str">
        <f>IFERROR('Recyclingschritt N_0'!C219+('Recyclingschritt N_1'!C56+'Recyclingschritt N_2'!C56+'Recyclingschritt N_3'!C56+'Recyclingschritt N_4'!C56+'Recyclingschritt N_5'!C56+'Recyclingschritt N_6'!C56+'Recyclingschritt N_7'!C56+'Recyclingschritt N_8'!C56)*$E$32,"")</f>
        <v/>
      </c>
      <c r="D180" s="218" t="str">
        <f>IFERROR('Recyclingschritt N_0'!D219+('Recyclingschritt N_1'!D56+'Recyclingschritt N_2'!D56+'Recyclingschritt N_3'!D56+'Recyclingschritt N_4'!D56+'Recyclingschritt N_5'!D56+'Recyclingschritt N_6'!D56+'Recyclingschritt N_7'!D56+'Recyclingschritt N_8'!D56)*$E$32,"")</f>
        <v/>
      </c>
      <c r="E180" s="219" t="str">
        <f t="shared" si="15"/>
        <v/>
      </c>
      <c r="F180" s="284"/>
      <c r="G180" s="520"/>
      <c r="H180" s="408" t="str">
        <f>IFERROR('Recyclingschritt N_0'!I219+('Recyclingschritt N_1'!I56+'Recyclingschritt N_2'!I56+'Recyclingschritt N_3'!I56+'Recyclingschritt N_4'!I56+'Recyclingschritt N_5'!I56+'Recyclingschritt N_6'!I56+'Recyclingschritt N_7'!I56+'Recyclingschritt N_8'!I56)*E32,"")</f>
        <v/>
      </c>
    </row>
    <row r="181" spans="1:8" x14ac:dyDescent="0.25">
      <c r="A181" s="23" t="str">
        <f>IF('Recyclingschritt N_0'!A220&lt;&gt;"",'Recyclingschritt N_0'!A220,"")</f>
        <v/>
      </c>
      <c r="B181" s="218" t="str">
        <f>'Recyclingschritt N_0'!B220</f>
        <v/>
      </c>
      <c r="C181" s="218" t="str">
        <f>IFERROR('Recyclingschritt N_0'!C220+('Recyclingschritt N_1'!C57+'Recyclingschritt N_2'!C57+'Recyclingschritt N_3'!C57+'Recyclingschritt N_4'!C57+'Recyclingschritt N_5'!C57+'Recyclingschritt N_6'!C57+'Recyclingschritt N_7'!C57+'Recyclingschritt N_8'!C57)*$E$32,"")</f>
        <v/>
      </c>
      <c r="D181" s="218" t="str">
        <f>IFERROR('Recyclingschritt N_0'!D220+('Recyclingschritt N_1'!D57+'Recyclingschritt N_2'!D57+'Recyclingschritt N_3'!D57+'Recyclingschritt N_4'!D57+'Recyclingschritt N_5'!D57+'Recyclingschritt N_6'!D57+'Recyclingschritt N_7'!D57+'Recyclingschritt N_8'!D57)*$E$32,"")</f>
        <v/>
      </c>
      <c r="E181" s="219" t="str">
        <f t="shared" si="15"/>
        <v/>
      </c>
      <c r="F181" s="284"/>
      <c r="G181" s="520"/>
      <c r="H181" s="228"/>
    </row>
    <row r="182" spans="1:8" x14ac:dyDescent="0.25">
      <c r="A182" s="23" t="str">
        <f>IF('Recyclingschritt N_0'!A221&lt;&gt;"",'Recyclingschritt N_0'!A221,"")</f>
        <v/>
      </c>
      <c r="B182" s="218" t="str">
        <f>'Recyclingschritt N_0'!B221</f>
        <v/>
      </c>
      <c r="C182" s="218" t="str">
        <f>IFERROR('Recyclingschritt N_0'!C221+('Recyclingschritt N_1'!C58+'Recyclingschritt N_2'!C58+'Recyclingschritt N_3'!C58+'Recyclingschritt N_4'!C58+'Recyclingschritt N_5'!C58+'Recyclingschritt N_6'!C58+'Recyclingschritt N_7'!C58+'Recyclingschritt N_8'!C58)*$E$32,"")</f>
        <v/>
      </c>
      <c r="D182" s="218" t="str">
        <f>IFERROR('Recyclingschritt N_0'!D221+('Recyclingschritt N_1'!D58+'Recyclingschritt N_2'!D58+'Recyclingschritt N_3'!D58+'Recyclingschritt N_4'!D58+'Recyclingschritt N_5'!D58+'Recyclingschritt N_6'!D58+'Recyclingschritt N_7'!D58+'Recyclingschritt N_8'!D58)*$E$32,"")</f>
        <v/>
      </c>
      <c r="E182" s="219" t="str">
        <f t="shared" si="15"/>
        <v/>
      </c>
      <c r="F182" s="284"/>
      <c r="G182" s="520"/>
      <c r="H182" s="228"/>
    </row>
    <row r="183" spans="1:8" x14ac:dyDescent="0.25">
      <c r="A183" s="23" t="str">
        <f>IF('Recyclingschritt N_0'!A222&lt;&gt;"",'Recyclingschritt N_0'!A222,"")</f>
        <v/>
      </c>
      <c r="B183" s="218" t="str">
        <f>'Recyclingschritt N_0'!B222</f>
        <v/>
      </c>
      <c r="C183" s="218" t="str">
        <f>IFERROR('Recyclingschritt N_0'!C222+('Recyclingschritt N_1'!C59+'Recyclingschritt N_2'!C59+'Recyclingschritt N_3'!C59+'Recyclingschritt N_4'!C59+'Recyclingschritt N_5'!C59+'Recyclingschritt N_6'!C59+'Recyclingschritt N_7'!C59+'Recyclingschritt N_8'!C59)*$E$32,"")</f>
        <v/>
      </c>
      <c r="D183" s="218" t="str">
        <f>IFERROR('Recyclingschritt N_0'!D222+('Recyclingschritt N_1'!D59+'Recyclingschritt N_2'!D59+'Recyclingschritt N_3'!D59+'Recyclingschritt N_4'!D59+'Recyclingschritt N_5'!D59+'Recyclingschritt N_6'!D59+'Recyclingschritt N_7'!D59+'Recyclingschritt N_8'!D59)*$E$32,"")</f>
        <v/>
      </c>
      <c r="E183" s="219" t="str">
        <f t="shared" si="15"/>
        <v/>
      </c>
      <c r="F183" s="284"/>
      <c r="G183" s="520"/>
      <c r="H183" s="228"/>
    </row>
    <row r="184" spans="1:8" x14ac:dyDescent="0.25">
      <c r="A184" s="23" t="str">
        <f>IF('Recyclingschritt N_0'!A223&lt;&gt;"",'Recyclingschritt N_0'!A223,"")</f>
        <v/>
      </c>
      <c r="B184" s="218" t="str">
        <f>'Recyclingschritt N_0'!B223</f>
        <v/>
      </c>
      <c r="C184" s="218" t="str">
        <f>IFERROR('Recyclingschritt N_0'!C223+('Recyclingschritt N_1'!C60+'Recyclingschritt N_2'!C60+'Recyclingschritt N_3'!C60+'Recyclingschritt N_4'!C60+'Recyclingschritt N_5'!C60+'Recyclingschritt N_6'!C60+'Recyclingschritt N_7'!C60+'Recyclingschritt N_8'!C60)*$E$32,"")</f>
        <v/>
      </c>
      <c r="D184" s="218" t="str">
        <f>IFERROR('Recyclingschritt N_0'!D223+('Recyclingschritt N_1'!D60+'Recyclingschritt N_2'!D60+'Recyclingschritt N_3'!D60+'Recyclingschritt N_4'!D60+'Recyclingschritt N_5'!D60+'Recyclingschritt N_6'!D60+'Recyclingschritt N_7'!D60+'Recyclingschritt N_8'!D60)*$E$32,"")</f>
        <v/>
      </c>
      <c r="E184" s="219" t="str">
        <f t="shared" si="15"/>
        <v/>
      </c>
      <c r="F184" s="284"/>
      <c r="G184" s="520"/>
      <c r="H184" s="228"/>
    </row>
    <row r="185" spans="1:8" x14ac:dyDescent="0.25">
      <c r="A185" s="23" t="str">
        <f>IF('Recyclingschritt N_0'!A224&lt;&gt;"",'Recyclingschritt N_0'!A224,"")</f>
        <v/>
      </c>
      <c r="B185" s="218" t="str">
        <f>'Recyclingschritt N_0'!B224</f>
        <v/>
      </c>
      <c r="C185" s="218" t="str">
        <f>IFERROR('Recyclingschritt N_0'!C224+('Recyclingschritt N_1'!C61+'Recyclingschritt N_2'!C61+'Recyclingschritt N_3'!C61+'Recyclingschritt N_4'!C61+'Recyclingschritt N_5'!C61+'Recyclingschritt N_6'!C61+'Recyclingschritt N_7'!C61+'Recyclingschritt N_8'!C61)*$E$32,"")</f>
        <v/>
      </c>
      <c r="D185" s="218" t="str">
        <f>IFERROR('Recyclingschritt N_0'!D224+('Recyclingschritt N_1'!D61+'Recyclingschritt N_2'!D61+'Recyclingschritt N_3'!D61+'Recyclingschritt N_4'!D61+'Recyclingschritt N_5'!D61+'Recyclingschritt N_6'!D61+'Recyclingschritt N_7'!D61+'Recyclingschritt N_8'!D61)*$E$32,"")</f>
        <v/>
      </c>
      <c r="E185" s="219" t="str">
        <f t="shared" si="15"/>
        <v/>
      </c>
      <c r="F185" s="284"/>
      <c r="G185" s="520"/>
      <c r="H185" s="231"/>
    </row>
    <row r="186" spans="1:8" x14ac:dyDescent="0.25">
      <c r="A186" s="23" t="str">
        <f>IF('Recyclingschritt N_0'!A225&lt;&gt;"",'Recyclingschritt N_0'!A225,"")</f>
        <v/>
      </c>
      <c r="B186" s="218" t="str">
        <f>'Recyclingschritt N_0'!B225</f>
        <v/>
      </c>
      <c r="C186" s="218" t="str">
        <f>IFERROR('Recyclingschritt N_0'!C225+('Recyclingschritt N_1'!C62+'Recyclingschritt N_2'!C62+'Recyclingschritt N_3'!C62+'Recyclingschritt N_4'!C62+'Recyclingschritt N_5'!C62+'Recyclingschritt N_6'!C62+'Recyclingschritt N_7'!C62+'Recyclingschritt N_8'!C62)*$E$32,"")</f>
        <v/>
      </c>
      <c r="D186" s="218" t="str">
        <f>IFERROR('Recyclingschritt N_0'!D225+('Recyclingschritt N_1'!D62+'Recyclingschritt N_2'!D62+'Recyclingschritt N_3'!D62+'Recyclingschritt N_4'!D62+'Recyclingschritt N_5'!D62+'Recyclingschritt N_6'!D62+'Recyclingschritt N_7'!D62+'Recyclingschritt N_8'!D62)*$E$32,"")</f>
        <v/>
      </c>
      <c r="E186" s="219" t="str">
        <f t="shared" si="15"/>
        <v/>
      </c>
      <c r="F186" s="284"/>
      <c r="G186" s="520"/>
      <c r="H186" s="231"/>
    </row>
    <row r="187" spans="1:8" x14ac:dyDescent="0.25">
      <c r="A187" s="23" t="str">
        <f>IF('Recyclingschritt N_0'!A226&lt;&gt;"",'Recyclingschritt N_0'!A226,"")</f>
        <v/>
      </c>
      <c r="B187" s="218" t="str">
        <f>'Recyclingschritt N_0'!B226</f>
        <v/>
      </c>
      <c r="C187" s="218" t="str">
        <f>IFERROR('Recyclingschritt N_0'!C226+('Recyclingschritt N_1'!C63+'Recyclingschritt N_2'!C63+'Recyclingschritt N_3'!C63+'Recyclingschritt N_4'!C63+'Recyclingschritt N_5'!C63+'Recyclingschritt N_6'!C63+'Recyclingschritt N_7'!C63+'Recyclingschritt N_8'!C63)*$E$32,"")</f>
        <v/>
      </c>
      <c r="D187" s="218" t="str">
        <f>IFERROR('Recyclingschritt N_0'!D226+('Recyclingschritt N_1'!D63+'Recyclingschritt N_2'!D63+'Recyclingschritt N_3'!D63+'Recyclingschritt N_4'!D63+'Recyclingschritt N_5'!D63+'Recyclingschritt N_6'!D63+'Recyclingschritt N_7'!D63+'Recyclingschritt N_8'!D63)*$E$32,"")</f>
        <v/>
      </c>
      <c r="E187" s="219" t="str">
        <f t="shared" si="15"/>
        <v/>
      </c>
      <c r="F187" s="284"/>
      <c r="G187" s="521"/>
      <c r="H187" s="231"/>
    </row>
    <row r="188" spans="1:8" x14ac:dyDescent="0.25">
      <c r="A188" s="282" t="s">
        <v>29</v>
      </c>
      <c r="B188" s="325">
        <f>SUM(B169:B187)</f>
        <v>0</v>
      </c>
      <c r="C188" s="215">
        <f>SUM(C169:C187)</f>
        <v>0</v>
      </c>
      <c r="D188" s="215">
        <f>SUM(D169:D187)</f>
        <v>0</v>
      </c>
      <c r="E188" s="217">
        <f t="shared" ref="E188" si="17">C188+D188</f>
        <v>0</v>
      </c>
      <c r="F188" s="224" t="str">
        <f>IFERROR(E188/B188,"")</f>
        <v/>
      </c>
      <c r="G188" s="372"/>
      <c r="H188" s="354"/>
    </row>
    <row r="189" spans="1:8" x14ac:dyDescent="0.25">
      <c r="A189" s="524"/>
      <c r="B189" s="525"/>
      <c r="C189" s="525"/>
      <c r="D189" s="525"/>
      <c r="E189" s="525"/>
      <c r="F189" s="525"/>
      <c r="G189" s="525"/>
      <c r="H189" s="526"/>
    </row>
    <row r="190" spans="1:8" x14ac:dyDescent="0.25">
      <c r="A190" s="397"/>
      <c r="B190" s="398"/>
      <c r="C190" s="398"/>
      <c r="D190" s="398"/>
      <c r="E190" s="398"/>
      <c r="F190" s="399"/>
      <c r="G190" s="399"/>
      <c r="H190" s="400"/>
    </row>
    <row r="191" spans="1:8" x14ac:dyDescent="0.25">
      <c r="A191" s="401"/>
      <c r="B191" s="383"/>
      <c r="C191" s="383"/>
      <c r="D191" s="383"/>
      <c r="E191" s="383"/>
      <c r="F191" s="384"/>
      <c r="G191" s="384"/>
      <c r="H191" s="402"/>
    </row>
    <row r="192" spans="1:8" ht="30" customHeight="1" x14ac:dyDescent="0.25">
      <c r="A192" s="3"/>
      <c r="B192" s="518" t="s">
        <v>100</v>
      </c>
      <c r="C192" s="518"/>
      <c r="D192" s="379"/>
      <c r="E192" s="518" t="s">
        <v>36</v>
      </c>
      <c r="F192" s="518"/>
      <c r="G192" s="518"/>
      <c r="H192" s="519"/>
    </row>
    <row r="193" spans="1:8" x14ac:dyDescent="0.25">
      <c r="A193" s="88"/>
      <c r="B193" s="373"/>
      <c r="C193" s="373"/>
      <c r="D193" s="373"/>
      <c r="E193" s="373"/>
      <c r="F193" s="379"/>
      <c r="G193" s="379"/>
      <c r="H193" s="5"/>
    </row>
    <row r="194" spans="1:8" ht="30" customHeight="1" x14ac:dyDescent="0.25">
      <c r="A194" s="88"/>
      <c r="B194" s="518" t="s">
        <v>35</v>
      </c>
      <c r="C194" s="518"/>
      <c r="D194" s="380"/>
      <c r="E194" s="518" t="s">
        <v>37</v>
      </c>
      <c r="F194" s="518"/>
      <c r="G194" s="518"/>
      <c r="H194" s="519"/>
    </row>
    <row r="195" spans="1:8" ht="30" customHeight="1" x14ac:dyDescent="0.25">
      <c r="A195" s="391"/>
      <c r="B195" s="20"/>
      <c r="C195" s="20"/>
      <c r="D195" s="20"/>
      <c r="E195" s="20"/>
      <c r="F195" s="131"/>
      <c r="G195" s="131"/>
      <c r="H195" s="132"/>
    </row>
    <row r="196" spans="1:8" x14ac:dyDescent="0.25">
      <c r="A196" s="374"/>
      <c r="B196" s="375"/>
      <c r="C196" s="375"/>
      <c r="D196" s="375"/>
      <c r="E196" s="375"/>
      <c r="F196" s="376"/>
      <c r="G196" s="376"/>
      <c r="H196" s="377"/>
    </row>
    <row r="197" spans="1:8" x14ac:dyDescent="0.25">
      <c r="A197" s="378" t="s">
        <v>169</v>
      </c>
      <c r="B197" s="317"/>
      <c r="C197" s="317"/>
      <c r="D197" s="317"/>
      <c r="E197" s="317"/>
      <c r="F197" s="317"/>
      <c r="G197" s="317"/>
      <c r="H197" s="317"/>
    </row>
    <row r="198" spans="1:8" x14ac:dyDescent="0.25">
      <c r="A198" s="317"/>
      <c r="B198" s="317"/>
      <c r="C198" s="317"/>
      <c r="D198" s="317"/>
      <c r="E198" s="317"/>
      <c r="F198" s="317"/>
      <c r="G198" s="317"/>
      <c r="H198" s="317"/>
    </row>
    <row r="199" spans="1:8" x14ac:dyDescent="0.25">
      <c r="A199" s="477" t="s">
        <v>92</v>
      </c>
      <c r="B199" s="477"/>
      <c r="C199" s="477"/>
      <c r="D199" s="477"/>
      <c r="E199" s="477"/>
      <c r="F199" s="477"/>
      <c r="G199" s="477"/>
      <c r="H199" s="477"/>
    </row>
    <row r="200" spans="1:8" ht="18" customHeight="1" x14ac:dyDescent="0.25">
      <c r="A200" s="477"/>
      <c r="B200" s="477"/>
      <c r="C200" s="477"/>
      <c r="D200" s="477"/>
      <c r="E200" s="477"/>
      <c r="F200" s="477"/>
      <c r="G200" s="477"/>
      <c r="H200" s="477"/>
    </row>
    <row r="201" spans="1:8" x14ac:dyDescent="0.25">
      <c r="A201" s="317"/>
      <c r="B201" s="317"/>
      <c r="C201" s="317"/>
      <c r="D201" s="317"/>
      <c r="E201" s="317"/>
      <c r="F201" s="317"/>
      <c r="G201" s="317"/>
      <c r="H201" s="317"/>
    </row>
    <row r="202" spans="1:8" x14ac:dyDescent="0.25">
      <c r="A202" s="477" t="s">
        <v>93</v>
      </c>
      <c r="B202" s="477"/>
      <c r="C202" s="477"/>
      <c r="D202" s="477"/>
      <c r="E202" s="477"/>
      <c r="F202" s="477"/>
      <c r="G202" s="477"/>
      <c r="H202" s="477"/>
    </row>
    <row r="203" spans="1:8" ht="31.5" customHeight="1" x14ac:dyDescent="0.25">
      <c r="A203" s="477"/>
      <c r="B203" s="477"/>
      <c r="C203" s="477"/>
      <c r="D203" s="477"/>
      <c r="E203" s="477"/>
      <c r="F203" s="477"/>
      <c r="G203" s="477"/>
      <c r="H203" s="477"/>
    </row>
    <row r="204" spans="1:8" x14ac:dyDescent="0.25">
      <c r="A204" s="317"/>
      <c r="B204" s="317"/>
      <c r="C204" s="317"/>
      <c r="D204" s="317"/>
      <c r="E204" s="317"/>
      <c r="F204" s="317"/>
      <c r="G204" s="317"/>
      <c r="H204" s="317"/>
    </row>
    <row r="205" spans="1:8" x14ac:dyDescent="0.25">
      <c r="A205" s="477" t="s">
        <v>94</v>
      </c>
      <c r="B205" s="477"/>
      <c r="C205" s="477"/>
      <c r="D205" s="477"/>
      <c r="E205" s="477"/>
      <c r="F205" s="477"/>
      <c r="G205" s="477"/>
      <c r="H205" s="477"/>
    </row>
    <row r="206" spans="1:8" x14ac:dyDescent="0.25">
      <c r="A206" s="477"/>
      <c r="B206" s="477"/>
      <c r="C206" s="477"/>
      <c r="D206" s="477"/>
      <c r="E206" s="477"/>
      <c r="F206" s="477"/>
      <c r="G206" s="477"/>
      <c r="H206" s="477"/>
    </row>
    <row r="207" spans="1:8" x14ac:dyDescent="0.25">
      <c r="A207" s="317"/>
      <c r="B207" s="317"/>
      <c r="C207" s="317"/>
      <c r="D207" s="317"/>
      <c r="E207" s="317"/>
      <c r="F207" s="317"/>
      <c r="G207" s="317"/>
      <c r="H207" s="317"/>
    </row>
    <row r="208" spans="1:8" x14ac:dyDescent="0.25">
      <c r="A208" s="477" t="s">
        <v>95</v>
      </c>
      <c r="B208" s="477"/>
      <c r="C208" s="477"/>
      <c r="D208" s="477"/>
      <c r="E208" s="477"/>
      <c r="F208" s="477"/>
      <c r="G208" s="477"/>
      <c r="H208" s="477"/>
    </row>
    <row r="209" spans="1:8" x14ac:dyDescent="0.25">
      <c r="A209" s="477"/>
      <c r="B209" s="477"/>
      <c r="C209" s="477"/>
      <c r="D209" s="477"/>
      <c r="E209" s="477"/>
      <c r="F209" s="477"/>
      <c r="G209" s="477"/>
      <c r="H209" s="477"/>
    </row>
    <row r="210" spans="1:8" x14ac:dyDescent="0.25">
      <c r="A210" s="317"/>
      <c r="B210" s="317"/>
      <c r="C210" s="317"/>
      <c r="D210" s="317"/>
      <c r="E210" s="317"/>
      <c r="F210" s="317"/>
      <c r="G210" s="317"/>
      <c r="H210" s="317"/>
    </row>
    <row r="211" spans="1:8" ht="36" customHeight="1" x14ac:dyDescent="0.25">
      <c r="A211" s="477" t="s">
        <v>96</v>
      </c>
      <c r="B211" s="478"/>
      <c r="C211" s="478"/>
      <c r="D211" s="478"/>
      <c r="E211" s="478"/>
      <c r="F211" s="478"/>
      <c r="G211" s="478"/>
      <c r="H211" s="478"/>
    </row>
    <row r="212" spans="1:8" x14ac:dyDescent="0.25">
      <c r="A212" s="317"/>
      <c r="B212" s="317"/>
      <c r="C212" s="317"/>
      <c r="D212" s="317"/>
      <c r="E212" s="317"/>
      <c r="F212" s="317"/>
      <c r="G212" s="317"/>
      <c r="H212" s="317"/>
    </row>
    <row r="213" spans="1:8" ht="37.5" customHeight="1" x14ac:dyDescent="0.25">
      <c r="A213" s="477" t="s">
        <v>98</v>
      </c>
      <c r="B213" s="478"/>
      <c r="C213" s="478"/>
      <c r="D213" s="478"/>
      <c r="E213" s="478"/>
      <c r="F213" s="478"/>
      <c r="G213" s="478"/>
      <c r="H213" s="478"/>
    </row>
    <row r="214" spans="1:8" x14ac:dyDescent="0.25">
      <c r="A214" s="317"/>
      <c r="B214" s="317"/>
      <c r="C214" s="317"/>
      <c r="D214" s="317"/>
      <c r="E214" s="317"/>
      <c r="F214" s="317"/>
      <c r="G214" s="317"/>
      <c r="H214" s="317"/>
    </row>
    <row r="215" spans="1:8" ht="41.25" customHeight="1" x14ac:dyDescent="0.25">
      <c r="A215" s="490" t="s">
        <v>125</v>
      </c>
      <c r="B215" s="491"/>
      <c r="C215" s="491"/>
      <c r="D215" s="491"/>
      <c r="E215" s="491"/>
      <c r="F215" s="491"/>
      <c r="G215" s="491"/>
      <c r="H215" s="491"/>
    </row>
    <row r="216" spans="1:8" x14ac:dyDescent="0.25">
      <c r="A216" s="317"/>
      <c r="B216" s="317"/>
      <c r="C216" s="317"/>
      <c r="D216" s="317"/>
      <c r="E216" s="317"/>
      <c r="F216" s="317"/>
      <c r="G216" s="317"/>
      <c r="H216" s="317"/>
    </row>
    <row r="217" spans="1:8" ht="110.25" customHeight="1" x14ac:dyDescent="0.25">
      <c r="A217" s="477" t="s">
        <v>126</v>
      </c>
      <c r="B217" s="478"/>
      <c r="C217" s="478"/>
      <c r="D217" s="478"/>
      <c r="E217" s="478"/>
      <c r="F217" s="478"/>
      <c r="G217" s="478"/>
      <c r="H217" s="478"/>
    </row>
    <row r="218" spans="1:8" ht="15" customHeight="1" x14ac:dyDescent="0.25">
      <c r="A218" s="317"/>
      <c r="B218" s="317"/>
      <c r="C218" s="317"/>
      <c r="D218" s="317"/>
      <c r="E218" s="317"/>
      <c r="F218" s="317"/>
      <c r="G218" s="317"/>
      <c r="H218" s="317"/>
    </row>
    <row r="219" spans="1:8" ht="32.25" customHeight="1" x14ac:dyDescent="0.25">
      <c r="A219" s="477" t="s">
        <v>127</v>
      </c>
      <c r="B219" s="478"/>
      <c r="C219" s="478"/>
      <c r="D219" s="478"/>
      <c r="E219" s="478"/>
      <c r="F219" s="478"/>
      <c r="G219" s="478"/>
      <c r="H219" s="478"/>
    </row>
    <row r="220" spans="1:8" ht="15" customHeight="1" x14ac:dyDescent="0.25">
      <c r="A220" s="385"/>
      <c r="B220" s="374"/>
      <c r="C220" s="374"/>
      <c r="D220" s="374"/>
      <c r="E220" s="374"/>
      <c r="F220" s="374"/>
      <c r="G220" s="374"/>
      <c r="H220" s="374"/>
    </row>
    <row r="221" spans="1:8" ht="32.25" customHeight="1" x14ac:dyDescent="0.25">
      <c r="A221" s="522" t="s">
        <v>186</v>
      </c>
      <c r="B221" s="523"/>
      <c r="C221" s="523"/>
      <c r="D221" s="523"/>
      <c r="E221" s="523"/>
      <c r="F221" s="523"/>
      <c r="G221" s="523"/>
      <c r="H221" s="523"/>
    </row>
    <row r="222" spans="1:8" ht="15" customHeight="1" x14ac:dyDescent="0.25">
      <c r="A222" s="385"/>
      <c r="B222" s="374"/>
      <c r="C222" s="374"/>
      <c r="D222" s="374"/>
      <c r="E222" s="374"/>
      <c r="F222" s="374"/>
      <c r="G222" s="374"/>
      <c r="H222" s="374"/>
    </row>
    <row r="223" spans="1:8" ht="32.25" customHeight="1" x14ac:dyDescent="0.25">
      <c r="A223" s="477" t="s">
        <v>128</v>
      </c>
      <c r="B223" s="478"/>
      <c r="C223" s="478"/>
      <c r="D223" s="478"/>
      <c r="E223" s="478"/>
      <c r="F223" s="478"/>
      <c r="G223" s="478"/>
      <c r="H223" s="478"/>
    </row>
    <row r="224" spans="1:8" ht="15" customHeight="1" x14ac:dyDescent="0.25">
      <c r="A224" s="385"/>
      <c r="B224" s="374"/>
      <c r="C224" s="374"/>
      <c r="D224" s="374"/>
      <c r="E224" s="374"/>
      <c r="F224" s="374"/>
      <c r="G224" s="374"/>
      <c r="H224" s="374"/>
    </row>
    <row r="225" spans="1:8" ht="42" customHeight="1" x14ac:dyDescent="0.25">
      <c r="A225" s="477" t="s">
        <v>129</v>
      </c>
      <c r="B225" s="478"/>
      <c r="C225" s="478"/>
      <c r="D225" s="478"/>
      <c r="E225" s="478"/>
      <c r="F225" s="478"/>
      <c r="G225" s="478"/>
      <c r="H225" s="478"/>
    </row>
    <row r="226" spans="1:8" ht="15" customHeight="1" x14ac:dyDescent="0.25">
      <c r="A226" s="317"/>
      <c r="B226" s="317"/>
      <c r="C226" s="317"/>
      <c r="D226" s="317"/>
      <c r="E226" s="317"/>
      <c r="F226" s="317"/>
      <c r="G226" s="317"/>
      <c r="H226" s="317"/>
    </row>
  </sheetData>
  <sheetProtection algorithmName="SHA-512" hashValue="NTIid891Sq5r8NQAFUw+3Pky/OcgDAQzzWA073gB5pVeRxpqiwreXG4yi9SsQL2KSK4BsDbG1rN1D4FIdE+K6g==" saltValue="R79VWtKt7gc+4sQeU0pbng==" spinCount="100000" sheet="1" objects="1" scenarios="1"/>
  <mergeCells count="83">
    <mergeCell ref="A225:H225"/>
    <mergeCell ref="A221:H221"/>
    <mergeCell ref="A223:H223"/>
    <mergeCell ref="G96:G110"/>
    <mergeCell ref="G122:G136"/>
    <mergeCell ref="G148:G162"/>
    <mergeCell ref="G173:G187"/>
    <mergeCell ref="A189:H189"/>
    <mergeCell ref="A141:C141"/>
    <mergeCell ref="D141:H141"/>
    <mergeCell ref="A164:H164"/>
    <mergeCell ref="A166:C166"/>
    <mergeCell ref="D166:H166"/>
    <mergeCell ref="B165:C165"/>
    <mergeCell ref="D115:H115"/>
    <mergeCell ref="A138:H138"/>
    <mergeCell ref="F30:H30"/>
    <mergeCell ref="F31:H31"/>
    <mergeCell ref="F32:H32"/>
    <mergeCell ref="A113:H113"/>
    <mergeCell ref="F33:H33"/>
    <mergeCell ref="A30:B30"/>
    <mergeCell ref="A31:B31"/>
    <mergeCell ref="G44:G58"/>
    <mergeCell ref="G70:G84"/>
    <mergeCell ref="A211:H211"/>
    <mergeCell ref="A33:B33"/>
    <mergeCell ref="A37:C37"/>
    <mergeCell ref="B192:C192"/>
    <mergeCell ref="B194:C194"/>
    <mergeCell ref="E192:H192"/>
    <mergeCell ref="E194:H194"/>
    <mergeCell ref="D37:H37"/>
    <mergeCell ref="A199:H200"/>
    <mergeCell ref="B62:C62"/>
    <mergeCell ref="B36:C36"/>
    <mergeCell ref="A115:C115"/>
    <mergeCell ref="A139:H139"/>
    <mergeCell ref="B140:C140"/>
    <mergeCell ref="A35:H35"/>
    <mergeCell ref="F40:F58"/>
    <mergeCell ref="F66:F84"/>
    <mergeCell ref="A22:B22"/>
    <mergeCell ref="C22:H22"/>
    <mergeCell ref="A24:H24"/>
    <mergeCell ref="F25:H26"/>
    <mergeCell ref="F27:H27"/>
    <mergeCell ref="F28:H28"/>
    <mergeCell ref="F29:H29"/>
    <mergeCell ref="A29:B29"/>
    <mergeCell ref="A25:B26"/>
    <mergeCell ref="C25:C26"/>
    <mergeCell ref="A28:B28"/>
    <mergeCell ref="A27:B27"/>
    <mergeCell ref="A32:B32"/>
    <mergeCell ref="A219:H219"/>
    <mergeCell ref="A61:H61"/>
    <mergeCell ref="A63:C63"/>
    <mergeCell ref="D63:H63"/>
    <mergeCell ref="A217:H217"/>
    <mergeCell ref="A202:H203"/>
    <mergeCell ref="A205:H206"/>
    <mergeCell ref="A208:H209"/>
    <mergeCell ref="A87:H87"/>
    <mergeCell ref="A89:C89"/>
    <mergeCell ref="D89:H89"/>
    <mergeCell ref="A213:H213"/>
    <mergeCell ref="A112:H112"/>
    <mergeCell ref="B114:C114"/>
    <mergeCell ref="B88:C88"/>
    <mergeCell ref="A215:H215"/>
    <mergeCell ref="F2:H2"/>
    <mergeCell ref="A6:H6"/>
    <mergeCell ref="F1:H1"/>
    <mergeCell ref="C20:H20"/>
    <mergeCell ref="C19:H19"/>
    <mergeCell ref="C15:H15"/>
    <mergeCell ref="C13:H13"/>
    <mergeCell ref="C14:H14"/>
    <mergeCell ref="C16:H16"/>
    <mergeCell ref="C17:H17"/>
    <mergeCell ref="C18:H18"/>
    <mergeCell ref="B5:H5"/>
  </mergeCells>
  <phoneticPr fontId="26" type="noConversion"/>
  <printOptions horizontalCentered="1"/>
  <pageMargins left="0.55118110236220474" right="0.55118110236220474" top="0.59055118110236227" bottom="0.51181102362204722" header="0.31496062992125984" footer="0.31496062992125984"/>
  <pageSetup paperSize="9" scale="80" fitToHeight="2" orientation="portrait" r:id="rId1"/>
  <headerFooter alignWithMargins="0">
    <oddHeader>&amp;CBlatt - &amp;A</oddHeader>
    <oddFooter>Seite &amp;P von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6E0F-90C4-41F1-AB39-5D037AF76FE9}">
  <sheetPr codeName="Tabelle21"/>
  <dimension ref="A1:N258"/>
  <sheetViews>
    <sheetView view="pageLayout" zoomScaleNormal="100" workbookViewId="0">
      <selection activeCell="A2" sqref="A2"/>
    </sheetView>
  </sheetViews>
  <sheetFormatPr baseColWidth="10" defaultColWidth="8.5703125" defaultRowHeight="15" x14ac:dyDescent="0.25"/>
  <cols>
    <col min="1" max="1" width="26.42578125" customWidth="1"/>
    <col min="2" max="5" width="10.7109375" customWidth="1"/>
    <col min="6" max="6" width="15.28515625" customWidth="1"/>
    <col min="7" max="8" width="14.28515625" customWidth="1"/>
    <col min="9" max="9" width="13.42578125" customWidth="1"/>
  </cols>
  <sheetData>
    <row r="1" spans="1:9" ht="30" customHeight="1" x14ac:dyDescent="0.25">
      <c r="A1" s="250"/>
      <c r="B1" s="271"/>
      <c r="C1" s="549" t="s">
        <v>25</v>
      </c>
      <c r="D1" s="550"/>
      <c r="E1" s="550"/>
      <c r="F1" s="550"/>
      <c r="G1" s="272"/>
      <c r="H1" s="272"/>
      <c r="I1" s="273" t="str">
        <f>IF('Titelseite NiCd-Altbatterien'!$F$7&lt;&gt;"",'Titelseite NiCd-Altbatterien'!$F$7,"")</f>
        <v/>
      </c>
    </row>
    <row r="2" spans="1:9" ht="30" customHeight="1" x14ac:dyDescent="0.25">
      <c r="A2" s="270" t="s">
        <v>180</v>
      </c>
      <c r="B2" s="574" t="s">
        <v>101</v>
      </c>
      <c r="C2" s="575"/>
      <c r="D2" s="575"/>
      <c r="E2" s="575"/>
      <c r="F2" s="575"/>
      <c r="G2" s="575"/>
      <c r="H2" s="575"/>
      <c r="I2" s="576"/>
    </row>
    <row r="3" spans="1:9" ht="60" customHeight="1" x14ac:dyDescent="0.25">
      <c r="A3" s="577" t="s">
        <v>110</v>
      </c>
      <c r="B3" s="578"/>
      <c r="C3" s="578"/>
      <c r="D3" s="578"/>
      <c r="E3" s="578"/>
      <c r="F3" s="578"/>
      <c r="G3" s="578"/>
      <c r="H3" s="578"/>
      <c r="I3" s="579"/>
    </row>
    <row r="4" spans="1:9" ht="15" customHeight="1" x14ac:dyDescent="0.25">
      <c r="A4" s="133"/>
      <c r="B4" s="134"/>
      <c r="C4" s="134"/>
      <c r="D4" s="134"/>
      <c r="E4" s="134"/>
      <c r="F4" s="135"/>
      <c r="G4" s="135"/>
      <c r="H4" s="135"/>
      <c r="I4" s="136"/>
    </row>
    <row r="5" spans="1:9" ht="15" customHeight="1" x14ac:dyDescent="0.25">
      <c r="A5" s="113" t="s">
        <v>41</v>
      </c>
      <c r="B5" s="137" t="str">
        <f>CONCATENATE("N_0, hier:  ",'Titelseite NiCd-Altbatterien'!F12)</f>
        <v xml:space="preserve">N_0, hier:  </v>
      </c>
      <c r="C5" s="4"/>
      <c r="D5" s="4"/>
      <c r="E5" s="4"/>
      <c r="F5" s="4"/>
      <c r="G5" s="4"/>
      <c r="H5" s="4"/>
      <c r="I5" s="138"/>
    </row>
    <row r="6" spans="1:9" ht="15" customHeight="1" x14ac:dyDescent="0.25">
      <c r="A6" s="113"/>
      <c r="B6" s="139"/>
      <c r="C6" s="4"/>
      <c r="D6" s="4"/>
      <c r="E6" s="4"/>
      <c r="F6" s="4"/>
      <c r="G6" s="4"/>
      <c r="H6" s="4"/>
      <c r="I6" s="140"/>
    </row>
    <row r="7" spans="1:9" ht="15" customHeight="1" x14ac:dyDescent="0.25">
      <c r="A7" s="3"/>
      <c r="B7" s="4"/>
      <c r="C7" s="4"/>
      <c r="D7" s="4"/>
      <c r="E7" s="4"/>
      <c r="F7" s="4"/>
      <c r="G7" s="4"/>
      <c r="H7" s="4"/>
      <c r="I7" s="140"/>
    </row>
    <row r="8" spans="1:9" ht="15" customHeight="1" x14ac:dyDescent="0.25">
      <c r="A8" s="113" t="s">
        <v>0</v>
      </c>
      <c r="B8" s="4"/>
      <c r="C8" s="24">
        <f>IF('Titelseite NiCd-Altbatterien'!$F$8&lt;&gt;"",'Titelseite NiCd-Altbatterien'!$F$8,"")</f>
        <v>2026</v>
      </c>
      <c r="D8" s="4"/>
      <c r="E8" s="4"/>
      <c r="F8" s="4"/>
      <c r="G8" s="4"/>
      <c r="H8" s="4"/>
      <c r="I8" s="140"/>
    </row>
    <row r="9" spans="1:9" ht="15" customHeight="1" x14ac:dyDescent="0.25">
      <c r="A9" s="113"/>
      <c r="B9" s="4"/>
      <c r="C9" s="4"/>
      <c r="D9" s="4"/>
      <c r="E9" s="4"/>
      <c r="F9" s="4"/>
      <c r="G9" s="4"/>
      <c r="H9" s="4"/>
      <c r="I9" s="140"/>
    </row>
    <row r="10" spans="1:9" ht="15" customHeight="1" x14ac:dyDescent="0.25">
      <c r="A10" s="114" t="s">
        <v>30</v>
      </c>
      <c r="B10" s="4"/>
      <c r="C10" s="4"/>
      <c r="D10" s="4"/>
      <c r="E10" s="4"/>
      <c r="F10" s="4"/>
      <c r="G10" s="4"/>
      <c r="H10" s="4"/>
      <c r="I10" s="141"/>
    </row>
    <row r="11" spans="1:9" ht="15" customHeight="1" x14ac:dyDescent="0.25">
      <c r="A11" s="115" t="s">
        <v>1</v>
      </c>
      <c r="B11" s="4"/>
      <c r="C11" s="21"/>
      <c r="D11" s="17"/>
      <c r="E11" s="17"/>
      <c r="F11" s="17"/>
      <c r="G11" s="17"/>
      <c r="H11" s="17"/>
      <c r="I11" s="144"/>
    </row>
    <row r="12" spans="1:9" ht="15" customHeight="1" x14ac:dyDescent="0.25">
      <c r="A12" s="115" t="s">
        <v>83</v>
      </c>
      <c r="B12" s="4"/>
      <c r="C12" s="21"/>
      <c r="D12" s="17"/>
      <c r="E12" s="17"/>
      <c r="F12" s="17"/>
      <c r="G12" s="17"/>
      <c r="H12" s="17"/>
      <c r="I12" s="144"/>
    </row>
    <row r="13" spans="1:9" ht="15" customHeight="1" x14ac:dyDescent="0.25">
      <c r="A13" s="115" t="s">
        <v>4</v>
      </c>
      <c r="B13" s="4"/>
      <c r="C13" s="415"/>
      <c r="D13" s="416"/>
      <c r="E13" s="416"/>
      <c r="F13" s="416"/>
      <c r="G13" s="416"/>
      <c r="H13" s="416"/>
      <c r="I13" s="417"/>
    </row>
    <row r="14" spans="1:9" ht="15" customHeight="1" x14ac:dyDescent="0.25">
      <c r="A14" s="115" t="s">
        <v>13</v>
      </c>
      <c r="B14" s="4"/>
      <c r="C14" s="21"/>
      <c r="D14" s="17"/>
      <c r="E14" s="17"/>
      <c r="F14" s="17"/>
      <c r="G14" s="17"/>
      <c r="H14" s="17"/>
      <c r="I14" s="144"/>
    </row>
    <row r="15" spans="1:9" ht="15" customHeight="1" x14ac:dyDescent="0.25">
      <c r="A15" s="115" t="s">
        <v>2</v>
      </c>
      <c r="B15" s="4"/>
      <c r="C15" s="21"/>
      <c r="D15" s="17"/>
      <c r="E15" s="17"/>
      <c r="F15" s="17"/>
      <c r="G15" s="17"/>
      <c r="H15" s="17"/>
      <c r="I15" s="144"/>
    </row>
    <row r="16" spans="1:9" ht="15" customHeight="1" x14ac:dyDescent="0.25">
      <c r="A16" s="115" t="s">
        <v>3</v>
      </c>
      <c r="B16" s="4"/>
      <c r="C16" s="21"/>
      <c r="D16" s="17"/>
      <c r="E16" s="17"/>
      <c r="F16" s="17"/>
      <c r="G16" s="17"/>
      <c r="H16" s="17"/>
      <c r="I16" s="144"/>
    </row>
    <row r="17" spans="1:14" ht="15" customHeight="1" x14ac:dyDescent="0.25">
      <c r="A17" s="115" t="s">
        <v>6</v>
      </c>
      <c r="B17" s="4"/>
      <c r="C17" s="415"/>
      <c r="D17" s="416"/>
      <c r="E17" s="416"/>
      <c r="F17" s="416"/>
      <c r="G17" s="416"/>
      <c r="H17" s="416"/>
      <c r="I17" s="417"/>
    </row>
    <row r="18" spans="1:14" ht="15" customHeight="1" x14ac:dyDescent="0.25">
      <c r="A18" s="115" t="s">
        <v>5</v>
      </c>
      <c r="B18" s="4"/>
      <c r="C18" s="21"/>
      <c r="D18" s="17"/>
      <c r="E18" s="17"/>
      <c r="F18" s="17"/>
      <c r="G18" s="17"/>
      <c r="H18" s="17"/>
      <c r="I18" s="144"/>
    </row>
    <row r="19" spans="1:14" ht="15" customHeight="1" x14ac:dyDescent="0.25">
      <c r="A19" s="115"/>
      <c r="B19" s="4"/>
      <c r="C19" s="89"/>
      <c r="D19" s="89"/>
      <c r="E19" s="89"/>
      <c r="F19" s="89"/>
      <c r="G19" s="89"/>
      <c r="H19" s="330"/>
      <c r="I19" s="142"/>
    </row>
    <row r="20" spans="1:14" ht="15" customHeight="1" x14ac:dyDescent="0.25">
      <c r="A20" s="599" t="s">
        <v>40</v>
      </c>
      <c r="B20" s="600"/>
      <c r="C20" s="580" t="s">
        <v>146</v>
      </c>
      <c r="D20" s="581"/>
      <c r="E20" s="581"/>
      <c r="F20" s="581"/>
      <c r="G20" s="581"/>
      <c r="H20" s="581"/>
      <c r="I20" s="582"/>
    </row>
    <row r="21" spans="1:14" x14ac:dyDescent="0.25">
      <c r="A21" s="498"/>
      <c r="B21" s="601"/>
      <c r="C21" s="583"/>
      <c r="D21" s="584"/>
      <c r="E21" s="584"/>
      <c r="F21" s="584"/>
      <c r="G21" s="584"/>
      <c r="H21" s="584"/>
      <c r="I21" s="585"/>
    </row>
    <row r="22" spans="1:14" x14ac:dyDescent="0.25">
      <c r="A22" s="28"/>
      <c r="B22" s="29"/>
      <c r="C22" s="29"/>
      <c r="D22" s="29"/>
      <c r="E22" s="29"/>
      <c r="F22" s="29"/>
      <c r="G22" s="29"/>
      <c r="H22" s="336"/>
      <c r="I22" s="30"/>
    </row>
    <row r="23" spans="1:14" ht="35.1" customHeight="1" x14ac:dyDescent="0.25">
      <c r="A23" s="553" t="s">
        <v>48</v>
      </c>
      <c r="B23" s="554"/>
      <c r="C23" s="554"/>
      <c r="D23" s="554"/>
      <c r="E23" s="554"/>
      <c r="F23" s="554"/>
      <c r="G23" s="554"/>
      <c r="H23" s="332"/>
      <c r="I23" s="26" t="str">
        <f>CONCATENATE("hier:  ",$I$1)</f>
        <v xml:space="preserve">hier:  </v>
      </c>
    </row>
    <row r="24" spans="1:14" ht="38.1" customHeight="1" x14ac:dyDescent="0.25">
      <c r="A24" s="559" t="s">
        <v>195</v>
      </c>
      <c r="B24" s="586"/>
      <c r="C24" s="551" t="s">
        <v>80</v>
      </c>
      <c r="D24" s="55" t="s">
        <v>43</v>
      </c>
      <c r="E24" s="559" t="s">
        <v>42</v>
      </c>
      <c r="F24" s="560"/>
      <c r="G24" s="172" t="s">
        <v>77</v>
      </c>
      <c r="H24" s="559"/>
      <c r="I24" s="487"/>
    </row>
    <row r="25" spans="1:14" ht="38.1" customHeight="1" x14ac:dyDescent="0.25">
      <c r="A25" s="587"/>
      <c r="B25" s="588"/>
      <c r="C25" s="552"/>
      <c r="D25" s="55" t="s">
        <v>8</v>
      </c>
      <c r="E25" s="561"/>
      <c r="F25" s="562"/>
      <c r="G25" s="118" t="s">
        <v>76</v>
      </c>
      <c r="H25" s="602"/>
      <c r="I25" s="603"/>
    </row>
    <row r="26" spans="1:14" x14ac:dyDescent="0.25">
      <c r="A26" s="18"/>
      <c r="B26" s="19"/>
      <c r="C26" s="22"/>
      <c r="D26" s="247"/>
      <c r="E26" s="57"/>
      <c r="F26" s="145"/>
      <c r="G26" s="315" t="str">
        <f>IF(D26&lt;&gt;"",D26/$D$32,"")</f>
        <v/>
      </c>
      <c r="H26" s="602"/>
      <c r="I26" s="603"/>
      <c r="N26" s="342"/>
    </row>
    <row r="27" spans="1:14" x14ac:dyDescent="0.25">
      <c r="A27" s="18"/>
      <c r="B27" s="19"/>
      <c r="C27" s="22"/>
      <c r="D27" s="247"/>
      <c r="E27" s="57"/>
      <c r="F27" s="145"/>
      <c r="G27" s="315" t="str">
        <f>IF(D27&lt;&gt;"",D27/$D$32,"")</f>
        <v/>
      </c>
      <c r="H27" s="602"/>
      <c r="I27" s="603"/>
      <c r="N27" s="342"/>
    </row>
    <row r="28" spans="1:14" x14ac:dyDescent="0.25">
      <c r="A28" s="18"/>
      <c r="B28" s="19"/>
      <c r="C28" s="22"/>
      <c r="D28" s="247"/>
      <c r="E28" s="57"/>
      <c r="F28" s="145"/>
      <c r="G28" s="315" t="str">
        <f>IF(D28&lt;&gt;"",D28/$D$32,"")</f>
        <v/>
      </c>
      <c r="H28" s="602"/>
      <c r="I28" s="603"/>
      <c r="N28" s="342"/>
    </row>
    <row r="29" spans="1:14" x14ac:dyDescent="0.25">
      <c r="A29" s="18"/>
      <c r="B29" s="19"/>
      <c r="C29" s="22"/>
      <c r="D29" s="247"/>
      <c r="E29" s="57"/>
      <c r="F29" s="280"/>
      <c r="G29" s="315" t="str">
        <f t="shared" ref="G29:G31" si="0">IF(D29&lt;&gt;"",D29/$D$32,"")</f>
        <v/>
      </c>
      <c r="H29" s="602"/>
      <c r="I29" s="603"/>
      <c r="N29" s="342"/>
    </row>
    <row r="30" spans="1:14" x14ac:dyDescent="0.25">
      <c r="A30" s="18"/>
      <c r="B30" s="19"/>
      <c r="C30" s="22"/>
      <c r="D30" s="247"/>
      <c r="E30" s="57"/>
      <c r="F30" s="280"/>
      <c r="G30" s="315" t="str">
        <f t="shared" si="0"/>
        <v/>
      </c>
      <c r="H30" s="602"/>
      <c r="I30" s="603"/>
      <c r="N30" s="342"/>
    </row>
    <row r="31" spans="1:14" x14ac:dyDescent="0.25">
      <c r="A31" s="18"/>
      <c r="B31" s="19"/>
      <c r="C31" s="22"/>
      <c r="D31" s="247"/>
      <c r="E31" s="57"/>
      <c r="F31" s="280"/>
      <c r="G31" s="315" t="str">
        <f t="shared" si="0"/>
        <v/>
      </c>
      <c r="H31" s="602"/>
      <c r="I31" s="603"/>
      <c r="N31" s="342"/>
    </row>
    <row r="32" spans="1:14" x14ac:dyDescent="0.25">
      <c r="A32" s="168" t="s">
        <v>78</v>
      </c>
      <c r="B32" s="169"/>
      <c r="C32" s="293"/>
      <c r="D32" s="248">
        <f>SUM(D26:D31)</f>
        <v>0</v>
      </c>
      <c r="E32" s="589">
        <f>SUM(G26:G31)</f>
        <v>0</v>
      </c>
      <c r="F32" s="590"/>
      <c r="G32" s="591"/>
      <c r="H32" s="604"/>
      <c r="I32" s="605"/>
    </row>
    <row r="33" spans="1:9" ht="14.25" customHeight="1" x14ac:dyDescent="0.25">
      <c r="A33" s="31"/>
      <c r="B33" s="32"/>
      <c r="C33" s="32"/>
      <c r="D33" s="33"/>
      <c r="E33" s="33"/>
      <c r="F33" s="29"/>
      <c r="G33" s="29"/>
      <c r="H33" s="336"/>
      <c r="I33" s="30"/>
    </row>
    <row r="34" spans="1:9" ht="35.1" customHeight="1" x14ac:dyDescent="0.25">
      <c r="A34" s="553" t="s">
        <v>75</v>
      </c>
      <c r="B34" s="554"/>
      <c r="C34" s="554"/>
      <c r="D34" s="554"/>
      <c r="E34" s="554"/>
      <c r="F34" s="554"/>
      <c r="G34" s="554"/>
      <c r="H34" s="332"/>
      <c r="I34" s="26" t="str">
        <f>CONCATENATE("hier:  ",$I$1)</f>
        <v xml:space="preserve">hier:  </v>
      </c>
    </row>
    <row r="35" spans="1:9" x14ac:dyDescent="0.25">
      <c r="A35" s="593" t="s">
        <v>10</v>
      </c>
      <c r="B35" s="594"/>
      <c r="C35" s="551" t="s">
        <v>80</v>
      </c>
      <c r="D35" s="551" t="s">
        <v>82</v>
      </c>
      <c r="E35" s="555" t="s">
        <v>11</v>
      </c>
      <c r="F35" s="556"/>
      <c r="G35" s="557"/>
      <c r="H35" s="557"/>
      <c r="I35" s="558"/>
    </row>
    <row r="36" spans="1:9" ht="45" customHeight="1" x14ac:dyDescent="0.25">
      <c r="A36" s="595"/>
      <c r="B36" s="594"/>
      <c r="C36" s="598"/>
      <c r="D36" s="592"/>
      <c r="E36" s="515" t="s">
        <v>49</v>
      </c>
      <c r="F36" s="563"/>
      <c r="G36" s="607" t="s">
        <v>51</v>
      </c>
      <c r="H36" s="608"/>
      <c r="I36" s="55" t="s">
        <v>49</v>
      </c>
    </row>
    <row r="37" spans="1:9" ht="30.75" customHeight="1" x14ac:dyDescent="0.25">
      <c r="A37" s="596"/>
      <c r="B37" s="597"/>
      <c r="C37" s="592"/>
      <c r="D37" s="9" t="s">
        <v>8</v>
      </c>
      <c r="E37" s="515" t="s">
        <v>19</v>
      </c>
      <c r="F37" s="563"/>
      <c r="G37" s="559" t="s">
        <v>52</v>
      </c>
      <c r="H37" s="609"/>
      <c r="I37" s="8" t="s">
        <v>50</v>
      </c>
    </row>
    <row r="38" spans="1:9" ht="30" customHeight="1" x14ac:dyDescent="0.25">
      <c r="A38" s="539"/>
      <c r="B38" s="540"/>
      <c r="C38" s="22"/>
      <c r="D38" s="229"/>
      <c r="E38" s="541"/>
      <c r="F38" s="542"/>
      <c r="G38" s="610"/>
      <c r="H38" s="608"/>
      <c r="I38" s="171" t="s">
        <v>44</v>
      </c>
    </row>
    <row r="39" spans="1:9" ht="30" customHeight="1" x14ac:dyDescent="0.25">
      <c r="A39" s="539"/>
      <c r="B39" s="540"/>
      <c r="C39" s="22"/>
      <c r="D39" s="229"/>
      <c r="E39" s="541"/>
      <c r="F39" s="542"/>
      <c r="G39" s="610"/>
      <c r="H39" s="608"/>
      <c r="I39" s="171" t="s">
        <v>45</v>
      </c>
    </row>
    <row r="40" spans="1:9" ht="30" customHeight="1" x14ac:dyDescent="0.25">
      <c r="A40" s="539"/>
      <c r="B40" s="540"/>
      <c r="C40" s="22"/>
      <c r="D40" s="229"/>
      <c r="E40" s="541"/>
      <c r="F40" s="542"/>
      <c r="G40" s="610"/>
      <c r="H40" s="608"/>
      <c r="I40" s="171" t="s">
        <v>46</v>
      </c>
    </row>
    <row r="41" spans="1:9" ht="30" customHeight="1" x14ac:dyDescent="0.25">
      <c r="A41" s="539"/>
      <c r="B41" s="540"/>
      <c r="C41" s="22"/>
      <c r="D41" s="229"/>
      <c r="E41" s="541"/>
      <c r="F41" s="542"/>
      <c r="G41" s="610"/>
      <c r="H41" s="608"/>
      <c r="I41" s="171" t="s">
        <v>47</v>
      </c>
    </row>
    <row r="42" spans="1:9" ht="30" customHeight="1" x14ac:dyDescent="0.25">
      <c r="A42" s="539"/>
      <c r="B42" s="540"/>
      <c r="C42" s="22"/>
      <c r="D42" s="229"/>
      <c r="E42" s="541"/>
      <c r="F42" s="541"/>
      <c r="G42" s="610"/>
      <c r="H42" s="608"/>
      <c r="I42" s="171" t="s">
        <v>65</v>
      </c>
    </row>
    <row r="43" spans="1:9" ht="30" customHeight="1" x14ac:dyDescent="0.25">
      <c r="A43" s="539"/>
      <c r="B43" s="540"/>
      <c r="C43" s="22"/>
      <c r="D43" s="229"/>
      <c r="E43" s="541"/>
      <c r="F43" s="541"/>
      <c r="G43" s="610"/>
      <c r="H43" s="608"/>
      <c r="I43" s="171" t="s">
        <v>88</v>
      </c>
    </row>
    <row r="44" spans="1:9" ht="30" customHeight="1" x14ac:dyDescent="0.25">
      <c r="A44" s="539"/>
      <c r="B44" s="540"/>
      <c r="C44" s="22"/>
      <c r="D44" s="229"/>
      <c r="E44" s="541"/>
      <c r="F44" s="542"/>
      <c r="G44" s="610"/>
      <c r="H44" s="608"/>
      <c r="I44" s="171" t="s">
        <v>120</v>
      </c>
    </row>
    <row r="45" spans="1:9" ht="30" customHeight="1" x14ac:dyDescent="0.25">
      <c r="A45" s="539"/>
      <c r="B45" s="540"/>
      <c r="C45" s="22"/>
      <c r="D45" s="229"/>
      <c r="E45" s="541"/>
      <c r="F45" s="542"/>
      <c r="G45" s="610"/>
      <c r="H45" s="608"/>
      <c r="I45" s="171" t="s">
        <v>121</v>
      </c>
    </row>
    <row r="46" spans="1:9" ht="18.75" customHeight="1" x14ac:dyDescent="0.25">
      <c r="A46" s="564" t="s">
        <v>23</v>
      </c>
      <c r="B46" s="565"/>
      <c r="C46" s="566"/>
      <c r="D46" s="290">
        <f>SUM(D38:D45)</f>
        <v>0</v>
      </c>
      <c r="E46" s="567"/>
      <c r="F46" s="568"/>
      <c r="G46" s="569"/>
      <c r="H46" s="569"/>
      <c r="I46" s="570"/>
    </row>
    <row r="47" spans="1:9" ht="15" customHeight="1" x14ac:dyDescent="0.25">
      <c r="A47" s="571"/>
      <c r="B47" s="572"/>
      <c r="C47" s="572"/>
      <c r="D47" s="572"/>
      <c r="E47" s="572"/>
      <c r="F47" s="572"/>
      <c r="G47" s="572"/>
      <c r="H47" s="572"/>
      <c r="I47" s="573"/>
    </row>
    <row r="48" spans="1:9" ht="45" customHeight="1" x14ac:dyDescent="0.25">
      <c r="A48" s="533" t="s">
        <v>196</v>
      </c>
      <c r="B48" s="534"/>
      <c r="C48" s="534"/>
      <c r="D48" s="534"/>
      <c r="E48" s="534"/>
      <c r="F48" s="534"/>
      <c r="G48" s="534"/>
      <c r="H48" s="335"/>
      <c r="I48" s="188" t="str">
        <f>CONCATENATE("hier:  ",$I$1)</f>
        <v xml:space="preserve">hier:  </v>
      </c>
    </row>
    <row r="49" spans="1:9" ht="51.75" customHeight="1" x14ac:dyDescent="0.25">
      <c r="A49" s="337" t="s">
        <v>184</v>
      </c>
      <c r="B49" s="488">
        <f>D32</f>
        <v>0</v>
      </c>
      <c r="C49" s="489"/>
      <c r="D49" s="543" t="s">
        <v>194</v>
      </c>
      <c r="E49" s="544"/>
      <c r="F49" s="544"/>
      <c r="G49" s="544"/>
      <c r="H49" s="544"/>
      <c r="I49" s="545"/>
    </row>
    <row r="50" spans="1:9" ht="135" customHeight="1" x14ac:dyDescent="0.25">
      <c r="A50" s="198" t="s">
        <v>81</v>
      </c>
      <c r="B50" s="14" t="s">
        <v>68</v>
      </c>
      <c r="C50" s="14" t="s">
        <v>55</v>
      </c>
      <c r="D50" s="14" t="s">
        <v>57</v>
      </c>
      <c r="E50" s="15" t="s">
        <v>56</v>
      </c>
      <c r="F50" s="527" t="s">
        <v>53</v>
      </c>
      <c r="G50" s="209" t="s">
        <v>54</v>
      </c>
      <c r="H50" s="529" t="s">
        <v>12</v>
      </c>
      <c r="I50" s="333" t="s">
        <v>175</v>
      </c>
    </row>
    <row r="51" spans="1:9" ht="15" customHeight="1" x14ac:dyDescent="0.25">
      <c r="A51" s="210"/>
      <c r="B51" s="207" t="s">
        <v>8</v>
      </c>
      <c r="C51" s="207" t="s">
        <v>8</v>
      </c>
      <c r="D51" s="207" t="s">
        <v>8</v>
      </c>
      <c r="E51" s="207" t="s">
        <v>8</v>
      </c>
      <c r="F51" s="528"/>
      <c r="G51" s="8" t="s">
        <v>9</v>
      </c>
      <c r="H51" s="530"/>
      <c r="I51" s="331" t="s">
        <v>8</v>
      </c>
    </row>
    <row r="52" spans="1:9" x14ac:dyDescent="0.25">
      <c r="A52" s="163" t="s">
        <v>112</v>
      </c>
      <c r="B52" s="226"/>
      <c r="C52" s="227"/>
      <c r="D52" s="228"/>
      <c r="E52" s="236">
        <f t="shared" ref="E52:E63" si="1">C52</f>
        <v>0</v>
      </c>
      <c r="F52" s="22"/>
      <c r="G52" s="233"/>
      <c r="H52" s="346"/>
      <c r="I52" s="228"/>
    </row>
    <row r="53" spans="1:9" x14ac:dyDescent="0.25">
      <c r="A53" s="163" t="s">
        <v>113</v>
      </c>
      <c r="B53" s="226"/>
      <c r="C53" s="227"/>
      <c r="D53" s="228"/>
      <c r="E53" s="236">
        <f t="shared" si="1"/>
        <v>0</v>
      </c>
      <c r="F53" s="212"/>
      <c r="G53" s="233"/>
      <c r="H53" s="22"/>
      <c r="I53" s="347"/>
    </row>
    <row r="54" spans="1:9" x14ac:dyDescent="0.25">
      <c r="A54" s="163" t="s">
        <v>163</v>
      </c>
      <c r="B54" s="226"/>
      <c r="C54" s="227"/>
      <c r="D54" s="228"/>
      <c r="E54" s="236">
        <f t="shared" si="1"/>
        <v>0</v>
      </c>
      <c r="F54" s="212"/>
      <c r="G54" s="233"/>
      <c r="H54" s="22"/>
      <c r="I54" s="228"/>
    </row>
    <row r="55" spans="1:9" x14ac:dyDescent="0.25">
      <c r="A55" s="163" t="s">
        <v>114</v>
      </c>
      <c r="B55" s="226"/>
      <c r="C55" s="227"/>
      <c r="D55" s="228"/>
      <c r="E55" s="236">
        <f t="shared" si="1"/>
        <v>0</v>
      </c>
      <c r="F55" s="212"/>
      <c r="G55" s="233"/>
      <c r="H55" s="22"/>
      <c r="I55" s="228"/>
    </row>
    <row r="56" spans="1:9" x14ac:dyDescent="0.25">
      <c r="A56" s="163" t="s">
        <v>115</v>
      </c>
      <c r="B56" s="226"/>
      <c r="C56" s="227"/>
      <c r="D56" s="228"/>
      <c r="E56" s="236">
        <f t="shared" si="1"/>
        <v>0</v>
      </c>
      <c r="F56" s="212"/>
      <c r="G56" s="233"/>
      <c r="H56" s="22"/>
      <c r="I56" s="228"/>
    </row>
    <row r="57" spans="1:9" x14ac:dyDescent="0.25">
      <c r="A57" s="163" t="s">
        <v>116</v>
      </c>
      <c r="B57" s="226"/>
      <c r="C57" s="227"/>
      <c r="D57" s="228"/>
      <c r="E57" s="236">
        <f t="shared" si="1"/>
        <v>0</v>
      </c>
      <c r="F57" s="212"/>
      <c r="G57" s="233"/>
      <c r="H57" s="22"/>
      <c r="I57" s="228"/>
    </row>
    <row r="58" spans="1:9" x14ac:dyDescent="0.25">
      <c r="A58" s="163" t="s">
        <v>117</v>
      </c>
      <c r="B58" s="226"/>
      <c r="C58" s="227"/>
      <c r="D58" s="228"/>
      <c r="E58" s="236">
        <f t="shared" si="1"/>
        <v>0</v>
      </c>
      <c r="F58" s="212"/>
      <c r="G58" s="233"/>
      <c r="H58" s="22"/>
      <c r="I58" s="228"/>
    </row>
    <row r="59" spans="1:9" x14ac:dyDescent="0.25">
      <c r="A59" s="163" t="s">
        <v>27</v>
      </c>
      <c r="B59" s="226"/>
      <c r="C59" s="227"/>
      <c r="D59" s="228"/>
      <c r="E59" s="236">
        <f t="shared" si="1"/>
        <v>0</v>
      </c>
      <c r="F59" s="22"/>
      <c r="G59" s="233"/>
      <c r="H59" s="22"/>
      <c r="I59" s="228"/>
    </row>
    <row r="60" spans="1:9" x14ac:dyDescent="0.25">
      <c r="A60" s="163" t="s">
        <v>164</v>
      </c>
      <c r="B60" s="226"/>
      <c r="C60" s="227"/>
      <c r="D60" s="228"/>
      <c r="E60" s="236">
        <f t="shared" si="1"/>
        <v>0</v>
      </c>
      <c r="F60" s="22"/>
      <c r="G60" s="233"/>
      <c r="H60" s="22"/>
      <c r="I60" s="228"/>
    </row>
    <row r="61" spans="1:9" x14ac:dyDescent="0.25">
      <c r="A61" s="163" t="s">
        <v>165</v>
      </c>
      <c r="B61" s="226"/>
      <c r="C61" s="227"/>
      <c r="D61" s="228"/>
      <c r="E61" s="236">
        <f t="shared" si="1"/>
        <v>0</v>
      </c>
      <c r="F61" s="22"/>
      <c r="G61" s="233"/>
      <c r="H61" s="22"/>
      <c r="I61" s="228"/>
    </row>
    <row r="62" spans="1:9" ht="17.25" x14ac:dyDescent="0.25">
      <c r="A62" s="345" t="s">
        <v>171</v>
      </c>
      <c r="B62" s="226"/>
      <c r="C62" s="227"/>
      <c r="D62" s="228"/>
      <c r="E62" s="236">
        <f t="shared" si="1"/>
        <v>0</v>
      </c>
      <c r="F62" s="22"/>
      <c r="G62" s="233"/>
      <c r="H62" s="22"/>
      <c r="I62" s="406"/>
    </row>
    <row r="63" spans="1:9" ht="17.25" x14ac:dyDescent="0.25">
      <c r="A63" s="345" t="s">
        <v>172</v>
      </c>
      <c r="B63" s="226"/>
      <c r="C63" s="227"/>
      <c r="D63" s="228"/>
      <c r="E63" s="236">
        <f t="shared" si="1"/>
        <v>0</v>
      </c>
      <c r="F63" s="22"/>
      <c r="G63" s="233"/>
      <c r="H63" s="404"/>
      <c r="I63" s="414"/>
    </row>
    <row r="64" spans="1:9" x14ac:dyDescent="0.25">
      <c r="A64" s="6"/>
      <c r="B64" s="226"/>
      <c r="C64" s="229"/>
      <c r="D64" s="228"/>
      <c r="E64" s="236">
        <f>C64</f>
        <v>0</v>
      </c>
      <c r="F64" s="22"/>
      <c r="G64" s="234"/>
      <c r="H64" s="22"/>
      <c r="I64" s="407"/>
    </row>
    <row r="65" spans="1:10" x14ac:dyDescent="0.25">
      <c r="A65" s="6"/>
      <c r="B65" s="226"/>
      <c r="C65" s="229"/>
      <c r="D65" s="228"/>
      <c r="E65" s="236">
        <f t="shared" ref="E65:E70" si="2">C65</f>
        <v>0</v>
      </c>
      <c r="F65" s="22"/>
      <c r="G65" s="235"/>
      <c r="H65" s="22"/>
      <c r="I65" s="228"/>
    </row>
    <row r="66" spans="1:10" x14ac:dyDescent="0.25">
      <c r="A66" s="6"/>
      <c r="B66" s="226"/>
      <c r="C66" s="229"/>
      <c r="D66" s="228"/>
      <c r="E66" s="236">
        <f t="shared" si="2"/>
        <v>0</v>
      </c>
      <c r="F66" s="22"/>
      <c r="G66" s="234"/>
      <c r="H66" s="22"/>
      <c r="I66" s="228"/>
    </row>
    <row r="67" spans="1:10" x14ac:dyDescent="0.25">
      <c r="A67" s="6"/>
      <c r="B67" s="226"/>
      <c r="C67" s="229"/>
      <c r="D67" s="228"/>
      <c r="E67" s="236">
        <f t="shared" si="2"/>
        <v>0</v>
      </c>
      <c r="F67" s="22"/>
      <c r="G67" s="234"/>
      <c r="H67" s="22"/>
      <c r="I67" s="228"/>
    </row>
    <row r="68" spans="1:10" x14ac:dyDescent="0.25">
      <c r="A68" s="6"/>
      <c r="B68" s="230"/>
      <c r="C68" s="225"/>
      <c r="D68" s="231"/>
      <c r="E68" s="242">
        <f t="shared" si="2"/>
        <v>0</v>
      </c>
      <c r="F68" s="22"/>
      <c r="G68" s="234"/>
      <c r="H68" s="22"/>
      <c r="I68" s="231"/>
    </row>
    <row r="69" spans="1:10" x14ac:dyDescent="0.25">
      <c r="A69" s="6"/>
      <c r="B69" s="230"/>
      <c r="C69" s="225"/>
      <c r="D69" s="231"/>
      <c r="E69" s="242">
        <f t="shared" si="2"/>
        <v>0</v>
      </c>
      <c r="F69" s="22"/>
      <c r="G69" s="234"/>
      <c r="H69" s="22"/>
      <c r="I69" s="231"/>
    </row>
    <row r="70" spans="1:10" x14ac:dyDescent="0.25">
      <c r="A70" s="6"/>
      <c r="B70" s="230"/>
      <c r="C70" s="225"/>
      <c r="D70" s="231"/>
      <c r="E70" s="242">
        <f t="shared" si="2"/>
        <v>0</v>
      </c>
      <c r="F70" s="22"/>
      <c r="G70" s="234"/>
      <c r="H70" s="22"/>
      <c r="I70" s="231"/>
    </row>
    <row r="71" spans="1:10" ht="17.25" x14ac:dyDescent="0.25">
      <c r="A71" s="213" t="s">
        <v>173</v>
      </c>
      <c r="B71" s="237">
        <f>SUM(B52:B70)</f>
        <v>0</v>
      </c>
      <c r="C71" s="237">
        <f>SUM(C52:C70)</f>
        <v>0</v>
      </c>
      <c r="D71" s="232"/>
      <c r="E71" s="237">
        <f>SUM(E52:E70)</f>
        <v>0</v>
      </c>
      <c r="F71" s="143"/>
      <c r="G71" s="126"/>
      <c r="H71" s="126"/>
      <c r="I71" s="35"/>
      <c r="J71" s="369"/>
    </row>
    <row r="72" spans="1:10" ht="15" customHeight="1" x14ac:dyDescent="0.25">
      <c r="A72" s="531"/>
      <c r="B72" s="532"/>
      <c r="C72" s="532"/>
      <c r="D72" s="532"/>
      <c r="E72" s="532"/>
      <c r="F72" s="532"/>
      <c r="G72" s="532"/>
      <c r="H72" s="532"/>
      <c r="I72" s="532"/>
    </row>
    <row r="73" spans="1:10" ht="50.1" customHeight="1" x14ac:dyDescent="0.25">
      <c r="A73" s="533" t="s">
        <v>197</v>
      </c>
      <c r="B73" s="534"/>
      <c r="C73" s="534"/>
      <c r="D73" s="534"/>
      <c r="E73" s="534"/>
      <c r="F73" s="534"/>
      <c r="G73" s="534"/>
      <c r="H73" s="335"/>
      <c r="I73" s="188" t="str">
        <f>CONCATENATE("hier:  ",$I$1)</f>
        <v xml:space="preserve">hier:  </v>
      </c>
    </row>
    <row r="74" spans="1:10" ht="45" customHeight="1" x14ac:dyDescent="0.25">
      <c r="A74" s="338" t="s">
        <v>183</v>
      </c>
      <c r="B74" s="488">
        <f>D26</f>
        <v>0</v>
      </c>
      <c r="C74" s="489"/>
      <c r="D74" s="339"/>
      <c r="E74" s="339"/>
      <c r="F74" s="339"/>
      <c r="G74" s="339"/>
      <c r="H74" s="339"/>
      <c r="I74" s="340"/>
    </row>
    <row r="75" spans="1:10" ht="20.100000000000001" customHeight="1" x14ac:dyDescent="0.25">
      <c r="A75" s="481" t="s">
        <v>97</v>
      </c>
      <c r="B75" s="482"/>
      <c r="C75" s="483"/>
      <c r="D75" s="535" t="str">
        <f>IF(E26&lt;&gt;"",E26,"")</f>
        <v/>
      </c>
      <c r="E75" s="536"/>
      <c r="F75" s="536"/>
      <c r="G75" s="536"/>
      <c r="H75" s="536"/>
      <c r="I75" s="537"/>
    </row>
    <row r="76" spans="1:10" ht="135" customHeight="1" x14ac:dyDescent="0.25">
      <c r="A76" s="198" t="s">
        <v>81</v>
      </c>
      <c r="B76" s="14" t="s">
        <v>68</v>
      </c>
      <c r="C76" s="14" t="s">
        <v>55</v>
      </c>
      <c r="D76" s="14" t="s">
        <v>57</v>
      </c>
      <c r="E76" s="15" t="s">
        <v>56</v>
      </c>
      <c r="F76" s="527" t="s">
        <v>53</v>
      </c>
      <c r="G76" s="191" t="s">
        <v>54</v>
      </c>
      <c r="H76" s="529" t="s">
        <v>12</v>
      </c>
      <c r="I76" s="333" t="s">
        <v>175</v>
      </c>
    </row>
    <row r="77" spans="1:10" ht="30.75" customHeight="1" x14ac:dyDescent="0.25">
      <c r="A77" s="123"/>
      <c r="B77" s="55" t="s">
        <v>8</v>
      </c>
      <c r="C77" s="190" t="s">
        <v>8</v>
      </c>
      <c r="D77" s="190" t="s">
        <v>8</v>
      </c>
      <c r="E77" s="190" t="s">
        <v>8</v>
      </c>
      <c r="F77" s="528"/>
      <c r="G77" s="8" t="s">
        <v>9</v>
      </c>
      <c r="H77" s="530"/>
      <c r="I77" s="331" t="s">
        <v>8</v>
      </c>
    </row>
    <row r="78" spans="1:10" ht="30" customHeight="1" x14ac:dyDescent="0.25">
      <c r="A78" s="163" t="s">
        <v>112</v>
      </c>
      <c r="B78" s="218" t="str">
        <f t="shared" ref="B78:C96" si="3">IFERROR(B52*$G$26,"")</f>
        <v/>
      </c>
      <c r="C78" s="218" t="str">
        <f t="shared" si="3"/>
        <v/>
      </c>
      <c r="D78" s="231"/>
      <c r="E78" s="236" t="str">
        <f t="shared" ref="E78:E89" si="4">C78</f>
        <v/>
      </c>
      <c r="F78" s="341" t="str">
        <f>IF($D$26&lt;&gt;"",F52,"")</f>
        <v/>
      </c>
      <c r="G78" s="239" t="str">
        <f>IF($D$26&lt;&gt;"",G52,"")</f>
        <v/>
      </c>
      <c r="H78" s="341" t="str">
        <f>IF($D$26&lt;&gt;"",H52,"")</f>
        <v/>
      </c>
      <c r="I78" s="348" t="str">
        <f>IF($D$26&lt;&gt;"",I52,"")</f>
        <v/>
      </c>
    </row>
    <row r="79" spans="1:10" ht="30" customHeight="1" x14ac:dyDescent="0.25">
      <c r="A79" s="163" t="s">
        <v>113</v>
      </c>
      <c r="B79" s="218" t="str">
        <f t="shared" si="3"/>
        <v/>
      </c>
      <c r="C79" s="218" t="str">
        <f t="shared" si="3"/>
        <v/>
      </c>
      <c r="D79" s="231"/>
      <c r="E79" s="236" t="str">
        <f t="shared" si="4"/>
        <v/>
      </c>
      <c r="F79" s="341" t="str">
        <f t="shared" ref="F79:I96" si="5">IF($D$26&lt;&gt;"",F53,"")</f>
        <v/>
      </c>
      <c r="G79" s="239" t="str">
        <f t="shared" si="5"/>
        <v/>
      </c>
      <c r="H79" s="341" t="str">
        <f t="shared" si="5"/>
        <v/>
      </c>
      <c r="I79" s="348" t="str">
        <f t="shared" si="5"/>
        <v/>
      </c>
    </row>
    <row r="80" spans="1:10" ht="30" customHeight="1" x14ac:dyDescent="0.25">
      <c r="A80" s="163" t="s">
        <v>163</v>
      </c>
      <c r="B80" s="218" t="str">
        <f t="shared" si="3"/>
        <v/>
      </c>
      <c r="C80" s="218" t="str">
        <f t="shared" si="3"/>
        <v/>
      </c>
      <c r="D80" s="231"/>
      <c r="E80" s="236" t="str">
        <f t="shared" si="4"/>
        <v/>
      </c>
      <c r="F80" s="341" t="str">
        <f t="shared" si="5"/>
        <v/>
      </c>
      <c r="G80" s="239" t="str">
        <f t="shared" si="5"/>
        <v/>
      </c>
      <c r="H80" s="341" t="str">
        <f t="shared" si="5"/>
        <v/>
      </c>
      <c r="I80" s="348" t="str">
        <f t="shared" si="5"/>
        <v/>
      </c>
    </row>
    <row r="81" spans="1:9" ht="30" customHeight="1" x14ac:dyDescent="0.25">
      <c r="A81" s="163" t="s">
        <v>114</v>
      </c>
      <c r="B81" s="218" t="str">
        <f t="shared" si="3"/>
        <v/>
      </c>
      <c r="C81" s="218" t="str">
        <f t="shared" si="3"/>
        <v/>
      </c>
      <c r="D81" s="231"/>
      <c r="E81" s="236" t="str">
        <f t="shared" si="4"/>
        <v/>
      </c>
      <c r="F81" s="341" t="str">
        <f t="shared" si="5"/>
        <v/>
      </c>
      <c r="G81" s="239" t="str">
        <f t="shared" si="5"/>
        <v/>
      </c>
      <c r="H81" s="341" t="str">
        <f t="shared" si="5"/>
        <v/>
      </c>
      <c r="I81" s="348" t="str">
        <f t="shared" si="5"/>
        <v/>
      </c>
    </row>
    <row r="82" spans="1:9" ht="30" customHeight="1" x14ac:dyDescent="0.25">
      <c r="A82" s="163" t="s">
        <v>115</v>
      </c>
      <c r="B82" s="218" t="str">
        <f t="shared" si="3"/>
        <v/>
      </c>
      <c r="C82" s="218" t="str">
        <f t="shared" si="3"/>
        <v/>
      </c>
      <c r="D82" s="231"/>
      <c r="E82" s="236" t="str">
        <f t="shared" si="4"/>
        <v/>
      </c>
      <c r="F82" s="341" t="str">
        <f t="shared" si="5"/>
        <v/>
      </c>
      <c r="G82" s="239" t="str">
        <f t="shared" si="5"/>
        <v/>
      </c>
      <c r="H82" s="341" t="str">
        <f t="shared" si="5"/>
        <v/>
      </c>
      <c r="I82" s="348" t="str">
        <f t="shared" si="5"/>
        <v/>
      </c>
    </row>
    <row r="83" spans="1:9" ht="30" customHeight="1" x14ac:dyDescent="0.25">
      <c r="A83" s="163" t="s">
        <v>116</v>
      </c>
      <c r="B83" s="218" t="str">
        <f t="shared" si="3"/>
        <v/>
      </c>
      <c r="C83" s="218" t="str">
        <f t="shared" si="3"/>
        <v/>
      </c>
      <c r="D83" s="231"/>
      <c r="E83" s="236" t="str">
        <f t="shared" si="4"/>
        <v/>
      </c>
      <c r="F83" s="341" t="str">
        <f t="shared" si="5"/>
        <v/>
      </c>
      <c r="G83" s="239" t="str">
        <f t="shared" si="5"/>
        <v/>
      </c>
      <c r="H83" s="341" t="str">
        <f t="shared" si="5"/>
        <v/>
      </c>
      <c r="I83" s="348" t="str">
        <f t="shared" si="5"/>
        <v/>
      </c>
    </row>
    <row r="84" spans="1:9" ht="30" customHeight="1" x14ac:dyDescent="0.25">
      <c r="A84" s="163" t="s">
        <v>117</v>
      </c>
      <c r="B84" s="218" t="str">
        <f t="shared" si="3"/>
        <v/>
      </c>
      <c r="C84" s="218" t="str">
        <f t="shared" si="3"/>
        <v/>
      </c>
      <c r="D84" s="231"/>
      <c r="E84" s="236" t="str">
        <f t="shared" si="4"/>
        <v/>
      </c>
      <c r="F84" s="341" t="str">
        <f t="shared" si="5"/>
        <v/>
      </c>
      <c r="G84" s="239" t="str">
        <f t="shared" si="5"/>
        <v/>
      </c>
      <c r="H84" s="341" t="str">
        <f t="shared" si="5"/>
        <v/>
      </c>
      <c r="I84" s="348" t="str">
        <f t="shared" si="5"/>
        <v/>
      </c>
    </row>
    <row r="85" spans="1:9" ht="30" customHeight="1" x14ac:dyDescent="0.25">
      <c r="A85" s="163" t="s">
        <v>27</v>
      </c>
      <c r="B85" s="218" t="str">
        <f t="shared" si="3"/>
        <v/>
      </c>
      <c r="C85" s="218" t="str">
        <f t="shared" si="3"/>
        <v/>
      </c>
      <c r="D85" s="231"/>
      <c r="E85" s="236" t="str">
        <f t="shared" si="4"/>
        <v/>
      </c>
      <c r="F85" s="341" t="str">
        <f t="shared" si="5"/>
        <v/>
      </c>
      <c r="G85" s="239" t="str">
        <f t="shared" si="5"/>
        <v/>
      </c>
      <c r="H85" s="341" t="str">
        <f t="shared" si="5"/>
        <v/>
      </c>
      <c r="I85" s="348" t="str">
        <f t="shared" si="5"/>
        <v/>
      </c>
    </row>
    <row r="86" spans="1:9" ht="30" customHeight="1" x14ac:dyDescent="0.25">
      <c r="A86" s="163" t="s">
        <v>164</v>
      </c>
      <c r="B86" s="218" t="str">
        <f t="shared" si="3"/>
        <v/>
      </c>
      <c r="C86" s="218" t="str">
        <f t="shared" si="3"/>
        <v/>
      </c>
      <c r="D86" s="231"/>
      <c r="E86" s="236" t="str">
        <f t="shared" si="4"/>
        <v/>
      </c>
      <c r="F86" s="341" t="str">
        <f t="shared" si="5"/>
        <v/>
      </c>
      <c r="G86" s="239" t="str">
        <f t="shared" si="5"/>
        <v/>
      </c>
      <c r="H86" s="341" t="str">
        <f t="shared" si="5"/>
        <v/>
      </c>
      <c r="I86" s="348" t="str">
        <f t="shared" si="5"/>
        <v/>
      </c>
    </row>
    <row r="87" spans="1:9" ht="30" customHeight="1" x14ac:dyDescent="0.25">
      <c r="A87" s="163" t="s">
        <v>165</v>
      </c>
      <c r="B87" s="218" t="str">
        <f t="shared" si="3"/>
        <v/>
      </c>
      <c r="C87" s="218" t="str">
        <f t="shared" si="3"/>
        <v/>
      </c>
      <c r="D87" s="231"/>
      <c r="E87" s="236" t="str">
        <f t="shared" si="4"/>
        <v/>
      </c>
      <c r="F87" s="341" t="str">
        <f t="shared" si="5"/>
        <v/>
      </c>
      <c r="G87" s="239" t="str">
        <f t="shared" si="5"/>
        <v/>
      </c>
      <c r="H87" s="341" t="str">
        <f t="shared" si="5"/>
        <v/>
      </c>
      <c r="I87" s="348" t="str">
        <f t="shared" si="5"/>
        <v/>
      </c>
    </row>
    <row r="88" spans="1:9" ht="30" customHeight="1" x14ac:dyDescent="0.25">
      <c r="A88" s="163" t="s">
        <v>130</v>
      </c>
      <c r="B88" s="218" t="str">
        <f t="shared" si="3"/>
        <v/>
      </c>
      <c r="C88" s="218" t="str">
        <f t="shared" si="3"/>
        <v/>
      </c>
      <c r="D88" s="231"/>
      <c r="E88" s="236" t="str">
        <f t="shared" si="4"/>
        <v/>
      </c>
      <c r="F88" s="341" t="str">
        <f t="shared" si="5"/>
        <v/>
      </c>
      <c r="G88" s="239" t="str">
        <f t="shared" si="5"/>
        <v/>
      </c>
      <c r="H88" s="341" t="str">
        <f t="shared" si="5"/>
        <v/>
      </c>
      <c r="I88" s="348" t="str">
        <f t="shared" si="5"/>
        <v/>
      </c>
    </row>
    <row r="89" spans="1:9" ht="30" customHeight="1" x14ac:dyDescent="0.25">
      <c r="A89" s="163" t="s">
        <v>166</v>
      </c>
      <c r="B89" s="218" t="str">
        <f>IFERROR(B63*$G$26,"")</f>
        <v/>
      </c>
      <c r="C89" s="218" t="str">
        <f>IFERROR(C63*$G$26,"")</f>
        <v/>
      </c>
      <c r="D89" s="231"/>
      <c r="E89" s="236" t="str">
        <f t="shared" si="4"/>
        <v/>
      </c>
      <c r="F89" s="341" t="str">
        <f t="shared" si="5"/>
        <v/>
      </c>
      <c r="G89" s="239" t="str">
        <f t="shared" si="5"/>
        <v/>
      </c>
      <c r="H89" s="341" t="str">
        <f t="shared" si="5"/>
        <v/>
      </c>
      <c r="I89" s="368" t="str">
        <f>IFERROR(I63*G26,"")</f>
        <v/>
      </c>
    </row>
    <row r="90" spans="1:9" ht="30" customHeight="1" x14ac:dyDescent="0.25">
      <c r="A90" s="175" t="str">
        <f>IF('Recyclingschritt N_0'!A64&lt;&gt;"",'Recyclingschritt N_0'!A64,"")</f>
        <v/>
      </c>
      <c r="B90" s="218" t="str">
        <f t="shared" si="3"/>
        <v/>
      </c>
      <c r="C90" s="218" t="str">
        <f t="shared" si="3"/>
        <v/>
      </c>
      <c r="D90" s="231"/>
      <c r="E90" s="236" t="str">
        <f>C90</f>
        <v/>
      </c>
      <c r="F90" s="341" t="str">
        <f t="shared" si="5"/>
        <v/>
      </c>
      <c r="G90" s="239" t="str">
        <f t="shared" si="5"/>
        <v/>
      </c>
      <c r="H90" s="341" t="str">
        <f t="shared" si="5"/>
        <v/>
      </c>
      <c r="I90" s="348" t="str">
        <f t="shared" si="5"/>
        <v/>
      </c>
    </row>
    <row r="91" spans="1:9" ht="30" customHeight="1" x14ac:dyDescent="0.25">
      <c r="A91" s="175" t="str">
        <f>IF('Recyclingschritt N_0'!A65&lt;&gt;"",'Recyclingschritt N_0'!A65,"")</f>
        <v/>
      </c>
      <c r="B91" s="218" t="str">
        <f t="shared" si="3"/>
        <v/>
      </c>
      <c r="C91" s="218" t="str">
        <f t="shared" si="3"/>
        <v/>
      </c>
      <c r="D91" s="231"/>
      <c r="E91" s="236" t="str">
        <f t="shared" ref="E91:E96" si="6">C91</f>
        <v/>
      </c>
      <c r="F91" s="341" t="str">
        <f t="shared" si="5"/>
        <v/>
      </c>
      <c r="G91" s="239" t="str">
        <f t="shared" si="5"/>
        <v/>
      </c>
      <c r="H91" s="341" t="str">
        <f t="shared" si="5"/>
        <v/>
      </c>
      <c r="I91" s="348" t="str">
        <f t="shared" si="5"/>
        <v/>
      </c>
    </row>
    <row r="92" spans="1:9" ht="30" customHeight="1" x14ac:dyDescent="0.25">
      <c r="A92" s="175" t="str">
        <f>IF('Recyclingschritt N_0'!A66&lt;&gt;"",'Recyclingschritt N_0'!A66,"")</f>
        <v/>
      </c>
      <c r="B92" s="218" t="str">
        <f t="shared" si="3"/>
        <v/>
      </c>
      <c r="C92" s="218" t="str">
        <f t="shared" si="3"/>
        <v/>
      </c>
      <c r="D92" s="231"/>
      <c r="E92" s="236" t="str">
        <f t="shared" si="6"/>
        <v/>
      </c>
      <c r="F92" s="341" t="str">
        <f t="shared" si="5"/>
        <v/>
      </c>
      <c r="G92" s="239" t="str">
        <f t="shared" si="5"/>
        <v/>
      </c>
      <c r="H92" s="341" t="str">
        <f t="shared" si="5"/>
        <v/>
      </c>
      <c r="I92" s="348" t="str">
        <f t="shared" si="5"/>
        <v/>
      </c>
    </row>
    <row r="93" spans="1:9" ht="30" customHeight="1" x14ac:dyDescent="0.25">
      <c r="A93" s="175" t="str">
        <f>IF('Recyclingschritt N_0'!A67&lt;&gt;"",'Recyclingschritt N_0'!A67,"")</f>
        <v/>
      </c>
      <c r="B93" s="218" t="str">
        <f t="shared" si="3"/>
        <v/>
      </c>
      <c r="C93" s="218" t="str">
        <f t="shared" si="3"/>
        <v/>
      </c>
      <c r="D93" s="231"/>
      <c r="E93" s="236" t="str">
        <f t="shared" si="6"/>
        <v/>
      </c>
      <c r="F93" s="341" t="str">
        <f t="shared" si="5"/>
        <v/>
      </c>
      <c r="G93" s="239" t="str">
        <f t="shared" si="5"/>
        <v/>
      </c>
      <c r="H93" s="341" t="str">
        <f t="shared" si="5"/>
        <v/>
      </c>
      <c r="I93" s="348" t="str">
        <f t="shared" si="5"/>
        <v/>
      </c>
    </row>
    <row r="94" spans="1:9" ht="30" customHeight="1" x14ac:dyDescent="0.25">
      <c r="A94" s="175" t="str">
        <f>IF('Recyclingschritt N_0'!A68&lt;&gt;"",'Recyclingschritt N_0'!A68,"")</f>
        <v/>
      </c>
      <c r="B94" s="218" t="str">
        <f t="shared" si="3"/>
        <v/>
      </c>
      <c r="C94" s="218" t="str">
        <f t="shared" si="3"/>
        <v/>
      </c>
      <c r="D94" s="231"/>
      <c r="E94" s="236" t="str">
        <f t="shared" si="6"/>
        <v/>
      </c>
      <c r="F94" s="341" t="str">
        <f t="shared" si="5"/>
        <v/>
      </c>
      <c r="G94" s="239" t="str">
        <f t="shared" si="5"/>
        <v/>
      </c>
      <c r="H94" s="341" t="str">
        <f t="shared" si="5"/>
        <v/>
      </c>
      <c r="I94" s="348" t="str">
        <f t="shared" si="5"/>
        <v/>
      </c>
    </row>
    <row r="95" spans="1:9" ht="30" customHeight="1" x14ac:dyDescent="0.25">
      <c r="A95" s="175" t="str">
        <f>IF('Recyclingschritt N_0'!A69&lt;&gt;"",'Recyclingschritt N_0'!A69,"")</f>
        <v/>
      </c>
      <c r="B95" s="218" t="str">
        <f t="shared" si="3"/>
        <v/>
      </c>
      <c r="C95" s="218" t="str">
        <f t="shared" si="3"/>
        <v/>
      </c>
      <c r="D95" s="231"/>
      <c r="E95" s="236" t="str">
        <f t="shared" si="6"/>
        <v/>
      </c>
      <c r="F95" s="341" t="str">
        <f t="shared" si="5"/>
        <v/>
      </c>
      <c r="G95" s="239" t="str">
        <f t="shared" si="5"/>
        <v/>
      </c>
      <c r="H95" s="341" t="str">
        <f t="shared" si="5"/>
        <v/>
      </c>
      <c r="I95" s="348" t="str">
        <f t="shared" si="5"/>
        <v/>
      </c>
    </row>
    <row r="96" spans="1:9" ht="30" customHeight="1" x14ac:dyDescent="0.25">
      <c r="A96" s="175" t="str">
        <f>IF('Recyclingschritt N_0'!A70&lt;&gt;"",'Recyclingschritt N_0'!A70,"")</f>
        <v/>
      </c>
      <c r="B96" s="218" t="str">
        <f t="shared" si="3"/>
        <v/>
      </c>
      <c r="C96" s="218" t="str">
        <f t="shared" si="3"/>
        <v/>
      </c>
      <c r="D96" s="231"/>
      <c r="E96" s="236" t="str">
        <f t="shared" si="6"/>
        <v/>
      </c>
      <c r="F96" s="341" t="str">
        <f t="shared" si="5"/>
        <v/>
      </c>
      <c r="G96" s="239" t="str">
        <f t="shared" si="5"/>
        <v/>
      </c>
      <c r="H96" s="341" t="str">
        <f t="shared" si="5"/>
        <v/>
      </c>
      <c r="I96" s="348" t="str">
        <f t="shared" si="5"/>
        <v/>
      </c>
    </row>
    <row r="97" spans="1:9" ht="17.25" x14ac:dyDescent="0.25">
      <c r="A97" s="189" t="s">
        <v>174</v>
      </c>
      <c r="B97" s="237">
        <f>SUM(B78:B96)</f>
        <v>0</v>
      </c>
      <c r="C97" s="237">
        <f>SUM(C78:C96)</f>
        <v>0</v>
      </c>
      <c r="D97" s="231"/>
      <c r="E97" s="238">
        <f>SUM(E78:E96)</f>
        <v>0</v>
      </c>
      <c r="F97" s="143"/>
      <c r="G97" s="192"/>
      <c r="H97" s="192"/>
      <c r="I97" s="35"/>
    </row>
    <row r="98" spans="1:9" ht="15" customHeight="1" x14ac:dyDescent="0.25">
      <c r="A98" s="531"/>
      <c r="B98" s="532"/>
      <c r="C98" s="532"/>
      <c r="D98" s="532"/>
      <c r="E98" s="532"/>
      <c r="F98" s="532"/>
      <c r="G98" s="532"/>
      <c r="H98" s="532"/>
      <c r="I98" s="532"/>
    </row>
    <row r="99" spans="1:9" ht="45.95" customHeight="1" x14ac:dyDescent="0.25">
      <c r="A99" s="546" t="s">
        <v>198</v>
      </c>
      <c r="B99" s="547"/>
      <c r="C99" s="547"/>
      <c r="D99" s="547"/>
      <c r="E99" s="547"/>
      <c r="F99" s="547"/>
      <c r="G99" s="547"/>
      <c r="H99" s="334"/>
      <c r="I99" s="26" t="str">
        <f>CONCATENATE("hier:  ",$I$1)</f>
        <v xml:space="preserve">hier:  </v>
      </c>
    </row>
    <row r="100" spans="1:9" ht="45" customHeight="1" x14ac:dyDescent="0.25">
      <c r="A100" s="338" t="s">
        <v>183</v>
      </c>
      <c r="B100" s="488">
        <f>D27</f>
        <v>0</v>
      </c>
      <c r="C100" s="489"/>
      <c r="D100" s="339"/>
      <c r="E100" s="339"/>
      <c r="F100" s="339"/>
      <c r="G100" s="339"/>
      <c r="H100" s="339"/>
      <c r="I100" s="340"/>
    </row>
    <row r="101" spans="1:9" ht="20.100000000000001" customHeight="1" x14ac:dyDescent="0.25">
      <c r="A101" s="481" t="s">
        <v>97</v>
      </c>
      <c r="B101" s="482"/>
      <c r="C101" s="483"/>
      <c r="D101" s="535" t="str">
        <f>IF(E27&lt;&gt;"",E27,"")</f>
        <v/>
      </c>
      <c r="E101" s="536"/>
      <c r="F101" s="536"/>
      <c r="G101" s="536"/>
      <c r="H101" s="536"/>
      <c r="I101" s="548"/>
    </row>
    <row r="102" spans="1:9" ht="129.75" customHeight="1" x14ac:dyDescent="0.25">
      <c r="A102" s="198" t="s">
        <v>81</v>
      </c>
      <c r="B102" s="14" t="s">
        <v>68</v>
      </c>
      <c r="C102" s="14" t="s">
        <v>55</v>
      </c>
      <c r="D102" s="14" t="s">
        <v>57</v>
      </c>
      <c r="E102" s="15" t="s">
        <v>56</v>
      </c>
      <c r="F102" s="527" t="s">
        <v>53</v>
      </c>
      <c r="G102" s="191" t="s">
        <v>54</v>
      </c>
      <c r="H102" s="529" t="s">
        <v>12</v>
      </c>
      <c r="I102" s="344" t="s">
        <v>175</v>
      </c>
    </row>
    <row r="103" spans="1:9" ht="33.75" customHeight="1" x14ac:dyDescent="0.25">
      <c r="A103" s="123"/>
      <c r="B103" s="55" t="s">
        <v>8</v>
      </c>
      <c r="C103" s="190" t="s">
        <v>8</v>
      </c>
      <c r="D103" s="190" t="s">
        <v>8</v>
      </c>
      <c r="E103" s="190" t="s">
        <v>8</v>
      </c>
      <c r="F103" s="528"/>
      <c r="G103" s="8" t="s">
        <v>9</v>
      </c>
      <c r="H103" s="530"/>
      <c r="I103" s="343" t="s">
        <v>8</v>
      </c>
    </row>
    <row r="104" spans="1:9" ht="30" customHeight="1" x14ac:dyDescent="0.25">
      <c r="A104" s="163" t="s">
        <v>112</v>
      </c>
      <c r="B104" s="218" t="str">
        <f t="shared" ref="B104:C122" si="7">IFERROR(B52*$G$27,"")</f>
        <v/>
      </c>
      <c r="C104" s="218" t="str">
        <f t="shared" si="7"/>
        <v/>
      </c>
      <c r="D104" s="240"/>
      <c r="E104" s="236" t="str">
        <f t="shared" ref="E104:E121" si="8">C104</f>
        <v/>
      </c>
      <c r="F104" s="341" t="str">
        <f>IF($D$27&lt;&gt;"",F52,"")</f>
        <v/>
      </c>
      <c r="G104" s="239" t="str">
        <f t="shared" ref="G104:I104" si="9">IF($D$27&lt;&gt;"",G52,"")</f>
        <v/>
      </c>
      <c r="H104" s="341" t="str">
        <f>IF($D$27&lt;&gt;"",H52,"")</f>
        <v/>
      </c>
      <c r="I104" s="341" t="str">
        <f t="shared" si="9"/>
        <v/>
      </c>
    </row>
    <row r="105" spans="1:9" ht="30" customHeight="1" x14ac:dyDescent="0.25">
      <c r="A105" s="163" t="s">
        <v>113</v>
      </c>
      <c r="B105" s="218" t="str">
        <f t="shared" si="7"/>
        <v/>
      </c>
      <c r="C105" s="218" t="str">
        <f t="shared" si="7"/>
        <v/>
      </c>
      <c r="D105" s="240"/>
      <c r="E105" s="236" t="str">
        <f t="shared" si="8"/>
        <v/>
      </c>
      <c r="F105" s="341" t="str">
        <f t="shared" ref="F105:I122" si="10">IF($D$27&lt;&gt;"",F53,"")</f>
        <v/>
      </c>
      <c r="G105" s="239" t="str">
        <f t="shared" si="10"/>
        <v/>
      </c>
      <c r="H105" s="341" t="str">
        <f t="shared" si="10"/>
        <v/>
      </c>
      <c r="I105" s="341" t="str">
        <f t="shared" si="10"/>
        <v/>
      </c>
    </row>
    <row r="106" spans="1:9" ht="30" customHeight="1" x14ac:dyDescent="0.25">
      <c r="A106" s="163" t="s">
        <v>163</v>
      </c>
      <c r="B106" s="218" t="str">
        <f t="shared" si="7"/>
        <v/>
      </c>
      <c r="C106" s="218" t="str">
        <f t="shared" si="7"/>
        <v/>
      </c>
      <c r="D106" s="240"/>
      <c r="E106" s="236" t="str">
        <f t="shared" si="8"/>
        <v/>
      </c>
      <c r="F106" s="341" t="str">
        <f t="shared" si="10"/>
        <v/>
      </c>
      <c r="G106" s="239" t="str">
        <f t="shared" si="10"/>
        <v/>
      </c>
      <c r="H106" s="341" t="str">
        <f t="shared" si="10"/>
        <v/>
      </c>
      <c r="I106" s="341" t="str">
        <f t="shared" si="10"/>
        <v/>
      </c>
    </row>
    <row r="107" spans="1:9" ht="30" customHeight="1" x14ac:dyDescent="0.25">
      <c r="A107" s="163" t="s">
        <v>114</v>
      </c>
      <c r="B107" s="218" t="str">
        <f t="shared" si="7"/>
        <v/>
      </c>
      <c r="C107" s="218" t="str">
        <f t="shared" si="7"/>
        <v/>
      </c>
      <c r="D107" s="240"/>
      <c r="E107" s="236" t="str">
        <f t="shared" si="8"/>
        <v/>
      </c>
      <c r="F107" s="341" t="str">
        <f t="shared" si="10"/>
        <v/>
      </c>
      <c r="G107" s="239" t="str">
        <f t="shared" si="10"/>
        <v/>
      </c>
      <c r="H107" s="341" t="str">
        <f t="shared" si="10"/>
        <v/>
      </c>
      <c r="I107" s="341" t="str">
        <f t="shared" si="10"/>
        <v/>
      </c>
    </row>
    <row r="108" spans="1:9" ht="30" customHeight="1" x14ac:dyDescent="0.25">
      <c r="A108" s="163" t="s">
        <v>115</v>
      </c>
      <c r="B108" s="218" t="str">
        <f t="shared" si="7"/>
        <v/>
      </c>
      <c r="C108" s="218" t="str">
        <f t="shared" si="7"/>
        <v/>
      </c>
      <c r="D108" s="240"/>
      <c r="E108" s="236" t="str">
        <f t="shared" si="8"/>
        <v/>
      </c>
      <c r="F108" s="341" t="str">
        <f t="shared" si="10"/>
        <v/>
      </c>
      <c r="G108" s="239" t="str">
        <f t="shared" si="10"/>
        <v/>
      </c>
      <c r="H108" s="341" t="str">
        <f t="shared" si="10"/>
        <v/>
      </c>
      <c r="I108" s="341" t="str">
        <f t="shared" si="10"/>
        <v/>
      </c>
    </row>
    <row r="109" spans="1:9" ht="30" customHeight="1" x14ac:dyDescent="0.25">
      <c r="A109" s="163" t="s">
        <v>116</v>
      </c>
      <c r="B109" s="218" t="str">
        <f t="shared" si="7"/>
        <v/>
      </c>
      <c r="C109" s="218" t="str">
        <f t="shared" si="7"/>
        <v/>
      </c>
      <c r="D109" s="240"/>
      <c r="E109" s="236" t="str">
        <f t="shared" si="8"/>
        <v/>
      </c>
      <c r="F109" s="341" t="str">
        <f t="shared" si="10"/>
        <v/>
      </c>
      <c r="G109" s="239" t="str">
        <f t="shared" si="10"/>
        <v/>
      </c>
      <c r="H109" s="341" t="str">
        <f t="shared" si="10"/>
        <v/>
      </c>
      <c r="I109" s="341" t="str">
        <f t="shared" si="10"/>
        <v/>
      </c>
    </row>
    <row r="110" spans="1:9" ht="30" customHeight="1" x14ac:dyDescent="0.25">
      <c r="A110" s="163" t="s">
        <v>117</v>
      </c>
      <c r="B110" s="218" t="str">
        <f t="shared" si="7"/>
        <v/>
      </c>
      <c r="C110" s="218" t="str">
        <f t="shared" si="7"/>
        <v/>
      </c>
      <c r="D110" s="240"/>
      <c r="E110" s="236" t="str">
        <f t="shared" si="8"/>
        <v/>
      </c>
      <c r="F110" s="341" t="str">
        <f t="shared" si="10"/>
        <v/>
      </c>
      <c r="G110" s="239" t="str">
        <f t="shared" si="10"/>
        <v/>
      </c>
      <c r="H110" s="341" t="str">
        <f t="shared" si="10"/>
        <v/>
      </c>
      <c r="I110" s="341" t="str">
        <f t="shared" si="10"/>
        <v/>
      </c>
    </row>
    <row r="111" spans="1:9" ht="30" customHeight="1" x14ac:dyDescent="0.25">
      <c r="A111" s="163" t="s">
        <v>27</v>
      </c>
      <c r="B111" s="218" t="str">
        <f t="shared" si="7"/>
        <v/>
      </c>
      <c r="C111" s="218" t="str">
        <f t="shared" si="7"/>
        <v/>
      </c>
      <c r="D111" s="240"/>
      <c r="E111" s="236" t="str">
        <f t="shared" si="8"/>
        <v/>
      </c>
      <c r="F111" s="341" t="str">
        <f t="shared" si="10"/>
        <v/>
      </c>
      <c r="G111" s="239" t="str">
        <f t="shared" si="10"/>
        <v/>
      </c>
      <c r="H111" s="341" t="str">
        <f t="shared" si="10"/>
        <v/>
      </c>
      <c r="I111" s="341" t="str">
        <f t="shared" si="10"/>
        <v/>
      </c>
    </row>
    <row r="112" spans="1:9" ht="30" customHeight="1" x14ac:dyDescent="0.25">
      <c r="A112" s="163" t="s">
        <v>164</v>
      </c>
      <c r="B112" s="218" t="str">
        <f t="shared" si="7"/>
        <v/>
      </c>
      <c r="C112" s="218" t="str">
        <f t="shared" si="7"/>
        <v/>
      </c>
      <c r="D112" s="240"/>
      <c r="E112" s="236" t="str">
        <f t="shared" si="8"/>
        <v/>
      </c>
      <c r="F112" s="341" t="str">
        <f t="shared" si="10"/>
        <v/>
      </c>
      <c r="G112" s="239" t="str">
        <f t="shared" si="10"/>
        <v/>
      </c>
      <c r="H112" s="341" t="str">
        <f t="shared" si="10"/>
        <v/>
      </c>
      <c r="I112" s="341" t="str">
        <f t="shared" si="10"/>
        <v/>
      </c>
    </row>
    <row r="113" spans="1:9" ht="30" customHeight="1" x14ac:dyDescent="0.25">
      <c r="A113" s="163" t="s">
        <v>165</v>
      </c>
      <c r="B113" s="218" t="str">
        <f t="shared" si="7"/>
        <v/>
      </c>
      <c r="C113" s="218" t="str">
        <f t="shared" si="7"/>
        <v/>
      </c>
      <c r="D113" s="240"/>
      <c r="E113" s="236" t="str">
        <f t="shared" si="8"/>
        <v/>
      </c>
      <c r="F113" s="341" t="str">
        <f t="shared" si="10"/>
        <v/>
      </c>
      <c r="G113" s="239" t="str">
        <f t="shared" si="10"/>
        <v/>
      </c>
      <c r="H113" s="341" t="str">
        <f t="shared" si="10"/>
        <v/>
      </c>
      <c r="I113" s="341" t="str">
        <f t="shared" si="10"/>
        <v/>
      </c>
    </row>
    <row r="114" spans="1:9" ht="30" customHeight="1" x14ac:dyDescent="0.25">
      <c r="A114" s="163" t="s">
        <v>130</v>
      </c>
      <c r="B114" s="218" t="str">
        <f t="shared" si="7"/>
        <v/>
      </c>
      <c r="C114" s="218" t="str">
        <f t="shared" si="7"/>
        <v/>
      </c>
      <c r="D114" s="240"/>
      <c r="E114" s="236" t="str">
        <f t="shared" si="8"/>
        <v/>
      </c>
      <c r="F114" s="341" t="str">
        <f t="shared" si="10"/>
        <v/>
      </c>
      <c r="G114" s="239" t="str">
        <f t="shared" si="10"/>
        <v/>
      </c>
      <c r="H114" s="341" t="str">
        <f t="shared" si="10"/>
        <v/>
      </c>
      <c r="I114" s="341" t="str">
        <f t="shared" si="10"/>
        <v/>
      </c>
    </row>
    <row r="115" spans="1:9" ht="30" customHeight="1" x14ac:dyDescent="0.25">
      <c r="A115" s="163" t="s">
        <v>166</v>
      </c>
      <c r="B115" s="218" t="str">
        <f t="shared" si="7"/>
        <v/>
      </c>
      <c r="C115" s="218" t="str">
        <f t="shared" si="7"/>
        <v/>
      </c>
      <c r="D115" s="240"/>
      <c r="E115" s="236" t="str">
        <f t="shared" si="8"/>
        <v/>
      </c>
      <c r="F115" s="341" t="str">
        <f t="shared" si="10"/>
        <v/>
      </c>
      <c r="G115" s="239" t="str">
        <f t="shared" si="10"/>
        <v/>
      </c>
      <c r="H115" s="341" t="str">
        <f t="shared" si="10"/>
        <v/>
      </c>
      <c r="I115" s="368" t="str">
        <f>IFERROR(I63*G27,"")</f>
        <v/>
      </c>
    </row>
    <row r="116" spans="1:9" ht="30" customHeight="1" x14ac:dyDescent="0.25">
      <c r="A116" s="175" t="str">
        <f>IF('Recyclingschritt N_0'!A64&lt;&gt;"",'Recyclingschritt N_0'!A64,"")</f>
        <v/>
      </c>
      <c r="B116" s="218" t="str">
        <f t="shared" si="7"/>
        <v/>
      </c>
      <c r="C116" s="218" t="str">
        <f t="shared" si="7"/>
        <v/>
      </c>
      <c r="D116" s="240"/>
      <c r="E116" s="236" t="str">
        <f t="shared" si="8"/>
        <v/>
      </c>
      <c r="F116" s="341" t="str">
        <f t="shared" si="10"/>
        <v/>
      </c>
      <c r="G116" s="239" t="str">
        <f t="shared" si="10"/>
        <v/>
      </c>
      <c r="H116" s="341" t="str">
        <f t="shared" si="10"/>
        <v/>
      </c>
      <c r="I116" s="341" t="str">
        <f t="shared" si="10"/>
        <v/>
      </c>
    </row>
    <row r="117" spans="1:9" ht="30" customHeight="1" x14ac:dyDescent="0.25">
      <c r="A117" s="175" t="str">
        <f>IF('Recyclingschritt N_0'!A65&lt;&gt;"",'Recyclingschritt N_0'!A65,"")</f>
        <v/>
      </c>
      <c r="B117" s="218" t="str">
        <f t="shared" si="7"/>
        <v/>
      </c>
      <c r="C117" s="218" t="str">
        <f t="shared" si="7"/>
        <v/>
      </c>
      <c r="D117" s="240"/>
      <c r="E117" s="236" t="str">
        <f t="shared" si="8"/>
        <v/>
      </c>
      <c r="F117" s="341" t="str">
        <f t="shared" si="10"/>
        <v/>
      </c>
      <c r="G117" s="239" t="str">
        <f t="shared" si="10"/>
        <v/>
      </c>
      <c r="H117" s="341" t="str">
        <f t="shared" si="10"/>
        <v/>
      </c>
      <c r="I117" s="341" t="str">
        <f t="shared" si="10"/>
        <v/>
      </c>
    </row>
    <row r="118" spans="1:9" ht="30" customHeight="1" x14ac:dyDescent="0.25">
      <c r="A118" s="175" t="str">
        <f>IF('Recyclingschritt N_0'!A66&lt;&gt;"",'Recyclingschritt N_0'!A66,"")</f>
        <v/>
      </c>
      <c r="B118" s="218" t="str">
        <f t="shared" si="7"/>
        <v/>
      </c>
      <c r="C118" s="218" t="str">
        <f t="shared" si="7"/>
        <v/>
      </c>
      <c r="D118" s="240"/>
      <c r="E118" s="236" t="str">
        <f t="shared" si="8"/>
        <v/>
      </c>
      <c r="F118" s="341" t="str">
        <f t="shared" si="10"/>
        <v/>
      </c>
      <c r="G118" s="239" t="str">
        <f t="shared" si="10"/>
        <v/>
      </c>
      <c r="H118" s="341" t="str">
        <f t="shared" si="10"/>
        <v/>
      </c>
      <c r="I118" s="341" t="str">
        <f t="shared" si="10"/>
        <v/>
      </c>
    </row>
    <row r="119" spans="1:9" ht="30" customHeight="1" x14ac:dyDescent="0.25">
      <c r="A119" s="175" t="str">
        <f>IF('Recyclingschritt N_0'!A67&lt;&gt;"",'Recyclingschritt N_0'!A67,"")</f>
        <v/>
      </c>
      <c r="B119" s="218" t="str">
        <f t="shared" si="7"/>
        <v/>
      </c>
      <c r="C119" s="218" t="str">
        <f t="shared" si="7"/>
        <v/>
      </c>
      <c r="D119" s="240"/>
      <c r="E119" s="236" t="str">
        <f t="shared" si="8"/>
        <v/>
      </c>
      <c r="F119" s="341" t="str">
        <f t="shared" si="10"/>
        <v/>
      </c>
      <c r="G119" s="239" t="str">
        <f t="shared" si="10"/>
        <v/>
      </c>
      <c r="H119" s="341" t="str">
        <f t="shared" si="10"/>
        <v/>
      </c>
      <c r="I119" s="341" t="str">
        <f t="shared" si="10"/>
        <v/>
      </c>
    </row>
    <row r="120" spans="1:9" ht="30" customHeight="1" x14ac:dyDescent="0.25">
      <c r="A120" s="175" t="str">
        <f>IF('Recyclingschritt N_0'!A68&lt;&gt;"",'Recyclingschritt N_0'!A68,"")</f>
        <v/>
      </c>
      <c r="B120" s="218" t="str">
        <f t="shared" si="7"/>
        <v/>
      </c>
      <c r="C120" s="218" t="str">
        <f t="shared" si="7"/>
        <v/>
      </c>
      <c r="D120" s="240"/>
      <c r="E120" s="236" t="str">
        <f t="shared" si="8"/>
        <v/>
      </c>
      <c r="F120" s="341" t="str">
        <f t="shared" si="10"/>
        <v/>
      </c>
      <c r="G120" s="239" t="str">
        <f t="shared" si="10"/>
        <v/>
      </c>
      <c r="H120" s="341" t="str">
        <f t="shared" si="10"/>
        <v/>
      </c>
      <c r="I120" s="341" t="str">
        <f t="shared" si="10"/>
        <v/>
      </c>
    </row>
    <row r="121" spans="1:9" ht="30" customHeight="1" x14ac:dyDescent="0.25">
      <c r="A121" s="175" t="str">
        <f>IF('Recyclingschritt N_0'!A69&lt;&gt;"",'Recyclingschritt N_0'!A69,"")</f>
        <v/>
      </c>
      <c r="B121" s="218" t="str">
        <f t="shared" si="7"/>
        <v/>
      </c>
      <c r="C121" s="218" t="str">
        <f t="shared" si="7"/>
        <v/>
      </c>
      <c r="D121" s="240"/>
      <c r="E121" s="236" t="str">
        <f t="shared" si="8"/>
        <v/>
      </c>
      <c r="F121" s="341" t="str">
        <f t="shared" si="10"/>
        <v/>
      </c>
      <c r="G121" s="239" t="str">
        <f t="shared" si="10"/>
        <v/>
      </c>
      <c r="H121" s="341" t="str">
        <f t="shared" si="10"/>
        <v/>
      </c>
      <c r="I121" s="341" t="str">
        <f t="shared" si="10"/>
        <v/>
      </c>
    </row>
    <row r="122" spans="1:9" ht="30" customHeight="1" x14ac:dyDescent="0.25">
      <c r="A122" s="175" t="str">
        <f>IF('Recyclingschritt N_0'!A70&lt;&gt;"",'Recyclingschritt N_0'!A70,"")</f>
        <v/>
      </c>
      <c r="B122" s="218" t="str">
        <f t="shared" si="7"/>
        <v/>
      </c>
      <c r="C122" s="218" t="str">
        <f t="shared" si="7"/>
        <v/>
      </c>
      <c r="D122" s="240"/>
      <c r="E122" s="236" t="str">
        <f t="shared" ref="E122" si="11">C122</f>
        <v/>
      </c>
      <c r="F122" s="341" t="str">
        <f t="shared" si="10"/>
        <v/>
      </c>
      <c r="G122" s="239" t="str">
        <f t="shared" si="10"/>
        <v/>
      </c>
      <c r="H122" s="341" t="str">
        <f t="shared" si="10"/>
        <v/>
      </c>
      <c r="I122" s="341" t="str">
        <f t="shared" si="10"/>
        <v/>
      </c>
    </row>
    <row r="123" spans="1:9" ht="17.25" x14ac:dyDescent="0.25">
      <c r="A123" s="189" t="s">
        <v>174</v>
      </c>
      <c r="B123" s="237">
        <f>SUM(B104:B122)</f>
        <v>0</v>
      </c>
      <c r="C123" s="237">
        <f>SUM(C104:C122)</f>
        <v>0</v>
      </c>
      <c r="D123" s="240"/>
      <c r="E123" s="238">
        <f>SUM(E104:E122)</f>
        <v>0</v>
      </c>
      <c r="F123" s="143"/>
      <c r="G123" s="126"/>
      <c r="H123" s="126"/>
      <c r="I123" s="35"/>
    </row>
    <row r="124" spans="1:9" x14ac:dyDescent="0.25">
      <c r="A124" s="531"/>
      <c r="B124" s="532"/>
      <c r="C124" s="532"/>
      <c r="D124" s="532"/>
      <c r="E124" s="532"/>
      <c r="F124" s="532"/>
      <c r="G124" s="532"/>
      <c r="H124" s="532"/>
      <c r="I124" s="532"/>
    </row>
    <row r="125" spans="1:9" ht="50.1" customHeight="1" x14ac:dyDescent="0.25">
      <c r="A125" s="546" t="s">
        <v>199</v>
      </c>
      <c r="B125" s="547"/>
      <c r="C125" s="547"/>
      <c r="D125" s="547"/>
      <c r="E125" s="547"/>
      <c r="F125" s="547"/>
      <c r="G125" s="547"/>
      <c r="H125" s="334"/>
      <c r="I125" s="26" t="str">
        <f>CONCATENATE("hier:  ",$I$1)</f>
        <v xml:space="preserve">hier:  </v>
      </c>
    </row>
    <row r="126" spans="1:9" ht="45" customHeight="1" x14ac:dyDescent="0.25">
      <c r="A126" s="338" t="s">
        <v>183</v>
      </c>
      <c r="B126" s="488">
        <f>D28</f>
        <v>0</v>
      </c>
      <c r="C126" s="489"/>
      <c r="D126" s="339"/>
      <c r="E126" s="339"/>
      <c r="F126" s="339"/>
      <c r="G126" s="339"/>
      <c r="H126" s="339"/>
      <c r="I126" s="340"/>
    </row>
    <row r="127" spans="1:9" x14ac:dyDescent="0.25">
      <c r="A127" s="481" t="s">
        <v>97</v>
      </c>
      <c r="B127" s="482"/>
      <c r="C127" s="483"/>
      <c r="D127" s="535" t="str">
        <f>IF(E28&lt;&gt;"",E28,"")</f>
        <v/>
      </c>
      <c r="E127" s="536"/>
      <c r="F127" s="536"/>
      <c r="G127" s="536"/>
      <c r="H127" s="536"/>
      <c r="I127" s="548"/>
    </row>
    <row r="128" spans="1:9" ht="127.5" customHeight="1" x14ac:dyDescent="0.25">
      <c r="A128" s="199" t="s">
        <v>133</v>
      </c>
      <c r="B128" s="14" t="s">
        <v>68</v>
      </c>
      <c r="C128" s="14" t="s">
        <v>55</v>
      </c>
      <c r="D128" s="14" t="s">
        <v>57</v>
      </c>
      <c r="E128" s="15" t="s">
        <v>56</v>
      </c>
      <c r="F128" s="527" t="s">
        <v>53</v>
      </c>
      <c r="G128" s="191" t="s">
        <v>54</v>
      </c>
      <c r="H128" s="529" t="s">
        <v>12</v>
      </c>
      <c r="I128" s="344" t="s">
        <v>175</v>
      </c>
    </row>
    <row r="129" spans="1:9" ht="35.1" customHeight="1" x14ac:dyDescent="0.25">
      <c r="A129" s="123"/>
      <c r="B129" s="55" t="s">
        <v>8</v>
      </c>
      <c r="C129" s="190" t="s">
        <v>8</v>
      </c>
      <c r="D129" s="190" t="s">
        <v>8</v>
      </c>
      <c r="E129" s="190" t="s">
        <v>8</v>
      </c>
      <c r="F129" s="528"/>
      <c r="G129" s="8" t="s">
        <v>9</v>
      </c>
      <c r="H129" s="530"/>
      <c r="I129" s="343" t="s">
        <v>8</v>
      </c>
    </row>
    <row r="130" spans="1:9" ht="30" customHeight="1" x14ac:dyDescent="0.25">
      <c r="A130" s="163" t="s">
        <v>112</v>
      </c>
      <c r="B130" s="218" t="str">
        <f t="shared" ref="B130:C148" si="12">IFERROR(B52*$G$28,"")</f>
        <v/>
      </c>
      <c r="C130" s="218" t="str">
        <f t="shared" si="12"/>
        <v/>
      </c>
      <c r="D130" s="240"/>
      <c r="E130" s="236" t="str">
        <f t="shared" ref="E130:E147" si="13">C130</f>
        <v/>
      </c>
      <c r="F130" s="341" t="str">
        <f>IF($D$28&lt;&gt;"",F52,"")</f>
        <v/>
      </c>
      <c r="G130" s="239" t="str">
        <f t="shared" ref="G130:I130" si="14">IF($D$28&lt;&gt;"",G52,"")</f>
        <v/>
      </c>
      <c r="H130" s="341" t="str">
        <f>IF($D$28&lt;&gt;"",H52,"")</f>
        <v/>
      </c>
      <c r="I130" s="341" t="str">
        <f t="shared" si="14"/>
        <v/>
      </c>
    </row>
    <row r="131" spans="1:9" ht="30" customHeight="1" x14ac:dyDescent="0.25">
      <c r="A131" s="163" t="s">
        <v>113</v>
      </c>
      <c r="B131" s="218" t="str">
        <f t="shared" si="12"/>
        <v/>
      </c>
      <c r="C131" s="218" t="str">
        <f t="shared" si="12"/>
        <v/>
      </c>
      <c r="D131" s="240"/>
      <c r="E131" s="236" t="str">
        <f t="shared" si="13"/>
        <v/>
      </c>
      <c r="F131" s="341" t="str">
        <f t="shared" ref="F131:I148" si="15">IF($D$28&lt;&gt;"",F53,"")</f>
        <v/>
      </c>
      <c r="G131" s="239" t="str">
        <f t="shared" si="15"/>
        <v/>
      </c>
      <c r="H131" s="341" t="str">
        <f t="shared" si="15"/>
        <v/>
      </c>
      <c r="I131" s="341" t="str">
        <f t="shared" si="15"/>
        <v/>
      </c>
    </row>
    <row r="132" spans="1:9" ht="30" customHeight="1" x14ac:dyDescent="0.25">
      <c r="A132" s="163" t="s">
        <v>163</v>
      </c>
      <c r="B132" s="218" t="str">
        <f t="shared" si="12"/>
        <v/>
      </c>
      <c r="C132" s="218" t="str">
        <f t="shared" si="12"/>
        <v/>
      </c>
      <c r="D132" s="240"/>
      <c r="E132" s="236" t="str">
        <f t="shared" si="13"/>
        <v/>
      </c>
      <c r="F132" s="341" t="str">
        <f t="shared" si="15"/>
        <v/>
      </c>
      <c r="G132" s="239" t="str">
        <f t="shared" si="15"/>
        <v/>
      </c>
      <c r="H132" s="341" t="str">
        <f t="shared" si="15"/>
        <v/>
      </c>
      <c r="I132" s="341" t="str">
        <f t="shared" si="15"/>
        <v/>
      </c>
    </row>
    <row r="133" spans="1:9" ht="30" customHeight="1" x14ac:dyDescent="0.25">
      <c r="A133" s="163" t="s">
        <v>114</v>
      </c>
      <c r="B133" s="218" t="str">
        <f t="shared" si="12"/>
        <v/>
      </c>
      <c r="C133" s="218" t="str">
        <f t="shared" si="12"/>
        <v/>
      </c>
      <c r="D133" s="240"/>
      <c r="E133" s="236" t="str">
        <f t="shared" si="13"/>
        <v/>
      </c>
      <c r="F133" s="341" t="str">
        <f t="shared" si="15"/>
        <v/>
      </c>
      <c r="G133" s="239" t="str">
        <f t="shared" si="15"/>
        <v/>
      </c>
      <c r="H133" s="341" t="str">
        <f t="shared" si="15"/>
        <v/>
      </c>
      <c r="I133" s="341" t="str">
        <f t="shared" si="15"/>
        <v/>
      </c>
    </row>
    <row r="134" spans="1:9" ht="30" customHeight="1" x14ac:dyDescent="0.25">
      <c r="A134" s="163" t="s">
        <v>115</v>
      </c>
      <c r="B134" s="218" t="str">
        <f t="shared" si="12"/>
        <v/>
      </c>
      <c r="C134" s="218" t="str">
        <f t="shared" si="12"/>
        <v/>
      </c>
      <c r="D134" s="240"/>
      <c r="E134" s="236" t="str">
        <f t="shared" si="13"/>
        <v/>
      </c>
      <c r="F134" s="341" t="str">
        <f t="shared" si="15"/>
        <v/>
      </c>
      <c r="G134" s="239" t="str">
        <f t="shared" si="15"/>
        <v/>
      </c>
      <c r="H134" s="341" t="str">
        <f t="shared" si="15"/>
        <v/>
      </c>
      <c r="I134" s="341" t="str">
        <f t="shared" si="15"/>
        <v/>
      </c>
    </row>
    <row r="135" spans="1:9" ht="30" customHeight="1" x14ac:dyDescent="0.25">
      <c r="A135" s="163" t="s">
        <v>116</v>
      </c>
      <c r="B135" s="218" t="str">
        <f t="shared" si="12"/>
        <v/>
      </c>
      <c r="C135" s="218" t="str">
        <f t="shared" si="12"/>
        <v/>
      </c>
      <c r="D135" s="240"/>
      <c r="E135" s="236" t="str">
        <f t="shared" si="13"/>
        <v/>
      </c>
      <c r="F135" s="341" t="str">
        <f t="shared" si="15"/>
        <v/>
      </c>
      <c r="G135" s="239" t="str">
        <f t="shared" si="15"/>
        <v/>
      </c>
      <c r="H135" s="341" t="str">
        <f t="shared" si="15"/>
        <v/>
      </c>
      <c r="I135" s="341" t="str">
        <f t="shared" si="15"/>
        <v/>
      </c>
    </row>
    <row r="136" spans="1:9" ht="30" customHeight="1" x14ac:dyDescent="0.25">
      <c r="A136" s="163" t="s">
        <v>117</v>
      </c>
      <c r="B136" s="218" t="str">
        <f t="shared" si="12"/>
        <v/>
      </c>
      <c r="C136" s="218" t="str">
        <f t="shared" si="12"/>
        <v/>
      </c>
      <c r="D136" s="240"/>
      <c r="E136" s="236" t="str">
        <f t="shared" si="13"/>
        <v/>
      </c>
      <c r="F136" s="341" t="str">
        <f t="shared" si="15"/>
        <v/>
      </c>
      <c r="G136" s="239" t="str">
        <f t="shared" si="15"/>
        <v/>
      </c>
      <c r="H136" s="341" t="str">
        <f t="shared" si="15"/>
        <v/>
      </c>
      <c r="I136" s="341" t="str">
        <f t="shared" si="15"/>
        <v/>
      </c>
    </row>
    <row r="137" spans="1:9" ht="30" customHeight="1" x14ac:dyDescent="0.25">
      <c r="A137" s="163" t="s">
        <v>27</v>
      </c>
      <c r="B137" s="218" t="str">
        <f t="shared" si="12"/>
        <v/>
      </c>
      <c r="C137" s="218" t="str">
        <f t="shared" si="12"/>
        <v/>
      </c>
      <c r="D137" s="240"/>
      <c r="E137" s="236" t="str">
        <f t="shared" si="13"/>
        <v/>
      </c>
      <c r="F137" s="341" t="str">
        <f t="shared" si="15"/>
        <v/>
      </c>
      <c r="G137" s="239" t="str">
        <f t="shared" si="15"/>
        <v/>
      </c>
      <c r="H137" s="341" t="str">
        <f t="shared" si="15"/>
        <v/>
      </c>
      <c r="I137" s="341" t="str">
        <f t="shared" si="15"/>
        <v/>
      </c>
    </row>
    <row r="138" spans="1:9" ht="30" customHeight="1" x14ac:dyDescent="0.25">
      <c r="A138" s="163" t="s">
        <v>164</v>
      </c>
      <c r="B138" s="218" t="str">
        <f t="shared" si="12"/>
        <v/>
      </c>
      <c r="C138" s="218" t="str">
        <f t="shared" si="12"/>
        <v/>
      </c>
      <c r="D138" s="240"/>
      <c r="E138" s="236" t="str">
        <f t="shared" si="13"/>
        <v/>
      </c>
      <c r="F138" s="341" t="str">
        <f t="shared" si="15"/>
        <v/>
      </c>
      <c r="G138" s="239" t="str">
        <f t="shared" si="15"/>
        <v/>
      </c>
      <c r="H138" s="341" t="str">
        <f t="shared" si="15"/>
        <v/>
      </c>
      <c r="I138" s="341" t="str">
        <f t="shared" si="15"/>
        <v/>
      </c>
    </row>
    <row r="139" spans="1:9" ht="30" customHeight="1" x14ac:dyDescent="0.25">
      <c r="A139" s="163" t="s">
        <v>165</v>
      </c>
      <c r="B139" s="218" t="str">
        <f t="shared" si="12"/>
        <v/>
      </c>
      <c r="C139" s="218" t="str">
        <f t="shared" si="12"/>
        <v/>
      </c>
      <c r="D139" s="240"/>
      <c r="E139" s="236" t="str">
        <f t="shared" si="13"/>
        <v/>
      </c>
      <c r="F139" s="341" t="str">
        <f t="shared" si="15"/>
        <v/>
      </c>
      <c r="G139" s="239" t="str">
        <f t="shared" si="15"/>
        <v/>
      </c>
      <c r="H139" s="341" t="str">
        <f t="shared" si="15"/>
        <v/>
      </c>
      <c r="I139" s="341" t="str">
        <f t="shared" si="15"/>
        <v/>
      </c>
    </row>
    <row r="140" spans="1:9" ht="30" customHeight="1" x14ac:dyDescent="0.25">
      <c r="A140" s="345" t="s">
        <v>171</v>
      </c>
      <c r="B140" s="218" t="str">
        <f t="shared" si="12"/>
        <v/>
      </c>
      <c r="C140" s="218" t="str">
        <f t="shared" si="12"/>
        <v/>
      </c>
      <c r="D140" s="240"/>
      <c r="E140" s="236" t="str">
        <f t="shared" si="13"/>
        <v/>
      </c>
      <c r="F140" s="341" t="str">
        <f t="shared" si="15"/>
        <v/>
      </c>
      <c r="G140" s="239" t="str">
        <f t="shared" si="15"/>
        <v/>
      </c>
      <c r="H140" s="341" t="str">
        <f t="shared" si="15"/>
        <v/>
      </c>
      <c r="I140" s="341" t="str">
        <f t="shared" si="15"/>
        <v/>
      </c>
    </row>
    <row r="141" spans="1:9" ht="30" customHeight="1" x14ac:dyDescent="0.25">
      <c r="A141" s="345" t="s">
        <v>172</v>
      </c>
      <c r="B141" s="218" t="str">
        <f t="shared" si="12"/>
        <v/>
      </c>
      <c r="C141" s="218" t="str">
        <f t="shared" si="12"/>
        <v/>
      </c>
      <c r="D141" s="240"/>
      <c r="E141" s="236" t="str">
        <f t="shared" si="13"/>
        <v/>
      </c>
      <c r="F141" s="341" t="str">
        <f t="shared" si="15"/>
        <v/>
      </c>
      <c r="G141" s="239" t="str">
        <f t="shared" si="15"/>
        <v/>
      </c>
      <c r="H141" s="341" t="str">
        <f t="shared" si="15"/>
        <v/>
      </c>
      <c r="I141" s="368" t="str">
        <f>IFERROR(I63*G28,"")</f>
        <v/>
      </c>
    </row>
    <row r="142" spans="1:9" ht="30" customHeight="1" x14ac:dyDescent="0.25">
      <c r="A142" s="175" t="str">
        <f>IF('Recyclingschritt N_0'!A64&lt;&gt;"",'Recyclingschritt N_0'!A64,"")</f>
        <v/>
      </c>
      <c r="B142" s="218" t="str">
        <f t="shared" si="12"/>
        <v/>
      </c>
      <c r="C142" s="218" t="str">
        <f t="shared" si="12"/>
        <v/>
      </c>
      <c r="D142" s="240"/>
      <c r="E142" s="236" t="str">
        <f t="shared" si="13"/>
        <v/>
      </c>
      <c r="F142" s="341" t="str">
        <f t="shared" si="15"/>
        <v/>
      </c>
      <c r="G142" s="239" t="str">
        <f t="shared" si="15"/>
        <v/>
      </c>
      <c r="H142" s="341" t="str">
        <f t="shared" si="15"/>
        <v/>
      </c>
      <c r="I142" s="341" t="str">
        <f t="shared" si="15"/>
        <v/>
      </c>
    </row>
    <row r="143" spans="1:9" ht="30" customHeight="1" x14ac:dyDescent="0.25">
      <c r="A143" s="175" t="str">
        <f>IF('Recyclingschritt N_0'!A65&lt;&gt;"",'Recyclingschritt N_0'!A65,"")</f>
        <v/>
      </c>
      <c r="B143" s="218" t="str">
        <f t="shared" si="12"/>
        <v/>
      </c>
      <c r="C143" s="218" t="str">
        <f t="shared" si="12"/>
        <v/>
      </c>
      <c r="D143" s="240"/>
      <c r="E143" s="236" t="str">
        <f t="shared" si="13"/>
        <v/>
      </c>
      <c r="F143" s="341" t="str">
        <f t="shared" si="15"/>
        <v/>
      </c>
      <c r="G143" s="239" t="str">
        <f t="shared" si="15"/>
        <v/>
      </c>
      <c r="H143" s="341"/>
      <c r="I143" s="341" t="str">
        <f t="shared" si="15"/>
        <v/>
      </c>
    </row>
    <row r="144" spans="1:9" ht="30" customHeight="1" x14ac:dyDescent="0.25">
      <c r="A144" s="175" t="str">
        <f>IF('Recyclingschritt N_0'!A66&lt;&gt;"",'Recyclingschritt N_0'!A66,"")</f>
        <v/>
      </c>
      <c r="B144" s="218" t="str">
        <f t="shared" si="12"/>
        <v/>
      </c>
      <c r="C144" s="218" t="str">
        <f t="shared" si="12"/>
        <v/>
      </c>
      <c r="D144" s="240"/>
      <c r="E144" s="236" t="str">
        <f t="shared" si="13"/>
        <v/>
      </c>
      <c r="F144" s="341" t="str">
        <f t="shared" si="15"/>
        <v/>
      </c>
      <c r="G144" s="239" t="str">
        <f t="shared" si="15"/>
        <v/>
      </c>
      <c r="H144" s="341"/>
      <c r="I144" s="341" t="str">
        <f t="shared" si="15"/>
        <v/>
      </c>
    </row>
    <row r="145" spans="1:11" ht="30" customHeight="1" x14ac:dyDescent="0.25">
      <c r="A145" s="175" t="str">
        <f>IF('Recyclingschritt N_0'!A67&lt;&gt;"",'Recyclingschritt N_0'!A67,"")</f>
        <v/>
      </c>
      <c r="B145" s="218" t="str">
        <f t="shared" si="12"/>
        <v/>
      </c>
      <c r="C145" s="218" t="str">
        <f t="shared" si="12"/>
        <v/>
      </c>
      <c r="D145" s="240"/>
      <c r="E145" s="236" t="str">
        <f t="shared" si="13"/>
        <v/>
      </c>
      <c r="F145" s="341" t="str">
        <f t="shared" si="15"/>
        <v/>
      </c>
      <c r="G145" s="239" t="str">
        <f t="shared" si="15"/>
        <v/>
      </c>
      <c r="H145" s="341"/>
      <c r="I145" s="341" t="str">
        <f t="shared" si="15"/>
        <v/>
      </c>
    </row>
    <row r="146" spans="1:11" ht="30" customHeight="1" x14ac:dyDescent="0.25">
      <c r="A146" s="175" t="str">
        <f>IF('Recyclingschritt N_0'!A68&lt;&gt;"",'Recyclingschritt N_0'!A68,"")</f>
        <v/>
      </c>
      <c r="B146" s="218" t="str">
        <f t="shared" si="12"/>
        <v/>
      </c>
      <c r="C146" s="218" t="str">
        <f t="shared" si="12"/>
        <v/>
      </c>
      <c r="D146" s="240"/>
      <c r="E146" s="236" t="str">
        <f t="shared" si="13"/>
        <v/>
      </c>
      <c r="F146" s="341" t="str">
        <f t="shared" si="15"/>
        <v/>
      </c>
      <c r="G146" s="239" t="str">
        <f t="shared" si="15"/>
        <v/>
      </c>
      <c r="H146" s="341"/>
      <c r="I146" s="341" t="str">
        <f t="shared" si="15"/>
        <v/>
      </c>
    </row>
    <row r="147" spans="1:11" ht="30" customHeight="1" x14ac:dyDescent="0.25">
      <c r="A147" s="175" t="str">
        <f>IF('Recyclingschritt N_0'!A69&lt;&gt;"",'Recyclingschritt N_0'!A69,"")</f>
        <v/>
      </c>
      <c r="B147" s="218" t="str">
        <f t="shared" si="12"/>
        <v/>
      </c>
      <c r="C147" s="218" t="str">
        <f t="shared" si="12"/>
        <v/>
      </c>
      <c r="D147" s="240"/>
      <c r="E147" s="236" t="str">
        <f t="shared" si="13"/>
        <v/>
      </c>
      <c r="F147" s="341" t="str">
        <f t="shared" si="15"/>
        <v/>
      </c>
      <c r="G147" s="239" t="str">
        <f t="shared" si="15"/>
        <v/>
      </c>
      <c r="H147" s="341"/>
      <c r="I147" s="341" t="str">
        <f t="shared" si="15"/>
        <v/>
      </c>
    </row>
    <row r="148" spans="1:11" ht="30" customHeight="1" x14ac:dyDescent="0.25">
      <c r="A148" s="175" t="str">
        <f>IF('Recyclingschritt N_0'!A70&lt;&gt;"",'Recyclingschritt N_0'!A70,"")</f>
        <v/>
      </c>
      <c r="B148" s="218" t="str">
        <f t="shared" si="12"/>
        <v/>
      </c>
      <c r="C148" s="218" t="str">
        <f t="shared" si="12"/>
        <v/>
      </c>
      <c r="D148" s="240"/>
      <c r="E148" s="236" t="str">
        <f t="shared" ref="E148" si="16">C148</f>
        <v/>
      </c>
      <c r="F148" s="341" t="str">
        <f t="shared" si="15"/>
        <v/>
      </c>
      <c r="G148" s="239" t="str">
        <f t="shared" si="15"/>
        <v/>
      </c>
      <c r="H148" s="341"/>
      <c r="I148" s="341" t="str">
        <f t="shared" si="15"/>
        <v/>
      </c>
    </row>
    <row r="149" spans="1:11" ht="17.25" x14ac:dyDescent="0.25">
      <c r="A149" s="189" t="s">
        <v>174</v>
      </c>
      <c r="B149" s="237">
        <f>SUM(B130:B148)</f>
        <v>0</v>
      </c>
      <c r="C149" s="237">
        <f>SUM(C130:C148)</f>
        <v>0</v>
      </c>
      <c r="D149" s="237"/>
      <c r="E149" s="238">
        <f>SUM(E130:E147)</f>
        <v>0</v>
      </c>
      <c r="F149" s="143"/>
      <c r="G149" s="126"/>
      <c r="H149" s="126"/>
      <c r="I149" s="323"/>
      <c r="J149" s="119"/>
      <c r="K149" s="119"/>
    </row>
    <row r="150" spans="1:11" x14ac:dyDescent="0.25">
      <c r="A150" s="531"/>
      <c r="B150" s="532"/>
      <c r="C150" s="532"/>
      <c r="D150" s="532"/>
      <c r="E150" s="532"/>
      <c r="F150" s="532"/>
      <c r="G150" s="532"/>
      <c r="H150" s="532"/>
      <c r="I150" s="532"/>
    </row>
    <row r="151" spans="1:11" ht="50.1" customHeight="1" x14ac:dyDescent="0.25">
      <c r="A151" s="533" t="s">
        <v>200</v>
      </c>
      <c r="B151" s="534"/>
      <c r="C151" s="534"/>
      <c r="D151" s="534"/>
      <c r="E151" s="534"/>
      <c r="F151" s="534"/>
      <c r="G151" s="534"/>
      <c r="H151" s="335"/>
      <c r="I151" s="188" t="str">
        <f>CONCATENATE("hier:  ",$I$1)</f>
        <v xml:space="preserve">hier:  </v>
      </c>
    </row>
    <row r="152" spans="1:11" ht="45" customHeight="1" x14ac:dyDescent="0.25">
      <c r="A152" s="338" t="s">
        <v>183</v>
      </c>
      <c r="B152" s="488">
        <f>D29</f>
        <v>0</v>
      </c>
      <c r="C152" s="489"/>
      <c r="D152" s="339"/>
      <c r="E152" s="339"/>
      <c r="F152" s="339"/>
      <c r="G152" s="339"/>
      <c r="H152" s="339"/>
      <c r="I152" s="340"/>
    </row>
    <row r="153" spans="1:11" ht="15" customHeight="1" x14ac:dyDescent="0.25">
      <c r="A153" s="481" t="s">
        <v>97</v>
      </c>
      <c r="B153" s="482"/>
      <c r="C153" s="483"/>
      <c r="D153" s="535" t="str">
        <f>IF(E29&lt;&gt;"",E29,"")</f>
        <v/>
      </c>
      <c r="E153" s="536"/>
      <c r="F153" s="536"/>
      <c r="G153" s="536"/>
      <c r="H153" s="536"/>
      <c r="I153" s="537"/>
    </row>
    <row r="154" spans="1:11" ht="131.25" customHeight="1" x14ac:dyDescent="0.25">
      <c r="A154" s="198" t="s">
        <v>81</v>
      </c>
      <c r="B154" s="14" t="s">
        <v>68</v>
      </c>
      <c r="C154" s="14" t="s">
        <v>55</v>
      </c>
      <c r="D154" s="14" t="s">
        <v>57</v>
      </c>
      <c r="E154" s="15" t="s">
        <v>56</v>
      </c>
      <c r="F154" s="527" t="s">
        <v>53</v>
      </c>
      <c r="G154" s="278" t="s">
        <v>54</v>
      </c>
      <c r="H154" s="529" t="s">
        <v>12</v>
      </c>
      <c r="I154" s="344" t="s">
        <v>175</v>
      </c>
    </row>
    <row r="155" spans="1:11" ht="35.1" customHeight="1" x14ac:dyDescent="0.25">
      <c r="A155" s="279"/>
      <c r="B155" s="277" t="s">
        <v>8</v>
      </c>
      <c r="C155" s="277" t="s">
        <v>8</v>
      </c>
      <c r="D155" s="277" t="s">
        <v>8</v>
      </c>
      <c r="E155" s="277" t="s">
        <v>8</v>
      </c>
      <c r="F155" s="528"/>
      <c r="G155" s="8" t="s">
        <v>9</v>
      </c>
      <c r="H155" s="530"/>
      <c r="I155" s="343" t="s">
        <v>8</v>
      </c>
    </row>
    <row r="156" spans="1:11" s="281" customFormat="1" ht="30" customHeight="1" x14ac:dyDescent="0.25">
      <c r="A156" s="163" t="s">
        <v>112</v>
      </c>
      <c r="B156" s="218" t="str">
        <f t="shared" ref="B156:C174" si="17">IFERROR(B52*$G$29,"")</f>
        <v/>
      </c>
      <c r="C156" s="218" t="str">
        <f t="shared" si="17"/>
        <v/>
      </c>
      <c r="D156" s="324"/>
      <c r="E156" s="241" t="str">
        <f t="shared" ref="E156:E167" si="18">C156</f>
        <v/>
      </c>
      <c r="F156" s="341" t="str">
        <f>IF($D$29&lt;&gt;"",F52,"")</f>
        <v/>
      </c>
      <c r="G156" s="239" t="str">
        <f t="shared" ref="G156:I156" si="19">IF($D$29&lt;&gt;"",G52,"")</f>
        <v/>
      </c>
      <c r="H156" s="341" t="str">
        <f>IF($D$29&lt;&gt;"",H52,"")</f>
        <v/>
      </c>
      <c r="I156" s="341" t="str">
        <f t="shared" si="19"/>
        <v/>
      </c>
    </row>
    <row r="157" spans="1:11" ht="30" customHeight="1" x14ac:dyDescent="0.25">
      <c r="A157" s="163" t="s">
        <v>113</v>
      </c>
      <c r="B157" s="218" t="str">
        <f t="shared" si="17"/>
        <v/>
      </c>
      <c r="C157" s="218" t="str">
        <f t="shared" si="17"/>
        <v/>
      </c>
      <c r="D157" s="231"/>
      <c r="E157" s="236" t="str">
        <f t="shared" si="18"/>
        <v/>
      </c>
      <c r="F157" s="341" t="str">
        <f t="shared" ref="F157:I174" si="20">IF($D$29&lt;&gt;"",F53,"")</f>
        <v/>
      </c>
      <c r="G157" s="239" t="str">
        <f t="shared" si="20"/>
        <v/>
      </c>
      <c r="H157" s="341" t="str">
        <f t="shared" si="20"/>
        <v/>
      </c>
      <c r="I157" s="341" t="str">
        <f t="shared" si="20"/>
        <v/>
      </c>
    </row>
    <row r="158" spans="1:11" ht="30" customHeight="1" x14ac:dyDescent="0.25">
      <c r="A158" s="163" t="s">
        <v>163</v>
      </c>
      <c r="B158" s="218" t="str">
        <f t="shared" si="17"/>
        <v/>
      </c>
      <c r="C158" s="218" t="str">
        <f t="shared" si="17"/>
        <v/>
      </c>
      <c r="D158" s="231"/>
      <c r="E158" s="236" t="str">
        <f t="shared" si="18"/>
        <v/>
      </c>
      <c r="F158" s="341" t="str">
        <f t="shared" si="20"/>
        <v/>
      </c>
      <c r="G158" s="239" t="str">
        <f t="shared" si="20"/>
        <v/>
      </c>
      <c r="H158" s="341" t="str">
        <f t="shared" si="20"/>
        <v/>
      </c>
      <c r="I158" s="341" t="str">
        <f t="shared" si="20"/>
        <v/>
      </c>
    </row>
    <row r="159" spans="1:11" ht="30" customHeight="1" x14ac:dyDescent="0.25">
      <c r="A159" s="163" t="s">
        <v>114</v>
      </c>
      <c r="B159" s="218" t="str">
        <f t="shared" si="17"/>
        <v/>
      </c>
      <c r="C159" s="218" t="str">
        <f t="shared" si="17"/>
        <v/>
      </c>
      <c r="D159" s="231"/>
      <c r="E159" s="236" t="str">
        <f t="shared" si="18"/>
        <v/>
      </c>
      <c r="F159" s="341" t="str">
        <f t="shared" si="20"/>
        <v/>
      </c>
      <c r="G159" s="239" t="str">
        <f t="shared" si="20"/>
        <v/>
      </c>
      <c r="H159" s="341" t="str">
        <f t="shared" si="20"/>
        <v/>
      </c>
      <c r="I159" s="341" t="str">
        <f t="shared" si="20"/>
        <v/>
      </c>
    </row>
    <row r="160" spans="1:11" ht="30" customHeight="1" x14ac:dyDescent="0.25">
      <c r="A160" s="163" t="s">
        <v>115</v>
      </c>
      <c r="B160" s="218" t="str">
        <f t="shared" si="17"/>
        <v/>
      </c>
      <c r="C160" s="218" t="str">
        <f t="shared" si="17"/>
        <v/>
      </c>
      <c r="D160" s="231"/>
      <c r="E160" s="236" t="str">
        <f t="shared" si="18"/>
        <v/>
      </c>
      <c r="F160" s="341" t="str">
        <f t="shared" si="20"/>
        <v/>
      </c>
      <c r="G160" s="239" t="str">
        <f t="shared" si="20"/>
        <v/>
      </c>
      <c r="H160" s="341" t="str">
        <f t="shared" si="20"/>
        <v/>
      </c>
      <c r="I160" s="341" t="str">
        <f t="shared" si="20"/>
        <v/>
      </c>
    </row>
    <row r="161" spans="1:9" ht="30" customHeight="1" x14ac:dyDescent="0.25">
      <c r="A161" s="163" t="s">
        <v>116</v>
      </c>
      <c r="B161" s="218" t="str">
        <f t="shared" si="17"/>
        <v/>
      </c>
      <c r="C161" s="218" t="str">
        <f t="shared" si="17"/>
        <v/>
      </c>
      <c r="D161" s="231"/>
      <c r="E161" s="236" t="str">
        <f t="shared" si="18"/>
        <v/>
      </c>
      <c r="F161" s="341" t="str">
        <f t="shared" si="20"/>
        <v/>
      </c>
      <c r="G161" s="239" t="str">
        <f t="shared" si="20"/>
        <v/>
      </c>
      <c r="H161" s="341" t="str">
        <f t="shared" si="20"/>
        <v/>
      </c>
      <c r="I161" s="341" t="str">
        <f t="shared" si="20"/>
        <v/>
      </c>
    </row>
    <row r="162" spans="1:9" ht="30" customHeight="1" x14ac:dyDescent="0.25">
      <c r="A162" s="163" t="s">
        <v>117</v>
      </c>
      <c r="B162" s="218" t="str">
        <f t="shared" si="17"/>
        <v/>
      </c>
      <c r="C162" s="218" t="str">
        <f t="shared" si="17"/>
        <v/>
      </c>
      <c r="D162" s="231"/>
      <c r="E162" s="236" t="str">
        <f t="shared" si="18"/>
        <v/>
      </c>
      <c r="F162" s="341" t="str">
        <f t="shared" si="20"/>
        <v/>
      </c>
      <c r="G162" s="239" t="str">
        <f t="shared" si="20"/>
        <v/>
      </c>
      <c r="H162" s="341" t="str">
        <f t="shared" si="20"/>
        <v/>
      </c>
      <c r="I162" s="341" t="str">
        <f t="shared" si="20"/>
        <v/>
      </c>
    </row>
    <row r="163" spans="1:9" ht="30" customHeight="1" x14ac:dyDescent="0.25">
      <c r="A163" s="163" t="s">
        <v>27</v>
      </c>
      <c r="B163" s="218" t="str">
        <f t="shared" si="17"/>
        <v/>
      </c>
      <c r="C163" s="218" t="str">
        <f t="shared" si="17"/>
        <v/>
      </c>
      <c r="D163" s="231"/>
      <c r="E163" s="236" t="str">
        <f t="shared" si="18"/>
        <v/>
      </c>
      <c r="F163" s="341" t="str">
        <f t="shared" si="20"/>
        <v/>
      </c>
      <c r="G163" s="239" t="str">
        <f t="shared" si="20"/>
        <v/>
      </c>
      <c r="H163" s="341" t="str">
        <f t="shared" si="20"/>
        <v/>
      </c>
      <c r="I163" s="341" t="str">
        <f t="shared" si="20"/>
        <v/>
      </c>
    </row>
    <row r="164" spans="1:9" ht="30" customHeight="1" x14ac:dyDescent="0.25">
      <c r="A164" s="163" t="s">
        <v>164</v>
      </c>
      <c r="B164" s="218" t="str">
        <f t="shared" si="17"/>
        <v/>
      </c>
      <c r="C164" s="218" t="str">
        <f t="shared" si="17"/>
        <v/>
      </c>
      <c r="D164" s="231"/>
      <c r="E164" s="236" t="str">
        <f t="shared" si="18"/>
        <v/>
      </c>
      <c r="F164" s="341" t="str">
        <f t="shared" si="20"/>
        <v/>
      </c>
      <c r="G164" s="239" t="str">
        <f t="shared" si="20"/>
        <v/>
      </c>
      <c r="H164" s="341" t="str">
        <f t="shared" si="20"/>
        <v/>
      </c>
      <c r="I164" s="341" t="str">
        <f t="shared" si="20"/>
        <v/>
      </c>
    </row>
    <row r="165" spans="1:9" ht="30" customHeight="1" x14ac:dyDescent="0.25">
      <c r="A165" s="163" t="s">
        <v>165</v>
      </c>
      <c r="B165" s="218" t="str">
        <f t="shared" si="17"/>
        <v/>
      </c>
      <c r="C165" s="218" t="str">
        <f t="shared" si="17"/>
        <v/>
      </c>
      <c r="D165" s="231"/>
      <c r="E165" s="236" t="str">
        <f t="shared" si="18"/>
        <v/>
      </c>
      <c r="F165" s="341" t="str">
        <f t="shared" si="20"/>
        <v/>
      </c>
      <c r="G165" s="239" t="str">
        <f t="shared" si="20"/>
        <v/>
      </c>
      <c r="H165" s="341" t="str">
        <f t="shared" si="20"/>
        <v/>
      </c>
      <c r="I165" s="341" t="str">
        <f t="shared" si="20"/>
        <v/>
      </c>
    </row>
    <row r="166" spans="1:9" ht="30" customHeight="1" x14ac:dyDescent="0.25">
      <c r="A166" s="163" t="s">
        <v>130</v>
      </c>
      <c r="B166" s="218" t="str">
        <f t="shared" si="17"/>
        <v/>
      </c>
      <c r="C166" s="218" t="str">
        <f t="shared" si="17"/>
        <v/>
      </c>
      <c r="D166" s="231"/>
      <c r="E166" s="236" t="str">
        <f t="shared" si="18"/>
        <v/>
      </c>
      <c r="F166" s="341" t="str">
        <f t="shared" si="20"/>
        <v/>
      </c>
      <c r="G166" s="239" t="str">
        <f t="shared" si="20"/>
        <v/>
      </c>
      <c r="H166" s="341" t="str">
        <f t="shared" si="20"/>
        <v/>
      </c>
      <c r="I166" s="341" t="str">
        <f t="shared" si="20"/>
        <v/>
      </c>
    </row>
    <row r="167" spans="1:9" ht="30" customHeight="1" x14ac:dyDescent="0.25">
      <c r="A167" s="163" t="s">
        <v>166</v>
      </c>
      <c r="B167" s="218" t="str">
        <f t="shared" si="17"/>
        <v/>
      </c>
      <c r="C167" s="218" t="str">
        <f t="shared" si="17"/>
        <v/>
      </c>
      <c r="D167" s="231"/>
      <c r="E167" s="236" t="str">
        <f t="shared" si="18"/>
        <v/>
      </c>
      <c r="F167" s="341" t="str">
        <f t="shared" si="20"/>
        <v/>
      </c>
      <c r="G167" s="239" t="str">
        <f t="shared" si="20"/>
        <v/>
      </c>
      <c r="H167" s="341" t="str">
        <f t="shared" si="20"/>
        <v/>
      </c>
      <c r="I167" s="368" t="str">
        <f>IFERROR(I63*G29,"")</f>
        <v/>
      </c>
    </row>
    <row r="168" spans="1:9" ht="30" customHeight="1" x14ac:dyDescent="0.25">
      <c r="A168" s="175" t="str">
        <f>IF('Recyclingschritt N_0'!A64&lt;&gt;"",'Recyclingschritt N_0'!A64,"")</f>
        <v/>
      </c>
      <c r="B168" s="218" t="str">
        <f t="shared" si="17"/>
        <v/>
      </c>
      <c r="C168" s="218" t="str">
        <f t="shared" si="17"/>
        <v/>
      </c>
      <c r="D168" s="231"/>
      <c r="E168" s="236" t="str">
        <f>C168</f>
        <v/>
      </c>
      <c r="F168" s="341" t="str">
        <f t="shared" si="20"/>
        <v/>
      </c>
      <c r="G168" s="239" t="str">
        <f t="shared" si="20"/>
        <v/>
      </c>
      <c r="H168" s="341" t="str">
        <f t="shared" si="20"/>
        <v/>
      </c>
      <c r="I168" s="341" t="str">
        <f t="shared" si="20"/>
        <v/>
      </c>
    </row>
    <row r="169" spans="1:9" ht="30" customHeight="1" x14ac:dyDescent="0.25">
      <c r="A169" s="175" t="str">
        <f>IF('Recyclingschritt N_0'!A65&lt;&gt;"",'Recyclingschritt N_0'!A65,"")</f>
        <v/>
      </c>
      <c r="B169" s="218" t="str">
        <f t="shared" si="17"/>
        <v/>
      </c>
      <c r="C169" s="218" t="str">
        <f t="shared" si="17"/>
        <v/>
      </c>
      <c r="D169" s="231"/>
      <c r="E169" s="236" t="str">
        <f t="shared" ref="E169:E174" si="21">C169</f>
        <v/>
      </c>
      <c r="F169" s="341" t="str">
        <f t="shared" si="20"/>
        <v/>
      </c>
      <c r="G169" s="239" t="str">
        <f t="shared" si="20"/>
        <v/>
      </c>
      <c r="H169" s="341" t="str">
        <f t="shared" si="20"/>
        <v/>
      </c>
      <c r="I169" s="341" t="str">
        <f t="shared" si="20"/>
        <v/>
      </c>
    </row>
    <row r="170" spans="1:9" ht="30" customHeight="1" x14ac:dyDescent="0.25">
      <c r="A170" s="175" t="str">
        <f>IF('Recyclingschritt N_0'!A66&lt;&gt;"",'Recyclingschritt N_0'!A66,"")</f>
        <v/>
      </c>
      <c r="B170" s="218" t="str">
        <f t="shared" si="17"/>
        <v/>
      </c>
      <c r="C170" s="218" t="str">
        <f t="shared" si="17"/>
        <v/>
      </c>
      <c r="D170" s="231"/>
      <c r="E170" s="236" t="str">
        <f t="shared" si="21"/>
        <v/>
      </c>
      <c r="F170" s="341" t="str">
        <f t="shared" si="20"/>
        <v/>
      </c>
      <c r="G170" s="239" t="str">
        <f t="shared" si="20"/>
        <v/>
      </c>
      <c r="H170" s="341" t="str">
        <f t="shared" si="20"/>
        <v/>
      </c>
      <c r="I170" s="341" t="str">
        <f t="shared" si="20"/>
        <v/>
      </c>
    </row>
    <row r="171" spans="1:9" ht="30" customHeight="1" x14ac:dyDescent="0.25">
      <c r="A171" s="175" t="str">
        <f>IF('Recyclingschritt N_0'!A67&lt;&gt;"",'Recyclingschritt N_0'!A67,"")</f>
        <v/>
      </c>
      <c r="B171" s="218" t="str">
        <f t="shared" si="17"/>
        <v/>
      </c>
      <c r="C171" s="218" t="str">
        <f t="shared" si="17"/>
        <v/>
      </c>
      <c r="D171" s="231"/>
      <c r="E171" s="236" t="str">
        <f t="shared" si="21"/>
        <v/>
      </c>
      <c r="F171" s="341" t="str">
        <f t="shared" si="20"/>
        <v/>
      </c>
      <c r="G171" s="239" t="str">
        <f t="shared" si="20"/>
        <v/>
      </c>
      <c r="H171" s="341" t="str">
        <f t="shared" si="20"/>
        <v/>
      </c>
      <c r="I171" s="341" t="str">
        <f t="shared" si="20"/>
        <v/>
      </c>
    </row>
    <row r="172" spans="1:9" ht="30" customHeight="1" x14ac:dyDescent="0.25">
      <c r="A172" s="175" t="str">
        <f>IF('Recyclingschritt N_0'!A68&lt;&gt;"",'Recyclingschritt N_0'!A68,"")</f>
        <v/>
      </c>
      <c r="B172" s="218" t="str">
        <f t="shared" si="17"/>
        <v/>
      </c>
      <c r="C172" s="218" t="str">
        <f t="shared" si="17"/>
        <v/>
      </c>
      <c r="D172" s="231"/>
      <c r="E172" s="236" t="str">
        <f t="shared" si="21"/>
        <v/>
      </c>
      <c r="F172" s="341" t="str">
        <f t="shared" si="20"/>
        <v/>
      </c>
      <c r="G172" s="239" t="str">
        <f t="shared" si="20"/>
        <v/>
      </c>
      <c r="H172" s="341" t="str">
        <f t="shared" ref="H172" si="22">IF($D$29&lt;&gt;"",H68,"")</f>
        <v/>
      </c>
      <c r="I172" s="341" t="str">
        <f t="shared" si="20"/>
        <v/>
      </c>
    </row>
    <row r="173" spans="1:9" ht="30" customHeight="1" x14ac:dyDescent="0.25">
      <c r="A173" s="175" t="str">
        <f>IF('Recyclingschritt N_0'!A69&lt;&gt;"",'Recyclingschritt N_0'!A69,"")</f>
        <v/>
      </c>
      <c r="B173" s="218" t="str">
        <f t="shared" si="17"/>
        <v/>
      </c>
      <c r="C173" s="218" t="str">
        <f t="shared" si="17"/>
        <v/>
      </c>
      <c r="D173" s="231"/>
      <c r="E173" s="236" t="str">
        <f t="shared" si="21"/>
        <v/>
      </c>
      <c r="F173" s="341" t="str">
        <f t="shared" si="20"/>
        <v/>
      </c>
      <c r="G173" s="239" t="str">
        <f t="shared" si="20"/>
        <v/>
      </c>
      <c r="H173" s="341" t="str">
        <f t="shared" ref="H173" si="23">IF($D$29&lt;&gt;"",H69,"")</f>
        <v/>
      </c>
      <c r="I173" s="341" t="str">
        <f t="shared" si="20"/>
        <v/>
      </c>
    </row>
    <row r="174" spans="1:9" ht="30" customHeight="1" x14ac:dyDescent="0.25">
      <c r="A174" s="175" t="str">
        <f>IF('Recyclingschritt N_0'!A70&lt;&gt;"",'Recyclingschritt N_0'!A70,"")</f>
        <v/>
      </c>
      <c r="B174" s="218" t="str">
        <f t="shared" si="17"/>
        <v/>
      </c>
      <c r="C174" s="218" t="str">
        <f t="shared" si="17"/>
        <v/>
      </c>
      <c r="D174" s="231"/>
      <c r="E174" s="236" t="str">
        <f t="shared" si="21"/>
        <v/>
      </c>
      <c r="F174" s="341" t="str">
        <f t="shared" si="20"/>
        <v/>
      </c>
      <c r="G174" s="239" t="str">
        <f t="shared" si="20"/>
        <v/>
      </c>
      <c r="H174" s="341" t="str">
        <f t="shared" ref="H174" si="24">IF($D$29&lt;&gt;"",H70,"")</f>
        <v/>
      </c>
      <c r="I174" s="341" t="str">
        <f t="shared" si="20"/>
        <v/>
      </c>
    </row>
    <row r="175" spans="1:9" ht="17.25" x14ac:dyDescent="0.25">
      <c r="A175" s="189" t="s">
        <v>174</v>
      </c>
      <c r="B175" s="237">
        <f>SUM(B156:B174)</f>
        <v>0</v>
      </c>
      <c r="C175" s="237">
        <f>SUM(C156:C174)</f>
        <v>0</v>
      </c>
      <c r="D175" s="231"/>
      <c r="E175" s="238">
        <f>SUM(E156:E174)</f>
        <v>0</v>
      </c>
      <c r="F175" s="322"/>
      <c r="G175" s="192"/>
      <c r="H175" s="192"/>
      <c r="I175" s="35"/>
    </row>
    <row r="176" spans="1:9" x14ac:dyDescent="0.25">
      <c r="A176" s="531"/>
      <c r="B176" s="532"/>
      <c r="C176" s="532"/>
      <c r="D176" s="532"/>
      <c r="E176" s="532"/>
      <c r="F176" s="532"/>
      <c r="G176" s="532"/>
      <c r="H176" s="532"/>
      <c r="I176" s="532"/>
    </row>
    <row r="177" spans="1:9" ht="54.95" customHeight="1" x14ac:dyDescent="0.25">
      <c r="A177" s="533" t="s">
        <v>201</v>
      </c>
      <c r="B177" s="534"/>
      <c r="C177" s="534"/>
      <c r="D177" s="534"/>
      <c r="E177" s="534"/>
      <c r="F177" s="534"/>
      <c r="G177" s="534"/>
      <c r="H177" s="335"/>
      <c r="I177" s="188" t="str">
        <f>CONCATENATE("hier:  ",$I$1)</f>
        <v xml:space="preserve">hier:  </v>
      </c>
    </row>
    <row r="178" spans="1:9" ht="45" customHeight="1" x14ac:dyDescent="0.25">
      <c r="A178" s="338" t="s">
        <v>183</v>
      </c>
      <c r="B178" s="488">
        <f>D30</f>
        <v>0</v>
      </c>
      <c r="C178" s="489"/>
      <c r="D178" s="339"/>
      <c r="E178" s="339"/>
      <c r="F178" s="339"/>
      <c r="G178" s="339"/>
      <c r="H178" s="339"/>
      <c r="I178" s="340"/>
    </row>
    <row r="179" spans="1:9" ht="15" customHeight="1" x14ac:dyDescent="0.25">
      <c r="A179" s="481" t="s">
        <v>97</v>
      </c>
      <c r="B179" s="482"/>
      <c r="C179" s="483"/>
      <c r="D179" s="535" t="str">
        <f>IF(E30&lt;&gt;"",E30,"")</f>
        <v/>
      </c>
      <c r="E179" s="536"/>
      <c r="F179" s="536"/>
      <c r="G179" s="536"/>
      <c r="H179" s="536"/>
      <c r="I179" s="537"/>
    </row>
    <row r="180" spans="1:9" ht="125.25" x14ac:dyDescent="0.25">
      <c r="A180" s="198" t="s">
        <v>81</v>
      </c>
      <c r="B180" s="14" t="s">
        <v>68</v>
      </c>
      <c r="C180" s="14" t="s">
        <v>55</v>
      </c>
      <c r="D180" s="14" t="s">
        <v>57</v>
      </c>
      <c r="E180" s="15" t="s">
        <v>56</v>
      </c>
      <c r="F180" s="527" t="s">
        <v>53</v>
      </c>
      <c r="G180" s="278" t="s">
        <v>54</v>
      </c>
      <c r="H180" s="529" t="s">
        <v>12</v>
      </c>
      <c r="I180" s="344" t="s">
        <v>175</v>
      </c>
    </row>
    <row r="181" spans="1:9" ht="35.1" customHeight="1" x14ac:dyDescent="0.25">
      <c r="A181" s="279"/>
      <c r="B181" s="277" t="s">
        <v>8</v>
      </c>
      <c r="C181" s="277" t="s">
        <v>8</v>
      </c>
      <c r="D181" s="277" t="s">
        <v>8</v>
      </c>
      <c r="E181" s="277" t="s">
        <v>8</v>
      </c>
      <c r="F181" s="528"/>
      <c r="G181" s="8" t="s">
        <v>9</v>
      </c>
      <c r="H181" s="530"/>
      <c r="I181" s="343" t="s">
        <v>8</v>
      </c>
    </row>
    <row r="182" spans="1:9" ht="30" customHeight="1" x14ac:dyDescent="0.25">
      <c r="A182" s="163" t="s">
        <v>112</v>
      </c>
      <c r="B182" s="218" t="str">
        <f t="shared" ref="B182:C200" si="25">IFERROR(B52*$G$30,"")</f>
        <v/>
      </c>
      <c r="C182" s="218" t="str">
        <f t="shared" si="25"/>
        <v/>
      </c>
      <c r="D182" s="231"/>
      <c r="E182" s="236" t="str">
        <f t="shared" ref="E182:E193" si="26">C182</f>
        <v/>
      </c>
      <c r="F182" s="341" t="str">
        <f>IF($D$30&lt;&gt;"",F52,"")</f>
        <v/>
      </c>
      <c r="G182" s="239" t="str">
        <f t="shared" ref="G182:I182" si="27">IF($D$30&lt;&gt;"",G52,"")</f>
        <v/>
      </c>
      <c r="H182" s="341" t="str">
        <f>IF($D$30&lt;&gt;"",H52,"")</f>
        <v/>
      </c>
      <c r="I182" s="341" t="str">
        <f t="shared" si="27"/>
        <v/>
      </c>
    </row>
    <row r="183" spans="1:9" ht="30" customHeight="1" x14ac:dyDescent="0.25">
      <c r="A183" s="163" t="s">
        <v>113</v>
      </c>
      <c r="B183" s="218" t="str">
        <f t="shared" si="25"/>
        <v/>
      </c>
      <c r="C183" s="218" t="str">
        <f t="shared" si="25"/>
        <v/>
      </c>
      <c r="D183" s="231"/>
      <c r="E183" s="236" t="str">
        <f t="shared" si="26"/>
        <v/>
      </c>
      <c r="F183" s="341" t="str">
        <f t="shared" ref="F183:I200" si="28">IF($D$30&lt;&gt;"",F53,"")</f>
        <v/>
      </c>
      <c r="G183" s="239" t="str">
        <f t="shared" si="28"/>
        <v/>
      </c>
      <c r="H183" s="341" t="str">
        <f t="shared" si="28"/>
        <v/>
      </c>
      <c r="I183" s="341" t="str">
        <f t="shared" si="28"/>
        <v/>
      </c>
    </row>
    <row r="184" spans="1:9" ht="30" customHeight="1" x14ac:dyDescent="0.25">
      <c r="A184" s="163" t="s">
        <v>163</v>
      </c>
      <c r="B184" s="218" t="str">
        <f t="shared" si="25"/>
        <v/>
      </c>
      <c r="C184" s="218" t="str">
        <f t="shared" si="25"/>
        <v/>
      </c>
      <c r="D184" s="231"/>
      <c r="E184" s="236" t="str">
        <f t="shared" si="26"/>
        <v/>
      </c>
      <c r="F184" s="341" t="str">
        <f t="shared" si="28"/>
        <v/>
      </c>
      <c r="G184" s="239" t="str">
        <f t="shared" si="28"/>
        <v/>
      </c>
      <c r="H184" s="341" t="str">
        <f t="shared" si="28"/>
        <v/>
      </c>
      <c r="I184" s="341" t="str">
        <f t="shared" si="28"/>
        <v/>
      </c>
    </row>
    <row r="185" spans="1:9" ht="30" customHeight="1" x14ac:dyDescent="0.25">
      <c r="A185" s="163" t="s">
        <v>114</v>
      </c>
      <c r="B185" s="218" t="str">
        <f t="shared" si="25"/>
        <v/>
      </c>
      <c r="C185" s="218" t="str">
        <f t="shared" si="25"/>
        <v/>
      </c>
      <c r="D185" s="231"/>
      <c r="E185" s="236" t="str">
        <f t="shared" si="26"/>
        <v/>
      </c>
      <c r="F185" s="341" t="str">
        <f t="shared" si="28"/>
        <v/>
      </c>
      <c r="G185" s="239" t="str">
        <f t="shared" si="28"/>
        <v/>
      </c>
      <c r="H185" s="341" t="str">
        <f t="shared" si="28"/>
        <v/>
      </c>
      <c r="I185" s="341" t="str">
        <f t="shared" si="28"/>
        <v/>
      </c>
    </row>
    <row r="186" spans="1:9" ht="30" customHeight="1" x14ac:dyDescent="0.25">
      <c r="A186" s="163" t="s">
        <v>115</v>
      </c>
      <c r="B186" s="218" t="str">
        <f t="shared" si="25"/>
        <v/>
      </c>
      <c r="C186" s="218" t="str">
        <f t="shared" si="25"/>
        <v/>
      </c>
      <c r="D186" s="231"/>
      <c r="E186" s="236" t="str">
        <f t="shared" si="26"/>
        <v/>
      </c>
      <c r="F186" s="341" t="str">
        <f t="shared" si="28"/>
        <v/>
      </c>
      <c r="G186" s="239" t="str">
        <f t="shared" si="28"/>
        <v/>
      </c>
      <c r="H186" s="341" t="str">
        <f t="shared" si="28"/>
        <v/>
      </c>
      <c r="I186" s="341" t="str">
        <f t="shared" si="28"/>
        <v/>
      </c>
    </row>
    <row r="187" spans="1:9" ht="30" customHeight="1" x14ac:dyDescent="0.25">
      <c r="A187" s="163" t="s">
        <v>116</v>
      </c>
      <c r="B187" s="218" t="str">
        <f t="shared" si="25"/>
        <v/>
      </c>
      <c r="C187" s="218" t="str">
        <f t="shared" si="25"/>
        <v/>
      </c>
      <c r="D187" s="231"/>
      <c r="E187" s="236" t="str">
        <f t="shared" si="26"/>
        <v/>
      </c>
      <c r="F187" s="341" t="str">
        <f t="shared" si="28"/>
        <v/>
      </c>
      <c r="G187" s="239" t="str">
        <f t="shared" si="28"/>
        <v/>
      </c>
      <c r="H187" s="341" t="str">
        <f t="shared" si="28"/>
        <v/>
      </c>
      <c r="I187" s="341" t="str">
        <f t="shared" si="28"/>
        <v/>
      </c>
    </row>
    <row r="188" spans="1:9" ht="30" customHeight="1" x14ac:dyDescent="0.25">
      <c r="A188" s="163" t="s">
        <v>117</v>
      </c>
      <c r="B188" s="218" t="str">
        <f t="shared" si="25"/>
        <v/>
      </c>
      <c r="C188" s="218" t="str">
        <f t="shared" si="25"/>
        <v/>
      </c>
      <c r="D188" s="231"/>
      <c r="E188" s="236" t="str">
        <f t="shared" si="26"/>
        <v/>
      </c>
      <c r="F188" s="341" t="str">
        <f t="shared" si="28"/>
        <v/>
      </c>
      <c r="G188" s="239" t="str">
        <f t="shared" si="28"/>
        <v/>
      </c>
      <c r="H188" s="341" t="str">
        <f t="shared" si="28"/>
        <v/>
      </c>
      <c r="I188" s="341" t="str">
        <f t="shared" si="28"/>
        <v/>
      </c>
    </row>
    <row r="189" spans="1:9" ht="30" customHeight="1" x14ac:dyDescent="0.25">
      <c r="A189" s="163" t="s">
        <v>27</v>
      </c>
      <c r="B189" s="218" t="str">
        <f t="shared" si="25"/>
        <v/>
      </c>
      <c r="C189" s="218" t="str">
        <f t="shared" si="25"/>
        <v/>
      </c>
      <c r="D189" s="231"/>
      <c r="E189" s="236" t="str">
        <f t="shared" si="26"/>
        <v/>
      </c>
      <c r="F189" s="341" t="str">
        <f t="shared" si="28"/>
        <v/>
      </c>
      <c r="G189" s="239" t="str">
        <f t="shared" si="28"/>
        <v/>
      </c>
      <c r="H189" s="341" t="str">
        <f t="shared" si="28"/>
        <v/>
      </c>
      <c r="I189" s="341" t="str">
        <f t="shared" si="28"/>
        <v/>
      </c>
    </row>
    <row r="190" spans="1:9" ht="30" customHeight="1" x14ac:dyDescent="0.25">
      <c r="A190" s="163" t="s">
        <v>164</v>
      </c>
      <c r="B190" s="218" t="str">
        <f t="shared" si="25"/>
        <v/>
      </c>
      <c r="C190" s="218" t="str">
        <f t="shared" si="25"/>
        <v/>
      </c>
      <c r="D190" s="231"/>
      <c r="E190" s="236" t="str">
        <f t="shared" si="26"/>
        <v/>
      </c>
      <c r="F190" s="341" t="str">
        <f t="shared" si="28"/>
        <v/>
      </c>
      <c r="G190" s="239" t="str">
        <f t="shared" si="28"/>
        <v/>
      </c>
      <c r="H190" s="341" t="str">
        <f t="shared" si="28"/>
        <v/>
      </c>
      <c r="I190" s="341" t="str">
        <f t="shared" si="28"/>
        <v/>
      </c>
    </row>
    <row r="191" spans="1:9" ht="30" customHeight="1" x14ac:dyDescent="0.25">
      <c r="A191" s="163" t="s">
        <v>165</v>
      </c>
      <c r="B191" s="218" t="str">
        <f t="shared" si="25"/>
        <v/>
      </c>
      <c r="C191" s="218" t="str">
        <f t="shared" si="25"/>
        <v/>
      </c>
      <c r="D191" s="231"/>
      <c r="E191" s="236" t="str">
        <f t="shared" si="26"/>
        <v/>
      </c>
      <c r="F191" s="341" t="str">
        <f t="shared" si="28"/>
        <v/>
      </c>
      <c r="G191" s="239" t="str">
        <f t="shared" si="28"/>
        <v/>
      </c>
      <c r="H191" s="341" t="str">
        <f t="shared" si="28"/>
        <v/>
      </c>
      <c r="I191" s="341" t="str">
        <f t="shared" si="28"/>
        <v/>
      </c>
    </row>
    <row r="192" spans="1:9" ht="30" customHeight="1" x14ac:dyDescent="0.25">
      <c r="A192" s="163" t="s">
        <v>130</v>
      </c>
      <c r="B192" s="218" t="str">
        <f t="shared" si="25"/>
        <v/>
      </c>
      <c r="C192" s="218" t="str">
        <f t="shared" si="25"/>
        <v/>
      </c>
      <c r="D192" s="231"/>
      <c r="E192" s="236" t="str">
        <f t="shared" si="26"/>
        <v/>
      </c>
      <c r="F192" s="341" t="str">
        <f t="shared" si="28"/>
        <v/>
      </c>
      <c r="G192" s="239" t="str">
        <f t="shared" si="28"/>
        <v/>
      </c>
      <c r="H192" s="341" t="str">
        <f t="shared" si="28"/>
        <v/>
      </c>
      <c r="I192" s="341" t="str">
        <f t="shared" si="28"/>
        <v/>
      </c>
    </row>
    <row r="193" spans="1:10" ht="30" customHeight="1" x14ac:dyDescent="0.25">
      <c r="A193" s="163" t="s">
        <v>166</v>
      </c>
      <c r="B193" s="218" t="str">
        <f t="shared" si="25"/>
        <v/>
      </c>
      <c r="C193" s="218" t="str">
        <f t="shared" si="25"/>
        <v/>
      </c>
      <c r="D193" s="231"/>
      <c r="E193" s="236" t="str">
        <f t="shared" si="26"/>
        <v/>
      </c>
      <c r="F193" s="341" t="str">
        <f t="shared" si="28"/>
        <v/>
      </c>
      <c r="G193" s="239" t="str">
        <f t="shared" si="28"/>
        <v/>
      </c>
      <c r="H193" s="341" t="str">
        <f t="shared" si="28"/>
        <v/>
      </c>
      <c r="I193" s="368" t="str">
        <f>IFERROR(I63*G30,"")</f>
        <v/>
      </c>
    </row>
    <row r="194" spans="1:10" ht="30" customHeight="1" x14ac:dyDescent="0.25">
      <c r="A194" s="175" t="str">
        <f>IF('Recyclingschritt N_0'!A64&lt;&gt;"",'Recyclingschritt N_0'!A64,"")</f>
        <v/>
      </c>
      <c r="B194" s="218" t="str">
        <f t="shared" si="25"/>
        <v/>
      </c>
      <c r="C194" s="218" t="str">
        <f t="shared" si="25"/>
        <v/>
      </c>
      <c r="D194" s="231"/>
      <c r="E194" s="236" t="str">
        <f>C194</f>
        <v/>
      </c>
      <c r="F194" s="341" t="str">
        <f t="shared" si="28"/>
        <v/>
      </c>
      <c r="G194" s="239" t="str">
        <f t="shared" si="28"/>
        <v/>
      </c>
      <c r="H194" s="341" t="str">
        <f t="shared" si="28"/>
        <v/>
      </c>
      <c r="I194" s="341" t="str">
        <f t="shared" si="28"/>
        <v/>
      </c>
    </row>
    <row r="195" spans="1:10" ht="30" customHeight="1" x14ac:dyDescent="0.25">
      <c r="A195" s="175" t="str">
        <f>IF('Recyclingschritt N_0'!A65&lt;&gt;"",'Recyclingschritt N_0'!A65,"")</f>
        <v/>
      </c>
      <c r="B195" s="218" t="str">
        <f t="shared" si="25"/>
        <v/>
      </c>
      <c r="C195" s="218" t="str">
        <f t="shared" si="25"/>
        <v/>
      </c>
      <c r="D195" s="231"/>
      <c r="E195" s="236" t="str">
        <f t="shared" ref="E195:E200" si="29">C195</f>
        <v/>
      </c>
      <c r="F195" s="341" t="str">
        <f t="shared" si="28"/>
        <v/>
      </c>
      <c r="G195" s="239" t="str">
        <f t="shared" si="28"/>
        <v/>
      </c>
      <c r="H195" s="341" t="str">
        <f t="shared" si="28"/>
        <v/>
      </c>
      <c r="I195" s="341" t="str">
        <f t="shared" si="28"/>
        <v/>
      </c>
    </row>
    <row r="196" spans="1:10" ht="30" customHeight="1" x14ac:dyDescent="0.25">
      <c r="A196" s="175" t="str">
        <f>IF('Recyclingschritt N_0'!A66&lt;&gt;"",'Recyclingschritt N_0'!A66,"")</f>
        <v/>
      </c>
      <c r="B196" s="218" t="str">
        <f t="shared" si="25"/>
        <v/>
      </c>
      <c r="C196" s="218" t="str">
        <f t="shared" si="25"/>
        <v/>
      </c>
      <c r="D196" s="231"/>
      <c r="E196" s="236" t="str">
        <f t="shared" si="29"/>
        <v/>
      </c>
      <c r="F196" s="341" t="str">
        <f t="shared" si="28"/>
        <v/>
      </c>
      <c r="G196" s="239" t="str">
        <f t="shared" si="28"/>
        <v/>
      </c>
      <c r="H196" s="341" t="str">
        <f t="shared" si="28"/>
        <v/>
      </c>
      <c r="I196" s="341" t="str">
        <f t="shared" si="28"/>
        <v/>
      </c>
    </row>
    <row r="197" spans="1:10" ht="30" customHeight="1" x14ac:dyDescent="0.25">
      <c r="A197" s="175" t="str">
        <f>IF('Recyclingschritt N_0'!A67&lt;&gt;"",'Recyclingschritt N_0'!A67,"")</f>
        <v/>
      </c>
      <c r="B197" s="218" t="str">
        <f t="shared" si="25"/>
        <v/>
      </c>
      <c r="C197" s="218" t="str">
        <f t="shared" si="25"/>
        <v/>
      </c>
      <c r="D197" s="231"/>
      <c r="E197" s="236" t="str">
        <f t="shared" si="29"/>
        <v/>
      </c>
      <c r="F197" s="341" t="str">
        <f t="shared" si="28"/>
        <v/>
      </c>
      <c r="G197" s="239" t="str">
        <f t="shared" si="28"/>
        <v/>
      </c>
      <c r="H197" s="341" t="str">
        <f t="shared" si="28"/>
        <v/>
      </c>
      <c r="I197" s="341" t="str">
        <f t="shared" si="28"/>
        <v/>
      </c>
    </row>
    <row r="198" spans="1:10" ht="30" customHeight="1" x14ac:dyDescent="0.25">
      <c r="A198" s="175" t="str">
        <f>IF('Recyclingschritt N_0'!A68&lt;&gt;"",'Recyclingschritt N_0'!A68,"")</f>
        <v/>
      </c>
      <c r="B198" s="218" t="str">
        <f t="shared" si="25"/>
        <v/>
      </c>
      <c r="C198" s="218" t="str">
        <f t="shared" si="25"/>
        <v/>
      </c>
      <c r="D198" s="231"/>
      <c r="E198" s="236" t="str">
        <f t="shared" si="29"/>
        <v/>
      </c>
      <c r="F198" s="341" t="str">
        <f t="shared" si="28"/>
        <v/>
      </c>
      <c r="G198" s="239" t="str">
        <f t="shared" si="28"/>
        <v/>
      </c>
      <c r="H198" s="341" t="str">
        <f t="shared" si="28"/>
        <v/>
      </c>
      <c r="I198" s="341" t="str">
        <f t="shared" si="28"/>
        <v/>
      </c>
    </row>
    <row r="199" spans="1:10" ht="30" customHeight="1" x14ac:dyDescent="0.25">
      <c r="A199" s="175" t="str">
        <f>IF('Recyclingschritt N_0'!A69&lt;&gt;"",'Recyclingschritt N_0'!A69,"")</f>
        <v/>
      </c>
      <c r="B199" s="218" t="str">
        <f t="shared" si="25"/>
        <v/>
      </c>
      <c r="C199" s="218" t="str">
        <f t="shared" si="25"/>
        <v/>
      </c>
      <c r="D199" s="231"/>
      <c r="E199" s="236" t="str">
        <f t="shared" si="29"/>
        <v/>
      </c>
      <c r="F199" s="341" t="str">
        <f t="shared" si="28"/>
        <v/>
      </c>
      <c r="G199" s="239" t="str">
        <f t="shared" si="28"/>
        <v/>
      </c>
      <c r="H199" s="341" t="str">
        <f t="shared" si="28"/>
        <v/>
      </c>
      <c r="I199" s="341" t="str">
        <f t="shared" si="28"/>
        <v/>
      </c>
    </row>
    <row r="200" spans="1:10" ht="30" customHeight="1" x14ac:dyDescent="0.25">
      <c r="A200" s="175" t="str">
        <f>IF('Recyclingschritt N_0'!A70&lt;&gt;"",'Recyclingschritt N_0'!A70,"")</f>
        <v/>
      </c>
      <c r="B200" s="218" t="str">
        <f t="shared" si="25"/>
        <v/>
      </c>
      <c r="C200" s="218" t="str">
        <f t="shared" si="25"/>
        <v/>
      </c>
      <c r="D200" s="231"/>
      <c r="E200" s="236" t="str">
        <f t="shared" si="29"/>
        <v/>
      </c>
      <c r="F200" s="341" t="str">
        <f t="shared" si="28"/>
        <v/>
      </c>
      <c r="G200" s="239" t="str">
        <f t="shared" si="28"/>
        <v/>
      </c>
      <c r="H200" s="341" t="str">
        <f t="shared" si="28"/>
        <v/>
      </c>
      <c r="I200" s="341" t="str">
        <f t="shared" si="28"/>
        <v/>
      </c>
    </row>
    <row r="201" spans="1:10" ht="30" customHeight="1" x14ac:dyDescent="0.25">
      <c r="A201" s="189" t="s">
        <v>174</v>
      </c>
      <c r="B201" s="237">
        <f>SUM(B182:B200)</f>
        <v>0</v>
      </c>
      <c r="C201" s="237">
        <f>SUM(C182:C200)</f>
        <v>0</v>
      </c>
      <c r="D201" s="231"/>
      <c r="E201" s="238">
        <f>SUM(E182:E200)</f>
        <v>0</v>
      </c>
      <c r="F201" s="193" t="str">
        <f>IF(F71&lt;&gt;"",F71,"")</f>
        <v/>
      </c>
      <c r="G201" s="239" t="str">
        <f>IF(G71&lt;&gt;"",G71,"")</f>
        <v/>
      </c>
      <c r="H201" s="341" t="str">
        <f t="shared" ref="H201" si="30">IF($D$30&lt;&gt;"",H71,"")</f>
        <v/>
      </c>
      <c r="I201" s="193" t="str">
        <f>IF(I71&lt;&gt;"",I71,"")</f>
        <v/>
      </c>
      <c r="J201" s="316"/>
    </row>
    <row r="202" spans="1:10" x14ac:dyDescent="0.25">
      <c r="A202" s="531"/>
      <c r="B202" s="532"/>
      <c r="C202" s="532"/>
      <c r="D202" s="532"/>
      <c r="E202" s="532"/>
      <c r="F202" s="532"/>
      <c r="G202" s="532"/>
      <c r="H202" s="532"/>
      <c r="I202" s="532"/>
    </row>
    <row r="203" spans="1:10" ht="54.95" customHeight="1" x14ac:dyDescent="0.25">
      <c r="A203" s="533" t="s">
        <v>202</v>
      </c>
      <c r="B203" s="534"/>
      <c r="C203" s="534"/>
      <c r="D203" s="534"/>
      <c r="E203" s="534"/>
      <c r="F203" s="534"/>
      <c r="G203" s="534"/>
      <c r="H203" s="335"/>
      <c r="I203" s="188" t="str">
        <f>CONCATENATE("hier:  ",$I$1)</f>
        <v xml:space="preserve">hier:  </v>
      </c>
    </row>
    <row r="204" spans="1:10" ht="54.95" customHeight="1" x14ac:dyDescent="0.25">
      <c r="A204" s="338" t="s">
        <v>183</v>
      </c>
      <c r="B204" s="488">
        <f>D31</f>
        <v>0</v>
      </c>
      <c r="C204" s="489"/>
      <c r="D204" s="339"/>
      <c r="E204" s="339"/>
      <c r="F204" s="339"/>
      <c r="G204" s="339"/>
      <c r="H204" s="339"/>
      <c r="I204" s="340"/>
    </row>
    <row r="205" spans="1:10" ht="15" customHeight="1" x14ac:dyDescent="0.25">
      <c r="A205" s="481" t="s">
        <v>97</v>
      </c>
      <c r="B205" s="482"/>
      <c r="C205" s="483"/>
      <c r="D205" s="535" t="str">
        <f>IF(E31&lt;&gt;"",E31,"")</f>
        <v/>
      </c>
      <c r="E205" s="536"/>
      <c r="F205" s="536"/>
      <c r="G205" s="536"/>
      <c r="H205" s="536"/>
      <c r="I205" s="537"/>
    </row>
    <row r="206" spans="1:10" ht="133.5" customHeight="1" x14ac:dyDescent="0.25">
      <c r="A206" s="198" t="s">
        <v>81</v>
      </c>
      <c r="B206" s="14" t="s">
        <v>68</v>
      </c>
      <c r="C206" s="14" t="s">
        <v>55</v>
      </c>
      <c r="D206" s="14" t="s">
        <v>57</v>
      </c>
      <c r="E206" s="15" t="s">
        <v>56</v>
      </c>
      <c r="F206" s="527" t="s">
        <v>53</v>
      </c>
      <c r="G206" s="278" t="s">
        <v>54</v>
      </c>
      <c r="H206" s="529" t="s">
        <v>12</v>
      </c>
      <c r="I206" s="344" t="s">
        <v>175</v>
      </c>
    </row>
    <row r="207" spans="1:10" ht="34.5" customHeight="1" x14ac:dyDescent="0.25">
      <c r="A207" s="279"/>
      <c r="B207" s="277" t="s">
        <v>8</v>
      </c>
      <c r="C207" s="277" t="s">
        <v>8</v>
      </c>
      <c r="D207" s="277" t="s">
        <v>8</v>
      </c>
      <c r="E207" s="277" t="s">
        <v>8</v>
      </c>
      <c r="F207" s="528"/>
      <c r="G207" s="8" t="s">
        <v>9</v>
      </c>
      <c r="H207" s="530"/>
      <c r="I207" s="343" t="s">
        <v>8</v>
      </c>
    </row>
    <row r="208" spans="1:10" ht="30" customHeight="1" x14ac:dyDescent="0.25">
      <c r="A208" s="163" t="s">
        <v>112</v>
      </c>
      <c r="B208" s="218" t="str">
        <f t="shared" ref="B208:C226" si="31">IFERROR(B52*$G$31,"")</f>
        <v/>
      </c>
      <c r="C208" s="218" t="str">
        <f t="shared" si="31"/>
        <v/>
      </c>
      <c r="D208" s="231"/>
      <c r="E208" s="236" t="str">
        <f t="shared" ref="E208:E219" si="32">C208</f>
        <v/>
      </c>
      <c r="F208" s="341" t="str">
        <f>IF($D$31&lt;&gt;"",F52,"")</f>
        <v/>
      </c>
      <c r="G208" s="239" t="str">
        <f t="shared" ref="G208:I208" si="33">IF($D$31&lt;&gt;"",G52,"")</f>
        <v/>
      </c>
      <c r="H208" s="341" t="str">
        <f>IF($D$31&lt;&gt;"",H52,"")</f>
        <v/>
      </c>
      <c r="I208" s="341" t="str">
        <f t="shared" si="33"/>
        <v/>
      </c>
    </row>
    <row r="209" spans="1:9" ht="30" customHeight="1" x14ac:dyDescent="0.25">
      <c r="A209" s="163" t="s">
        <v>113</v>
      </c>
      <c r="B209" s="218" t="str">
        <f t="shared" si="31"/>
        <v/>
      </c>
      <c r="C209" s="218" t="str">
        <f t="shared" si="31"/>
        <v/>
      </c>
      <c r="D209" s="231"/>
      <c r="E209" s="236" t="str">
        <f t="shared" si="32"/>
        <v/>
      </c>
      <c r="F209" s="341" t="str">
        <f t="shared" ref="F209:I226" si="34">IF($D$31&lt;&gt;"",F53,"")</f>
        <v/>
      </c>
      <c r="G209" s="239" t="str">
        <f t="shared" si="34"/>
        <v/>
      </c>
      <c r="H209" s="341" t="str">
        <f t="shared" si="34"/>
        <v/>
      </c>
      <c r="I209" s="341" t="str">
        <f t="shared" si="34"/>
        <v/>
      </c>
    </row>
    <row r="210" spans="1:9" ht="30" customHeight="1" x14ac:dyDescent="0.25">
      <c r="A210" s="163" t="s">
        <v>163</v>
      </c>
      <c r="B210" s="218" t="str">
        <f t="shared" si="31"/>
        <v/>
      </c>
      <c r="C210" s="218" t="str">
        <f t="shared" si="31"/>
        <v/>
      </c>
      <c r="D210" s="231"/>
      <c r="E210" s="236" t="str">
        <f t="shared" si="32"/>
        <v/>
      </c>
      <c r="F210" s="341" t="str">
        <f t="shared" si="34"/>
        <v/>
      </c>
      <c r="G210" s="239" t="str">
        <f t="shared" si="34"/>
        <v/>
      </c>
      <c r="H210" s="341" t="str">
        <f t="shared" si="34"/>
        <v/>
      </c>
      <c r="I210" s="341" t="str">
        <f t="shared" si="34"/>
        <v/>
      </c>
    </row>
    <row r="211" spans="1:9" ht="30" customHeight="1" x14ac:dyDescent="0.25">
      <c r="A211" s="163" t="s">
        <v>114</v>
      </c>
      <c r="B211" s="218" t="str">
        <f t="shared" si="31"/>
        <v/>
      </c>
      <c r="C211" s="218" t="str">
        <f t="shared" si="31"/>
        <v/>
      </c>
      <c r="D211" s="231"/>
      <c r="E211" s="236" t="str">
        <f t="shared" si="32"/>
        <v/>
      </c>
      <c r="F211" s="341" t="str">
        <f t="shared" si="34"/>
        <v/>
      </c>
      <c r="G211" s="239" t="str">
        <f t="shared" si="34"/>
        <v/>
      </c>
      <c r="H211" s="341" t="str">
        <f t="shared" si="34"/>
        <v/>
      </c>
      <c r="I211" s="341" t="str">
        <f t="shared" si="34"/>
        <v/>
      </c>
    </row>
    <row r="212" spans="1:9" ht="30" customHeight="1" x14ac:dyDescent="0.25">
      <c r="A212" s="163" t="s">
        <v>115</v>
      </c>
      <c r="B212" s="218" t="str">
        <f t="shared" si="31"/>
        <v/>
      </c>
      <c r="C212" s="218" t="str">
        <f t="shared" si="31"/>
        <v/>
      </c>
      <c r="D212" s="231"/>
      <c r="E212" s="236" t="str">
        <f t="shared" si="32"/>
        <v/>
      </c>
      <c r="F212" s="341" t="str">
        <f t="shared" si="34"/>
        <v/>
      </c>
      <c r="G212" s="239" t="str">
        <f t="shared" si="34"/>
        <v/>
      </c>
      <c r="H212" s="341" t="str">
        <f t="shared" si="34"/>
        <v/>
      </c>
      <c r="I212" s="341" t="str">
        <f t="shared" si="34"/>
        <v/>
      </c>
    </row>
    <row r="213" spans="1:9" ht="30" customHeight="1" x14ac:dyDescent="0.25">
      <c r="A213" s="163" t="s">
        <v>116</v>
      </c>
      <c r="B213" s="218" t="str">
        <f t="shared" si="31"/>
        <v/>
      </c>
      <c r="C213" s="218" t="str">
        <f>IFERROR(C57*$G$31,"")</f>
        <v/>
      </c>
      <c r="D213" s="231"/>
      <c r="E213" s="236" t="str">
        <f t="shared" si="32"/>
        <v/>
      </c>
      <c r="F213" s="341" t="str">
        <f t="shared" si="34"/>
        <v/>
      </c>
      <c r="G213" s="239" t="str">
        <f t="shared" si="34"/>
        <v/>
      </c>
      <c r="H213" s="341" t="str">
        <f t="shared" si="34"/>
        <v/>
      </c>
      <c r="I213" s="341" t="str">
        <f t="shared" si="34"/>
        <v/>
      </c>
    </row>
    <row r="214" spans="1:9" ht="30" customHeight="1" x14ac:dyDescent="0.25">
      <c r="A214" s="163" t="s">
        <v>117</v>
      </c>
      <c r="B214" s="218" t="str">
        <f t="shared" si="31"/>
        <v/>
      </c>
      <c r="C214" s="218" t="str">
        <f t="shared" si="31"/>
        <v/>
      </c>
      <c r="D214" s="231"/>
      <c r="E214" s="236" t="str">
        <f t="shared" si="32"/>
        <v/>
      </c>
      <c r="F214" s="341" t="str">
        <f t="shared" si="34"/>
        <v/>
      </c>
      <c r="G214" s="239" t="str">
        <f t="shared" si="34"/>
        <v/>
      </c>
      <c r="H214" s="341" t="str">
        <f t="shared" si="34"/>
        <v/>
      </c>
      <c r="I214" s="341" t="str">
        <f t="shared" si="34"/>
        <v/>
      </c>
    </row>
    <row r="215" spans="1:9" ht="30" customHeight="1" x14ac:dyDescent="0.25">
      <c r="A215" s="163" t="s">
        <v>27</v>
      </c>
      <c r="B215" s="218" t="str">
        <f t="shared" si="31"/>
        <v/>
      </c>
      <c r="C215" s="218" t="str">
        <f t="shared" si="31"/>
        <v/>
      </c>
      <c r="D215" s="231"/>
      <c r="E215" s="236" t="str">
        <f t="shared" si="32"/>
        <v/>
      </c>
      <c r="F215" s="341" t="str">
        <f t="shared" si="34"/>
        <v/>
      </c>
      <c r="G215" s="239" t="str">
        <f t="shared" si="34"/>
        <v/>
      </c>
      <c r="H215" s="341" t="str">
        <f t="shared" si="34"/>
        <v/>
      </c>
      <c r="I215" s="341" t="str">
        <f t="shared" si="34"/>
        <v/>
      </c>
    </row>
    <row r="216" spans="1:9" ht="30" customHeight="1" x14ac:dyDescent="0.25">
      <c r="A216" s="163" t="s">
        <v>164</v>
      </c>
      <c r="B216" s="218" t="str">
        <f t="shared" si="31"/>
        <v/>
      </c>
      <c r="C216" s="218" t="str">
        <f t="shared" si="31"/>
        <v/>
      </c>
      <c r="D216" s="231"/>
      <c r="E216" s="236" t="str">
        <f t="shared" si="32"/>
        <v/>
      </c>
      <c r="F216" s="341" t="str">
        <f t="shared" si="34"/>
        <v/>
      </c>
      <c r="G216" s="239" t="str">
        <f t="shared" si="34"/>
        <v/>
      </c>
      <c r="H216" s="341" t="str">
        <f t="shared" si="34"/>
        <v/>
      </c>
      <c r="I216" s="341" t="str">
        <f t="shared" si="34"/>
        <v/>
      </c>
    </row>
    <row r="217" spans="1:9" ht="30" customHeight="1" x14ac:dyDescent="0.25">
      <c r="A217" s="163" t="s">
        <v>165</v>
      </c>
      <c r="B217" s="218" t="str">
        <f t="shared" si="31"/>
        <v/>
      </c>
      <c r="C217" s="218" t="str">
        <f t="shared" si="31"/>
        <v/>
      </c>
      <c r="D217" s="231"/>
      <c r="E217" s="236" t="str">
        <f t="shared" si="32"/>
        <v/>
      </c>
      <c r="F217" s="341" t="str">
        <f t="shared" si="34"/>
        <v/>
      </c>
      <c r="G217" s="239" t="str">
        <f t="shared" si="34"/>
        <v/>
      </c>
      <c r="H217" s="341" t="str">
        <f t="shared" si="34"/>
        <v/>
      </c>
      <c r="I217" s="341" t="str">
        <f t="shared" si="34"/>
        <v/>
      </c>
    </row>
    <row r="218" spans="1:9" ht="30" customHeight="1" x14ac:dyDescent="0.25">
      <c r="A218" s="163" t="s">
        <v>130</v>
      </c>
      <c r="B218" s="218" t="str">
        <f t="shared" si="31"/>
        <v/>
      </c>
      <c r="C218" s="218" t="str">
        <f t="shared" si="31"/>
        <v/>
      </c>
      <c r="D218" s="231"/>
      <c r="E218" s="236" t="str">
        <f t="shared" si="32"/>
        <v/>
      </c>
      <c r="F218" s="341" t="str">
        <f t="shared" si="34"/>
        <v/>
      </c>
      <c r="G218" s="239" t="str">
        <f t="shared" si="34"/>
        <v/>
      </c>
      <c r="H218" s="341" t="str">
        <f t="shared" si="34"/>
        <v/>
      </c>
      <c r="I218" s="341" t="str">
        <f t="shared" si="34"/>
        <v/>
      </c>
    </row>
    <row r="219" spans="1:9" ht="30" customHeight="1" x14ac:dyDescent="0.25">
      <c r="A219" s="163" t="s">
        <v>166</v>
      </c>
      <c r="B219" s="218" t="str">
        <f t="shared" si="31"/>
        <v/>
      </c>
      <c r="C219" s="218" t="str">
        <f t="shared" si="31"/>
        <v/>
      </c>
      <c r="D219" s="231"/>
      <c r="E219" s="236" t="str">
        <f t="shared" si="32"/>
        <v/>
      </c>
      <c r="F219" s="341" t="str">
        <f t="shared" si="34"/>
        <v/>
      </c>
      <c r="G219" s="239" t="str">
        <f t="shared" si="34"/>
        <v/>
      </c>
      <c r="H219" s="341" t="str">
        <f t="shared" si="34"/>
        <v/>
      </c>
      <c r="I219" s="368" t="str">
        <f>IFERROR(I63*G31,"")</f>
        <v/>
      </c>
    </row>
    <row r="220" spans="1:9" ht="30" customHeight="1" x14ac:dyDescent="0.25">
      <c r="A220" s="175" t="str">
        <f>IF('Recyclingschritt N_0'!A64&lt;&gt;"",'Recyclingschritt N_0'!A64,"")</f>
        <v/>
      </c>
      <c r="B220" s="218" t="str">
        <f t="shared" si="31"/>
        <v/>
      </c>
      <c r="C220" s="218" t="str">
        <f t="shared" si="31"/>
        <v/>
      </c>
      <c r="D220" s="231"/>
      <c r="E220" s="236" t="str">
        <f>C220</f>
        <v/>
      </c>
      <c r="F220" s="341" t="str">
        <f t="shared" si="34"/>
        <v/>
      </c>
      <c r="G220" s="239" t="str">
        <f t="shared" si="34"/>
        <v/>
      </c>
      <c r="H220" s="341" t="str">
        <f t="shared" si="34"/>
        <v/>
      </c>
      <c r="I220" s="341" t="str">
        <f t="shared" si="34"/>
        <v/>
      </c>
    </row>
    <row r="221" spans="1:9" ht="30" customHeight="1" x14ac:dyDescent="0.25">
      <c r="A221" s="175" t="str">
        <f>IF('Recyclingschritt N_0'!A65&lt;&gt;"",'Recyclingschritt N_0'!A65,"")</f>
        <v/>
      </c>
      <c r="B221" s="218" t="str">
        <f t="shared" si="31"/>
        <v/>
      </c>
      <c r="C221" s="218" t="str">
        <f t="shared" si="31"/>
        <v/>
      </c>
      <c r="D221" s="231"/>
      <c r="E221" s="236" t="str">
        <f t="shared" ref="E221:E226" si="35">C221</f>
        <v/>
      </c>
      <c r="F221" s="341" t="str">
        <f t="shared" si="34"/>
        <v/>
      </c>
      <c r="G221" s="239" t="str">
        <f t="shared" si="34"/>
        <v/>
      </c>
      <c r="H221" s="341" t="str">
        <f t="shared" si="34"/>
        <v/>
      </c>
      <c r="I221" s="341" t="str">
        <f t="shared" si="34"/>
        <v/>
      </c>
    </row>
    <row r="222" spans="1:9" ht="30" customHeight="1" x14ac:dyDescent="0.25">
      <c r="A222" s="175" t="str">
        <f>IF('Recyclingschritt N_0'!A66&lt;&gt;"",'Recyclingschritt N_0'!A66,"")</f>
        <v/>
      </c>
      <c r="B222" s="218" t="str">
        <f t="shared" si="31"/>
        <v/>
      </c>
      <c r="C222" s="218" t="str">
        <f t="shared" si="31"/>
        <v/>
      </c>
      <c r="D222" s="231"/>
      <c r="E222" s="236" t="str">
        <f t="shared" si="35"/>
        <v/>
      </c>
      <c r="F222" s="341" t="str">
        <f t="shared" si="34"/>
        <v/>
      </c>
      <c r="G222" s="239" t="str">
        <f t="shared" si="34"/>
        <v/>
      </c>
      <c r="H222" s="341" t="str">
        <f t="shared" si="34"/>
        <v/>
      </c>
      <c r="I222" s="341" t="str">
        <f t="shared" si="34"/>
        <v/>
      </c>
    </row>
    <row r="223" spans="1:9" ht="30" customHeight="1" x14ac:dyDescent="0.25">
      <c r="A223" s="175" t="str">
        <f>IF('Recyclingschritt N_0'!A67&lt;&gt;"",'Recyclingschritt N_0'!A67,"")</f>
        <v/>
      </c>
      <c r="B223" s="218" t="str">
        <f t="shared" si="31"/>
        <v/>
      </c>
      <c r="C223" s="218" t="str">
        <f t="shared" si="31"/>
        <v/>
      </c>
      <c r="D223" s="231"/>
      <c r="E223" s="236" t="str">
        <f t="shared" si="35"/>
        <v/>
      </c>
      <c r="F223" s="341" t="str">
        <f t="shared" si="34"/>
        <v/>
      </c>
      <c r="G223" s="239" t="str">
        <f t="shared" si="34"/>
        <v/>
      </c>
      <c r="H223" s="341" t="str">
        <f t="shared" si="34"/>
        <v/>
      </c>
      <c r="I223" s="341" t="str">
        <f t="shared" si="34"/>
        <v/>
      </c>
    </row>
    <row r="224" spans="1:9" ht="30" customHeight="1" x14ac:dyDescent="0.25">
      <c r="A224" s="175" t="str">
        <f>IF('Recyclingschritt N_0'!A68&lt;&gt;"",'Recyclingschritt N_0'!A68,"")</f>
        <v/>
      </c>
      <c r="B224" s="218" t="str">
        <f t="shared" si="31"/>
        <v/>
      </c>
      <c r="C224" s="218" t="str">
        <f t="shared" si="31"/>
        <v/>
      </c>
      <c r="D224" s="231"/>
      <c r="E224" s="236" t="str">
        <f t="shared" si="35"/>
        <v/>
      </c>
      <c r="F224" s="341" t="str">
        <f t="shared" si="34"/>
        <v/>
      </c>
      <c r="G224" s="239" t="str">
        <f t="shared" si="34"/>
        <v/>
      </c>
      <c r="H224" s="341" t="str">
        <f t="shared" si="34"/>
        <v/>
      </c>
      <c r="I224" s="341" t="str">
        <f t="shared" si="34"/>
        <v/>
      </c>
    </row>
    <row r="225" spans="1:9" ht="30" customHeight="1" x14ac:dyDescent="0.25">
      <c r="A225" s="175" t="str">
        <f>IF('Recyclingschritt N_0'!A69&lt;&gt;"",'Recyclingschritt N_0'!A69,"")</f>
        <v/>
      </c>
      <c r="B225" s="218" t="str">
        <f t="shared" si="31"/>
        <v/>
      </c>
      <c r="C225" s="218" t="str">
        <f t="shared" si="31"/>
        <v/>
      </c>
      <c r="D225" s="231"/>
      <c r="E225" s="236" t="str">
        <f t="shared" si="35"/>
        <v/>
      </c>
      <c r="F225" s="341" t="str">
        <f t="shared" si="34"/>
        <v/>
      </c>
      <c r="G225" s="239" t="str">
        <f t="shared" si="34"/>
        <v/>
      </c>
      <c r="H225" s="341" t="str">
        <f t="shared" si="34"/>
        <v/>
      </c>
      <c r="I225" s="341" t="str">
        <f t="shared" si="34"/>
        <v/>
      </c>
    </row>
    <row r="226" spans="1:9" ht="30" customHeight="1" x14ac:dyDescent="0.25">
      <c r="A226" s="175" t="str">
        <f>IF('Recyclingschritt N_0'!A70&lt;&gt;"",'Recyclingschritt N_0'!A70,"")</f>
        <v/>
      </c>
      <c r="B226" s="218" t="str">
        <f t="shared" si="31"/>
        <v/>
      </c>
      <c r="C226" s="218" t="str">
        <f t="shared" si="31"/>
        <v/>
      </c>
      <c r="D226" s="231"/>
      <c r="E226" s="236" t="str">
        <f t="shared" si="35"/>
        <v/>
      </c>
      <c r="F226" s="341" t="str">
        <f t="shared" si="34"/>
        <v/>
      </c>
      <c r="G226" s="239" t="str">
        <f t="shared" si="34"/>
        <v/>
      </c>
      <c r="H226" s="341" t="str">
        <f t="shared" si="34"/>
        <v/>
      </c>
      <c r="I226" s="341" t="str">
        <f t="shared" si="34"/>
        <v/>
      </c>
    </row>
    <row r="227" spans="1:9" ht="17.25" x14ac:dyDescent="0.25">
      <c r="A227" s="189" t="s">
        <v>174</v>
      </c>
      <c r="B227" s="237">
        <f>SUM(B208:B226)</f>
        <v>0</v>
      </c>
      <c r="C227" s="237">
        <f>SUM(C208:C226)</f>
        <v>0</v>
      </c>
      <c r="D227" s="231"/>
      <c r="E227" s="238">
        <f>SUM(E208:E226)</f>
        <v>0</v>
      </c>
      <c r="F227" s="193" t="str">
        <f>IF(F71&lt;&gt;"",F71,"")</f>
        <v/>
      </c>
      <c r="G227" s="239" t="str">
        <f>IF(G71&lt;&gt;"",G71,"")</f>
        <v/>
      </c>
      <c r="H227" s="239"/>
      <c r="I227" s="193" t="str">
        <f>IF(I71&lt;&gt;"",I71,"")</f>
        <v/>
      </c>
    </row>
    <row r="228" spans="1:9" ht="15" customHeight="1" x14ac:dyDescent="0.25">
      <c r="A228" s="531"/>
      <c r="B228" s="532"/>
      <c r="C228" s="532"/>
      <c r="D228" s="532"/>
      <c r="E228" s="532"/>
      <c r="F228" s="532"/>
      <c r="G228" s="532"/>
      <c r="H228" s="532"/>
      <c r="I228" s="532"/>
    </row>
    <row r="229" spans="1:9" x14ac:dyDescent="0.25">
      <c r="A229" s="276"/>
    </row>
    <row r="230" spans="1:9" ht="17.25" customHeight="1" x14ac:dyDescent="0.25">
      <c r="A230" s="7" t="str">
        <f>Gesamtergebnis!A197</f>
        <v>Anmerkungen (vgl. DV Abschnitt 8):</v>
      </c>
    </row>
    <row r="232" spans="1:9" ht="31.5" customHeight="1" x14ac:dyDescent="0.25">
      <c r="A232" s="538" t="s">
        <v>144</v>
      </c>
      <c r="B232" s="538"/>
      <c r="C232" s="538"/>
      <c r="D232" s="538"/>
      <c r="E232" s="538"/>
      <c r="F232" s="538"/>
      <c r="G232" s="538"/>
      <c r="H232" s="538"/>
      <c r="I232" s="538"/>
    </row>
    <row r="234" spans="1:9" ht="15" customHeight="1" x14ac:dyDescent="0.25">
      <c r="A234" s="538" t="s">
        <v>145</v>
      </c>
      <c r="B234" s="538"/>
      <c r="C234" s="538"/>
      <c r="D234" s="538"/>
      <c r="E234" s="538"/>
      <c r="F234" s="538"/>
      <c r="G234" s="538"/>
      <c r="H234" s="538"/>
      <c r="I234" s="538"/>
    </row>
    <row r="235" spans="1:9" ht="36" customHeight="1" x14ac:dyDescent="0.25">
      <c r="A235" s="538"/>
      <c r="B235" s="538"/>
      <c r="C235" s="538"/>
      <c r="D235" s="538"/>
      <c r="E235" s="538"/>
      <c r="F235" s="538"/>
      <c r="G235" s="538"/>
      <c r="H235" s="538"/>
      <c r="I235" s="538"/>
    </row>
    <row r="237" spans="1:9" ht="35.25" customHeight="1" x14ac:dyDescent="0.25">
      <c r="A237" s="538" t="s">
        <v>102</v>
      </c>
      <c r="B237" s="459"/>
      <c r="C237" s="459"/>
      <c r="D237" s="459"/>
      <c r="E237" s="459"/>
      <c r="F237" s="459"/>
      <c r="G237" s="459"/>
      <c r="H237" s="459"/>
      <c r="I237" s="459"/>
    </row>
    <row r="239" spans="1:9" ht="65.25" customHeight="1" x14ac:dyDescent="0.25">
      <c r="A239" s="538" t="s">
        <v>107</v>
      </c>
      <c r="B239" s="459"/>
      <c r="C239" s="459"/>
      <c r="D239" s="459"/>
      <c r="E239" s="459"/>
      <c r="F239" s="459"/>
      <c r="G239" s="459"/>
      <c r="H239" s="459"/>
      <c r="I239" s="459"/>
    </row>
    <row r="241" spans="1:9" x14ac:dyDescent="0.25">
      <c r="A241" s="538" t="s">
        <v>103</v>
      </c>
      <c r="B241" s="538"/>
      <c r="C241" s="538"/>
      <c r="D241" s="538"/>
      <c r="E241" s="538"/>
      <c r="F241" s="538"/>
      <c r="G241" s="538"/>
      <c r="H241" s="538"/>
      <c r="I241" s="538"/>
    </row>
    <row r="242" spans="1:9" ht="32.25" customHeight="1" x14ac:dyDescent="0.25">
      <c r="A242" s="538"/>
      <c r="B242" s="538"/>
      <c r="C242" s="538"/>
      <c r="D242" s="538"/>
      <c r="E242" s="538"/>
      <c r="F242" s="538"/>
      <c r="G242" s="538"/>
      <c r="H242" s="538"/>
      <c r="I242" s="538"/>
    </row>
    <row r="244" spans="1:9" ht="37.5" customHeight="1" x14ac:dyDescent="0.25">
      <c r="A244" s="611" t="s">
        <v>167</v>
      </c>
      <c r="B244" s="611"/>
      <c r="C244" s="611"/>
      <c r="D244" s="611"/>
      <c r="E244" s="611"/>
      <c r="F244" s="611"/>
      <c r="G244" s="611"/>
      <c r="H244" s="611"/>
      <c r="I244" s="611"/>
    </row>
    <row r="245" spans="1:9" ht="15" customHeight="1" x14ac:dyDescent="0.25">
      <c r="A245" s="165"/>
      <c r="B245" s="165"/>
      <c r="C245" s="165"/>
      <c r="D245" s="165"/>
      <c r="E245" s="165"/>
      <c r="F245" s="165"/>
      <c r="G245" s="165"/>
      <c r="H245" s="329"/>
      <c r="I245" s="165"/>
    </row>
    <row r="246" spans="1:9" s="79" customFormat="1" ht="50.25" customHeight="1" x14ac:dyDescent="0.25">
      <c r="A246" s="538" t="s">
        <v>105</v>
      </c>
      <c r="B246" s="538"/>
      <c r="C246" s="538"/>
      <c r="D246" s="538"/>
      <c r="E246" s="538"/>
      <c r="F246" s="538"/>
      <c r="G246" s="538"/>
      <c r="H246" s="538"/>
      <c r="I246" s="538"/>
    </row>
    <row r="247" spans="1:9" s="79" customFormat="1" ht="15" customHeight="1" x14ac:dyDescent="0.25">
      <c r="A247" s="56"/>
      <c r="B247" s="56"/>
      <c r="C247" s="56"/>
      <c r="D247" s="56"/>
      <c r="E247" s="56"/>
      <c r="F247" s="56"/>
      <c r="G247" s="56"/>
      <c r="H247" s="329"/>
      <c r="I247" s="56"/>
    </row>
    <row r="248" spans="1:9" s="79" customFormat="1" ht="20.25" customHeight="1" x14ac:dyDescent="0.25">
      <c r="A248" s="538" t="s">
        <v>99</v>
      </c>
      <c r="B248" s="538"/>
      <c r="C248" s="538"/>
      <c r="D248" s="538"/>
      <c r="E248" s="538"/>
      <c r="F248" s="538"/>
      <c r="G248" s="538"/>
      <c r="H248" s="538"/>
      <c r="I248" s="538"/>
    </row>
    <row r="249" spans="1:9" s="79" customFormat="1" ht="15" customHeight="1" x14ac:dyDescent="0.25">
      <c r="A249" s="56"/>
      <c r="B249" s="56"/>
      <c r="C249" s="56"/>
      <c r="D249" s="56"/>
      <c r="E249" s="56"/>
      <c r="F249" s="56"/>
      <c r="G249" s="56"/>
      <c r="H249" s="329"/>
      <c r="I249" s="56"/>
    </row>
    <row r="250" spans="1:9" s="79" customFormat="1" ht="37.5" customHeight="1" x14ac:dyDescent="0.25">
      <c r="A250" s="538" t="s">
        <v>106</v>
      </c>
      <c r="B250" s="538"/>
      <c r="C250" s="538"/>
      <c r="D250" s="538"/>
      <c r="E250" s="538"/>
      <c r="F250" s="538"/>
      <c r="G250" s="538"/>
      <c r="H250" s="538"/>
      <c r="I250" s="538"/>
    </row>
    <row r="251" spans="1:9" s="164" customFormat="1" ht="15" customHeight="1" x14ac:dyDescent="0.25">
      <c r="A251" s="165"/>
      <c r="B251" s="165"/>
      <c r="C251" s="165"/>
      <c r="D251" s="165"/>
      <c r="E251" s="165"/>
      <c r="F251" s="165"/>
      <c r="G251" s="165"/>
      <c r="H251" s="329"/>
      <c r="I251" s="165"/>
    </row>
    <row r="252" spans="1:9" ht="101.25" customHeight="1" x14ac:dyDescent="0.25">
      <c r="A252" s="538" t="s">
        <v>178</v>
      </c>
      <c r="B252" s="538"/>
      <c r="C252" s="538"/>
      <c r="D252" s="538"/>
      <c r="E252" s="538"/>
      <c r="F252" s="538"/>
      <c r="G252" s="538"/>
      <c r="H252" s="538"/>
      <c r="I252" s="538"/>
    </row>
    <row r="254" spans="1:9" ht="35.25" customHeight="1" x14ac:dyDescent="0.25">
      <c r="A254" s="538" t="s">
        <v>168</v>
      </c>
      <c r="B254" s="538"/>
      <c r="C254" s="538"/>
      <c r="D254" s="538"/>
      <c r="E254" s="538"/>
      <c r="F254" s="538"/>
      <c r="G254" s="538"/>
      <c r="H254" s="538"/>
      <c r="I254" s="538"/>
    </row>
    <row r="256" spans="1:9" ht="54.95" customHeight="1" x14ac:dyDescent="0.25">
      <c r="A256" s="606" t="s">
        <v>203</v>
      </c>
      <c r="B256" s="606"/>
      <c r="C256" s="606"/>
      <c r="D256" s="606"/>
      <c r="E256" s="606"/>
      <c r="F256" s="606"/>
      <c r="G256" s="606"/>
      <c r="H256" s="606"/>
      <c r="I256" s="606"/>
    </row>
    <row r="258" spans="1:9" ht="59.25" customHeight="1" x14ac:dyDescent="0.25">
      <c r="A258" s="606" t="s">
        <v>170</v>
      </c>
      <c r="B258" s="606"/>
      <c r="C258" s="606"/>
      <c r="D258" s="606"/>
      <c r="E258" s="606"/>
      <c r="F258" s="606"/>
      <c r="G258" s="606"/>
      <c r="H258" s="606"/>
      <c r="I258" s="606"/>
    </row>
  </sheetData>
  <sheetProtection algorithmName="SHA-512" hashValue="PhW79iHACIhJ3cw+WznxhxjapGUO9+8N5/Ar7+zdGIFnN/+QpbuDFj+QhHrarnaQmLMC3UXeaHnC0SAg7Xyqsw==" saltValue="t1tl7vmgyUCye7GrJyCNQg==" spinCount="100000" sheet="1" objects="1" scenarios="1"/>
  <mergeCells count="108">
    <mergeCell ref="A258:I258"/>
    <mergeCell ref="G36:H36"/>
    <mergeCell ref="G37:H37"/>
    <mergeCell ref="G38:H38"/>
    <mergeCell ref="G39:H39"/>
    <mergeCell ref="G40:H40"/>
    <mergeCell ref="G41:H41"/>
    <mergeCell ref="G42:H42"/>
    <mergeCell ref="G43:H43"/>
    <mergeCell ref="G44:H44"/>
    <mergeCell ref="G45:H45"/>
    <mergeCell ref="H50:H51"/>
    <mergeCell ref="H76:H77"/>
    <mergeCell ref="E40:F40"/>
    <mergeCell ref="A40:B40"/>
    <mergeCell ref="A248:I248"/>
    <mergeCell ref="A256:I256"/>
    <mergeCell ref="A237:I237"/>
    <mergeCell ref="A239:I239"/>
    <mergeCell ref="A244:I244"/>
    <mergeCell ref="A246:I246"/>
    <mergeCell ref="A250:I250"/>
    <mergeCell ref="A252:I252"/>
    <mergeCell ref="A254:I254"/>
    <mergeCell ref="A3:I3"/>
    <mergeCell ref="C20:I21"/>
    <mergeCell ref="E39:F39"/>
    <mergeCell ref="A24:B25"/>
    <mergeCell ref="A34:G34"/>
    <mergeCell ref="E32:G32"/>
    <mergeCell ref="D35:D36"/>
    <mergeCell ref="A38:B38"/>
    <mergeCell ref="A35:B37"/>
    <mergeCell ref="E38:F38"/>
    <mergeCell ref="C35:C37"/>
    <mergeCell ref="A20:B21"/>
    <mergeCell ref="E36:F36"/>
    <mergeCell ref="H24:I32"/>
    <mergeCell ref="C1:F1"/>
    <mergeCell ref="C24:C25"/>
    <mergeCell ref="A23:G23"/>
    <mergeCell ref="E35:I35"/>
    <mergeCell ref="E24:F25"/>
    <mergeCell ref="E37:F37"/>
    <mergeCell ref="A124:I124"/>
    <mergeCell ref="A101:C101"/>
    <mergeCell ref="D101:I101"/>
    <mergeCell ref="F102:F103"/>
    <mergeCell ref="A46:C46"/>
    <mergeCell ref="E46:I46"/>
    <mergeCell ref="A75:C75"/>
    <mergeCell ref="A99:G99"/>
    <mergeCell ref="A98:I98"/>
    <mergeCell ref="A73:G73"/>
    <mergeCell ref="E42:F42"/>
    <mergeCell ref="A39:B39"/>
    <mergeCell ref="E43:F43"/>
    <mergeCell ref="A41:B41"/>
    <mergeCell ref="D75:I75"/>
    <mergeCell ref="F76:F77"/>
    <mergeCell ref="A47:I47"/>
    <mergeCell ref="B2:I2"/>
    <mergeCell ref="A234:I235"/>
    <mergeCell ref="A232:I232"/>
    <mergeCell ref="A241:I242"/>
    <mergeCell ref="A42:B42"/>
    <mergeCell ref="E41:F41"/>
    <mergeCell ref="A48:G48"/>
    <mergeCell ref="D49:I49"/>
    <mergeCell ref="A150:I150"/>
    <mergeCell ref="A125:G125"/>
    <mergeCell ref="A127:C127"/>
    <mergeCell ref="D127:I127"/>
    <mergeCell ref="F128:F129"/>
    <mergeCell ref="F50:F51"/>
    <mergeCell ref="A72:I72"/>
    <mergeCell ref="B49:C49"/>
    <mergeCell ref="E44:F44"/>
    <mergeCell ref="E45:F45"/>
    <mergeCell ref="A43:B43"/>
    <mergeCell ref="A44:B44"/>
    <mergeCell ref="A45:B45"/>
    <mergeCell ref="A151:G151"/>
    <mergeCell ref="A153:C153"/>
    <mergeCell ref="D153:I153"/>
    <mergeCell ref="A228:I228"/>
    <mergeCell ref="F206:F207"/>
    <mergeCell ref="B204:C204"/>
    <mergeCell ref="B178:C178"/>
    <mergeCell ref="B152:C152"/>
    <mergeCell ref="B126:C126"/>
    <mergeCell ref="B100:C100"/>
    <mergeCell ref="B74:C74"/>
    <mergeCell ref="H102:H103"/>
    <mergeCell ref="H128:H129"/>
    <mergeCell ref="H154:H155"/>
    <mergeCell ref="H180:H181"/>
    <mergeCell ref="H206:H207"/>
    <mergeCell ref="F180:F181"/>
    <mergeCell ref="A202:I202"/>
    <mergeCell ref="F154:F155"/>
    <mergeCell ref="A176:I176"/>
    <mergeCell ref="A177:G177"/>
    <mergeCell ref="A179:C179"/>
    <mergeCell ref="D179:I179"/>
    <mergeCell ref="A203:G203"/>
    <mergeCell ref="A205:C205"/>
    <mergeCell ref="D205:I205"/>
  </mergeCells>
  <phoneticPr fontId="26" type="noConversion"/>
  <pageMargins left="0.59055118110236227" right="0.62992125984251968" top="0.51181102362204722" bottom="0.51181102362204722" header="0.31496062992125984" footer="0.31496062992125984"/>
  <pageSetup paperSize="9" scale="70" orientation="portrait" r:id="rId1"/>
  <headerFooter>
    <oddHeader>&amp;CBlatt - &amp;A</oddHeader>
    <oddFooter>&amp;CSeite &amp;P von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9516-D99C-4036-8A4A-F8DDE99C9FD2}">
  <sheetPr codeName="Tabelle6"/>
  <dimension ref="A1:J95"/>
  <sheetViews>
    <sheetView view="pageLayout" zoomScaleNormal="100" workbookViewId="0">
      <selection activeCell="A2" sqref="A2"/>
    </sheetView>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5" customWidth="1"/>
  </cols>
  <sheetData>
    <row r="1" spans="1:9" ht="24.95" customHeight="1" x14ac:dyDescent="0.25">
      <c r="A1" s="201"/>
      <c r="B1" s="202"/>
      <c r="C1" s="635" t="s">
        <v>25</v>
      </c>
      <c r="D1" s="626"/>
      <c r="E1" s="626"/>
      <c r="F1" s="626"/>
      <c r="G1" s="274"/>
      <c r="H1" s="634" t="str">
        <f>IF('Titelseite NiCd-Altbatterien'!$F$7&lt;&gt;"",'Titelseite NiCd-Altbatterien'!$F$7,"")</f>
        <v/>
      </c>
      <c r="I1" s="608"/>
    </row>
    <row r="2" spans="1:9" ht="32.25" customHeight="1" x14ac:dyDescent="0.25">
      <c r="A2" s="146" t="str">
        <f>'Recyclingschritt N_0'!A2</f>
        <v>DV Abschnitt  8 (Teil 2)</v>
      </c>
      <c r="B2" s="631" t="s">
        <v>38</v>
      </c>
      <c r="C2" s="632"/>
      <c r="D2" s="632"/>
      <c r="E2" s="632"/>
      <c r="F2" s="632"/>
      <c r="G2" s="632"/>
      <c r="H2" s="632"/>
      <c r="I2" s="633"/>
    </row>
    <row r="3" spans="1:9" ht="60" customHeight="1" x14ac:dyDescent="0.25">
      <c r="A3" s="463" t="s">
        <v>110</v>
      </c>
      <c r="B3" s="464"/>
      <c r="C3" s="464"/>
      <c r="D3" s="464"/>
      <c r="E3" s="464"/>
      <c r="F3" s="464"/>
      <c r="G3" s="464"/>
      <c r="H3" s="464"/>
      <c r="I3" s="465"/>
    </row>
    <row r="4" spans="1:9" ht="15" customHeight="1" x14ac:dyDescent="0.25">
      <c r="A4" s="133"/>
      <c r="B4" s="134"/>
      <c r="C4" s="134"/>
      <c r="D4" s="134"/>
      <c r="E4" s="134"/>
      <c r="F4" s="134"/>
      <c r="G4" s="134"/>
      <c r="H4" s="134"/>
      <c r="I4" s="147"/>
    </row>
    <row r="5" spans="1:9" ht="15" customHeight="1" x14ac:dyDescent="0.25">
      <c r="A5" s="113" t="s">
        <v>41</v>
      </c>
      <c r="B5" s="137" t="str">
        <f>CONCATENATE("N_1, hier:  ",IF('Titelseite NiCd-Altbatterien'!$B$18&lt;&gt;"",'Titelseite NiCd-Altbatterien'!$B$18,""))</f>
        <v xml:space="preserve">N_1,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30</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83</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89"/>
      <c r="D18" s="89"/>
      <c r="E18" s="89"/>
      <c r="F18" s="89"/>
      <c r="G18" s="89"/>
      <c r="H18" s="353"/>
      <c r="I18" s="142"/>
    </row>
    <row r="19" spans="1:9" ht="15" customHeight="1" x14ac:dyDescent="0.25">
      <c r="A19" s="599" t="s">
        <v>40</v>
      </c>
      <c r="B19" s="600"/>
      <c r="C19" s="580" t="s">
        <v>147</v>
      </c>
      <c r="D19" s="581"/>
      <c r="E19" s="581"/>
      <c r="F19" s="581"/>
      <c r="G19" s="581"/>
      <c r="H19" s="581"/>
      <c r="I19" s="582"/>
    </row>
    <row r="20" spans="1:9" ht="15" customHeight="1" x14ac:dyDescent="0.25">
      <c r="A20" s="498"/>
      <c r="B20" s="601"/>
      <c r="C20" s="583"/>
      <c r="D20" s="584"/>
      <c r="E20" s="584"/>
      <c r="F20" s="584"/>
      <c r="G20" s="584"/>
      <c r="H20" s="584"/>
      <c r="I20" s="585"/>
    </row>
    <row r="21" spans="1:9" x14ac:dyDescent="0.25">
      <c r="A21" s="28"/>
      <c r="B21" s="29"/>
      <c r="C21" s="29"/>
      <c r="D21" s="29"/>
      <c r="E21" s="29"/>
      <c r="F21" s="29"/>
      <c r="G21" s="29"/>
      <c r="H21" s="365"/>
      <c r="I21" s="30"/>
    </row>
    <row r="22" spans="1:9" ht="35.1" customHeight="1" x14ac:dyDescent="0.25">
      <c r="A22" s="553" t="s">
        <v>48</v>
      </c>
      <c r="B22" s="629"/>
      <c r="C22" s="629"/>
      <c r="D22" s="629"/>
      <c r="E22" s="630"/>
      <c r="F22" s="630"/>
      <c r="G22" s="630"/>
      <c r="H22" s="367"/>
      <c r="I22" s="36" t="str">
        <f>CONCATENATE("hier: ",$C$10)</f>
        <v xml:space="preserve">hier: </v>
      </c>
    </row>
    <row r="23" spans="1:9" ht="38.1" customHeight="1" x14ac:dyDescent="0.25">
      <c r="A23" s="559" t="s">
        <v>84</v>
      </c>
      <c r="B23" s="586"/>
      <c r="C23" s="551" t="s">
        <v>80</v>
      </c>
      <c r="D23" s="148" t="s">
        <v>43</v>
      </c>
      <c r="E23" s="149"/>
      <c r="F23" s="150"/>
      <c r="G23" s="150"/>
      <c r="H23" s="150"/>
      <c r="I23" s="2"/>
    </row>
    <row r="24" spans="1:9" ht="38.1" customHeight="1" x14ac:dyDescent="0.25">
      <c r="A24" s="587"/>
      <c r="B24" s="588"/>
      <c r="C24" s="552"/>
      <c r="D24" s="148" t="s">
        <v>8</v>
      </c>
      <c r="E24" s="151"/>
      <c r="F24" s="61"/>
      <c r="G24" s="61"/>
      <c r="H24" s="349"/>
      <c r="I24" s="5"/>
    </row>
    <row r="25" spans="1:9" x14ac:dyDescent="0.25">
      <c r="A25" s="43" t="str" cm="1">
        <f t="array" ref="A25:B25">IF('Recyclingschritt N_0'!A38:B38&lt;&gt;"",'Recyclingschritt N_0'!A38:B38,"")</f>
        <v/>
      </c>
      <c r="B25" s="208" t="str">
        <v/>
      </c>
      <c r="C25" s="197" t="str">
        <f>IF('Recyclingschritt N_0'!C38&lt;&gt;"",'Recyclingschritt N_0'!C38,"")</f>
        <v/>
      </c>
      <c r="D25" s="214" t="str">
        <f>IF('Recyclingschritt N_0'!D38&lt;&gt;"",'Recyclingschritt N_0'!D38,"")</f>
        <v/>
      </c>
      <c r="E25" s="40"/>
      <c r="F25" s="4"/>
      <c r="G25" s="4"/>
      <c r="H25" s="4"/>
      <c r="I25" s="5"/>
    </row>
    <row r="26" spans="1:9" x14ac:dyDescent="0.25">
      <c r="A26" s="259"/>
      <c r="B26" s="260"/>
      <c r="C26" s="261"/>
      <c r="D26" s="251"/>
      <c r="E26" s="40"/>
      <c r="F26" s="152"/>
      <c r="G26" s="152"/>
      <c r="H26" s="152"/>
      <c r="I26" s="5"/>
    </row>
    <row r="27" spans="1:9" x14ac:dyDescent="0.25">
      <c r="A27" s="259"/>
      <c r="B27" s="260"/>
      <c r="C27" s="262"/>
      <c r="D27" s="254"/>
      <c r="E27" s="153"/>
      <c r="F27" s="152"/>
      <c r="G27" s="152"/>
      <c r="H27" s="152"/>
      <c r="I27" s="5"/>
    </row>
    <row r="28" spans="1:9" x14ac:dyDescent="0.25">
      <c r="A28" s="259"/>
      <c r="B28" s="260"/>
      <c r="C28" s="262"/>
      <c r="D28" s="254"/>
      <c r="E28" s="153"/>
      <c r="F28" s="152"/>
      <c r="G28" s="152"/>
      <c r="H28" s="152"/>
      <c r="I28" s="5"/>
    </row>
    <row r="29" spans="1:9" x14ac:dyDescent="0.25">
      <c r="A29" s="263"/>
      <c r="B29" s="264"/>
      <c r="C29" s="265"/>
      <c r="D29" s="255"/>
      <c r="E29" s="154"/>
      <c r="F29" s="155"/>
      <c r="G29" s="155"/>
      <c r="H29" s="155"/>
      <c r="I29" s="41"/>
    </row>
    <row r="30" spans="1:9" ht="14.25" customHeight="1" x14ac:dyDescent="0.25">
      <c r="A30" s="31"/>
      <c r="B30" s="32"/>
      <c r="C30" s="32"/>
      <c r="D30" s="33"/>
      <c r="E30" s="37"/>
      <c r="F30" s="38"/>
      <c r="G30" s="38"/>
      <c r="H30" s="38"/>
      <c r="I30" s="39"/>
    </row>
    <row r="31" spans="1:9" ht="35.1" customHeight="1" x14ac:dyDescent="0.25">
      <c r="A31" s="553" t="s">
        <v>75</v>
      </c>
      <c r="B31" s="554"/>
      <c r="C31" s="554"/>
      <c r="D31" s="554"/>
      <c r="E31" s="554"/>
      <c r="F31" s="554"/>
      <c r="G31" s="554"/>
      <c r="H31" s="361"/>
      <c r="I31" s="26" t="str">
        <f>CONCATENATE("hier:  ",C10)</f>
        <v xml:space="preserve">hier:  </v>
      </c>
    </row>
    <row r="32" spans="1:9" ht="15" customHeight="1" x14ac:dyDescent="0.25">
      <c r="A32" s="559" t="s">
        <v>10</v>
      </c>
      <c r="B32" s="586"/>
      <c r="C32" s="625" t="s">
        <v>80</v>
      </c>
      <c r="D32" s="625" t="s">
        <v>87</v>
      </c>
      <c r="E32" s="555" t="s">
        <v>11</v>
      </c>
      <c r="F32" s="626"/>
      <c r="G32" s="626"/>
      <c r="H32" s="626"/>
      <c r="I32" s="627"/>
    </row>
    <row r="33" spans="1:9" ht="45" customHeight="1" x14ac:dyDescent="0.25">
      <c r="A33" s="593"/>
      <c r="B33" s="624"/>
      <c r="C33" s="551"/>
      <c r="D33" s="552"/>
      <c r="E33" s="607" t="s">
        <v>49</v>
      </c>
      <c r="F33" s="628"/>
      <c r="G33" s="607" t="s">
        <v>51</v>
      </c>
      <c r="H33" s="608"/>
      <c r="I33" s="355" t="s">
        <v>49</v>
      </c>
    </row>
    <row r="34" spans="1:9" ht="30.75" customHeight="1" x14ac:dyDescent="0.25">
      <c r="A34" s="587"/>
      <c r="B34" s="588"/>
      <c r="C34" s="552"/>
      <c r="D34" s="9" t="s">
        <v>8</v>
      </c>
      <c r="E34" s="607" t="s">
        <v>19</v>
      </c>
      <c r="F34" s="628"/>
      <c r="G34" s="559" t="s">
        <v>52</v>
      </c>
      <c r="H34" s="609"/>
      <c r="I34" s="8" t="s">
        <v>50</v>
      </c>
    </row>
    <row r="35" spans="1:9" x14ac:dyDescent="0.25">
      <c r="A35" s="539"/>
      <c r="B35" s="540"/>
      <c r="C35" s="358"/>
      <c r="D35" s="229"/>
      <c r="E35" s="614"/>
      <c r="F35" s="615"/>
      <c r="G35" s="610"/>
      <c r="H35" s="608"/>
      <c r="I35" s="34" t="s">
        <v>74</v>
      </c>
    </row>
    <row r="36" spans="1:9" ht="15" customHeight="1" x14ac:dyDescent="0.25">
      <c r="A36" s="539"/>
      <c r="B36" s="540"/>
      <c r="C36" s="358"/>
      <c r="D36" s="229"/>
      <c r="E36" s="614"/>
      <c r="F36" s="615"/>
      <c r="G36" s="610"/>
      <c r="H36" s="608"/>
      <c r="I36" s="34" t="s">
        <v>74</v>
      </c>
    </row>
    <row r="37" spans="1:9" ht="15" customHeight="1" x14ac:dyDescent="0.25">
      <c r="A37" s="539"/>
      <c r="B37" s="540"/>
      <c r="C37" s="358"/>
      <c r="D37" s="229"/>
      <c r="E37" s="614"/>
      <c r="F37" s="615"/>
      <c r="G37" s="610"/>
      <c r="H37" s="608"/>
      <c r="I37" s="34" t="s">
        <v>74</v>
      </c>
    </row>
    <row r="38" spans="1:9" ht="15" customHeight="1" x14ac:dyDescent="0.25">
      <c r="A38" s="359"/>
      <c r="B38" s="360"/>
      <c r="C38" s="358"/>
      <c r="D38" s="229"/>
      <c r="E38" s="614"/>
      <c r="F38" s="615"/>
      <c r="G38" s="610"/>
      <c r="H38" s="608"/>
      <c r="I38" s="34" t="s">
        <v>74</v>
      </c>
    </row>
    <row r="39" spans="1:9" x14ac:dyDescent="0.25">
      <c r="A39" s="539"/>
      <c r="B39" s="540"/>
      <c r="C39" s="358"/>
      <c r="D39" s="229"/>
      <c r="E39" s="616"/>
      <c r="F39" s="617"/>
      <c r="G39" s="610"/>
      <c r="H39" s="608"/>
      <c r="I39" s="34" t="s">
        <v>74</v>
      </c>
    </row>
    <row r="40" spans="1:9" ht="18.75" customHeight="1" x14ac:dyDescent="0.25">
      <c r="A40" s="618" t="s">
        <v>23</v>
      </c>
      <c r="B40" s="619"/>
      <c r="C40" s="620"/>
      <c r="D40" s="290">
        <f>SUM(D35:D39)</f>
        <v>0</v>
      </c>
      <c r="E40" s="621"/>
      <c r="F40" s="622"/>
      <c r="G40" s="622"/>
      <c r="H40" s="622"/>
      <c r="I40" s="623"/>
    </row>
    <row r="41" spans="1:9" ht="15" customHeight="1" x14ac:dyDescent="0.25">
      <c r="A41" s="571"/>
      <c r="B41" s="612"/>
      <c r="C41" s="612"/>
      <c r="D41" s="612"/>
      <c r="E41" s="612"/>
      <c r="F41" s="612"/>
      <c r="G41" s="612"/>
      <c r="H41" s="612"/>
      <c r="I41" s="613"/>
    </row>
    <row r="42" spans="1:9" ht="39.950000000000003" customHeight="1" x14ac:dyDescent="0.25">
      <c r="A42" s="546" t="s">
        <v>109</v>
      </c>
      <c r="B42" s="547"/>
      <c r="C42" s="547"/>
      <c r="D42" s="547"/>
      <c r="E42" s="547"/>
      <c r="F42" s="547"/>
      <c r="G42" s="547"/>
      <c r="H42" s="363"/>
      <c r="I42" s="26" t="str">
        <f>CONCATENATE("hier:  ",$C$10)</f>
        <v xml:space="preserve">hier:  </v>
      </c>
    </row>
    <row r="43" spans="1:9" ht="131.25" customHeight="1" x14ac:dyDescent="0.25">
      <c r="A43" s="122" t="s">
        <v>81</v>
      </c>
      <c r="B43" s="14" t="s">
        <v>72</v>
      </c>
      <c r="C43" s="14" t="s">
        <v>55</v>
      </c>
      <c r="D43" s="14" t="s">
        <v>57</v>
      </c>
      <c r="E43" s="15" t="s">
        <v>56</v>
      </c>
      <c r="F43" s="527" t="s">
        <v>53</v>
      </c>
      <c r="G43" s="191" t="s">
        <v>54</v>
      </c>
      <c r="H43" s="529" t="s">
        <v>12</v>
      </c>
      <c r="I43" s="357" t="s">
        <v>175</v>
      </c>
    </row>
    <row r="44" spans="1:9" ht="33" customHeight="1" x14ac:dyDescent="0.25">
      <c r="A44" s="123"/>
      <c r="B44" s="55" t="s">
        <v>8</v>
      </c>
      <c r="C44" s="190" t="s">
        <v>8</v>
      </c>
      <c r="D44" s="190" t="s">
        <v>8</v>
      </c>
      <c r="E44" s="190" t="s">
        <v>8</v>
      </c>
      <c r="F44" s="528"/>
      <c r="G44" s="8" t="s">
        <v>9</v>
      </c>
      <c r="H44" s="530"/>
      <c r="I44" s="355" t="s">
        <v>8</v>
      </c>
    </row>
    <row r="45" spans="1:9" x14ac:dyDescent="0.25">
      <c r="A45" s="371" t="str">
        <f>IF('Recyclingschritt N_0'!A78&lt;&gt;"",'Recyclingschritt N_0'!A78,"")</f>
        <v>Kobalt (Co)</v>
      </c>
      <c r="B45" s="226"/>
      <c r="C45" s="227"/>
      <c r="D45" s="227"/>
      <c r="E45" s="241">
        <f>C45+D45</f>
        <v>0</v>
      </c>
      <c r="F45" s="212"/>
      <c r="G45" s="233"/>
      <c r="H45" s="229"/>
      <c r="I45" s="228"/>
    </row>
    <row r="46" spans="1:9" x14ac:dyDescent="0.25">
      <c r="A46" s="371" t="str">
        <f>IF('Recyclingschritt N_0'!A79&lt;&gt;"",'Recyclingschritt N_0'!A79,"")</f>
        <v>Kupfer (Cu)</v>
      </c>
      <c r="B46" s="226"/>
      <c r="C46" s="227"/>
      <c r="D46" s="227"/>
      <c r="E46" s="241">
        <f t="shared" ref="E46:E63" si="0">C46+D46</f>
        <v>0</v>
      </c>
      <c r="F46" s="212"/>
      <c r="G46" s="233"/>
      <c r="H46" s="229"/>
      <c r="I46" s="347"/>
    </row>
    <row r="47" spans="1:9" x14ac:dyDescent="0.25">
      <c r="A47" s="371" t="str">
        <f>IF('Recyclingschritt N_0'!A80&lt;&gt;"",'Recyclingschritt N_0'!A80,"")</f>
        <v>Blei (Pb)</v>
      </c>
      <c r="B47" s="243"/>
      <c r="C47" s="227"/>
      <c r="D47" s="227"/>
      <c r="E47" s="241">
        <f t="shared" si="0"/>
        <v>0</v>
      </c>
      <c r="F47" s="212"/>
      <c r="G47" s="233"/>
      <c r="H47" s="229"/>
      <c r="I47" s="228"/>
    </row>
    <row r="48" spans="1:9" x14ac:dyDescent="0.25">
      <c r="A48" s="371" t="str">
        <f>IF('Recyclingschritt N_0'!A81&lt;&gt;"",'Recyclingschritt N_0'!A81,"")</f>
        <v>Lithium (Li)</v>
      </c>
      <c r="B48" s="226"/>
      <c r="C48" s="227"/>
      <c r="D48" s="227"/>
      <c r="E48" s="241">
        <f t="shared" si="0"/>
        <v>0</v>
      </c>
      <c r="F48" s="212"/>
      <c r="G48" s="233"/>
      <c r="H48" s="229"/>
      <c r="I48" s="228"/>
    </row>
    <row r="49" spans="1:9" x14ac:dyDescent="0.25">
      <c r="A49" s="371" t="str">
        <f>IF('Recyclingschritt N_0'!A82&lt;&gt;"",'Recyclingschritt N_0'!A82,"")</f>
        <v>Nickel (Ni)</v>
      </c>
      <c r="B49" s="226"/>
      <c r="C49" s="227"/>
      <c r="D49" s="227"/>
      <c r="E49" s="241">
        <f t="shared" si="0"/>
        <v>0</v>
      </c>
      <c r="F49" s="212"/>
      <c r="G49" s="233"/>
      <c r="H49" s="229"/>
      <c r="I49" s="228"/>
    </row>
    <row r="50" spans="1:9" x14ac:dyDescent="0.25">
      <c r="A50" s="371" t="str">
        <f>IF('Recyclingschritt N_0'!A83&lt;&gt;"",'Recyclingschritt N_0'!A83,"")</f>
        <v>Mangan (Mn)</v>
      </c>
      <c r="B50" s="226"/>
      <c r="C50" s="227"/>
      <c r="D50" s="227"/>
      <c r="E50" s="241">
        <f t="shared" si="0"/>
        <v>0</v>
      </c>
      <c r="F50" s="212"/>
      <c r="G50" s="233"/>
      <c r="H50" s="229"/>
      <c r="I50" s="228"/>
    </row>
    <row r="51" spans="1:9" x14ac:dyDescent="0.25">
      <c r="A51" s="371" t="str">
        <f>IF('Recyclingschritt N_0'!A84&lt;&gt;"",'Recyclingschritt N_0'!A84,"")</f>
        <v>Aluminium (Al)</v>
      </c>
      <c r="B51" s="226"/>
      <c r="C51" s="227"/>
      <c r="D51" s="227"/>
      <c r="E51" s="241">
        <f t="shared" si="0"/>
        <v>0</v>
      </c>
      <c r="F51" s="212"/>
      <c r="G51" s="233"/>
      <c r="H51" s="386"/>
      <c r="I51" s="228"/>
    </row>
    <row r="52" spans="1:9" x14ac:dyDescent="0.25">
      <c r="A52" s="371" t="str">
        <f>IF('Recyclingschritt N_0'!A85&lt;&gt;"",'Recyclingschritt N_0'!A85,"")</f>
        <v>Stahl</v>
      </c>
      <c r="B52" s="226"/>
      <c r="C52" s="227"/>
      <c r="D52" s="227"/>
      <c r="E52" s="241">
        <f t="shared" si="0"/>
        <v>0</v>
      </c>
      <c r="F52" s="212"/>
      <c r="G52" s="233"/>
      <c r="H52" s="386"/>
      <c r="I52" s="228"/>
    </row>
    <row r="53" spans="1:9" x14ac:dyDescent="0.25">
      <c r="A53" s="371" t="str">
        <f>IF('Recyclingschritt N_0'!A86&lt;&gt;"",'Recyclingschritt N_0'!A86,"")</f>
        <v>Elektrolyt (KOH)</v>
      </c>
      <c r="B53" s="226"/>
      <c r="C53" s="227"/>
      <c r="D53" s="227"/>
      <c r="E53" s="241">
        <f t="shared" si="0"/>
        <v>0</v>
      </c>
      <c r="F53" s="212"/>
      <c r="G53" s="233"/>
      <c r="H53" s="386"/>
      <c r="I53" s="228"/>
    </row>
    <row r="54" spans="1:9" x14ac:dyDescent="0.25">
      <c r="A54" s="371" t="str">
        <f>IF('Recyclingschritt N_0'!A87&lt;&gt;"",'Recyclingschritt N_0'!A87,"")</f>
        <v>Elektrolyt (NaOH)</v>
      </c>
      <c r="B54" s="226"/>
      <c r="C54" s="227"/>
      <c r="D54" s="227"/>
      <c r="E54" s="241">
        <f t="shared" si="0"/>
        <v>0</v>
      </c>
      <c r="F54" s="212"/>
      <c r="G54" s="233"/>
      <c r="H54" s="386"/>
      <c r="I54" s="228"/>
    </row>
    <row r="55" spans="1:9" ht="17.25" x14ac:dyDescent="0.25">
      <c r="A55" s="345" t="s">
        <v>171</v>
      </c>
      <c r="B55" s="226"/>
      <c r="C55" s="227"/>
      <c r="D55" s="227"/>
      <c r="E55" s="241">
        <f t="shared" si="0"/>
        <v>0</v>
      </c>
      <c r="F55" s="212"/>
      <c r="G55" s="233"/>
      <c r="H55" s="386"/>
      <c r="I55" s="406"/>
    </row>
    <row r="56" spans="1:9" ht="17.25" x14ac:dyDescent="0.25">
      <c r="A56" s="345" t="s">
        <v>172</v>
      </c>
      <c r="B56" s="226"/>
      <c r="C56" s="227"/>
      <c r="D56" s="227"/>
      <c r="E56" s="241">
        <f t="shared" si="0"/>
        <v>0</v>
      </c>
      <c r="F56" s="212"/>
      <c r="G56" s="233"/>
      <c r="H56" s="413"/>
      <c r="I56" s="414"/>
    </row>
    <row r="57" spans="1:9" x14ac:dyDescent="0.25">
      <c r="A57" s="175" t="str">
        <f>IF('Recyclingschritt N_0'!A90&lt;&gt;"",'Recyclingschritt N_0'!A90,"")</f>
        <v/>
      </c>
      <c r="B57" s="244"/>
      <c r="C57" s="229"/>
      <c r="D57" s="245"/>
      <c r="E57" s="241">
        <f t="shared" si="0"/>
        <v>0</v>
      </c>
      <c r="F57" s="194"/>
      <c r="G57" s="234"/>
      <c r="H57" s="387"/>
      <c r="I57" s="228"/>
    </row>
    <row r="58" spans="1:9" x14ac:dyDescent="0.25">
      <c r="A58" s="175" t="str">
        <f>IF('Recyclingschritt N_0'!A91&lt;&gt;"",'Recyclingschritt N_0'!A91,"")</f>
        <v/>
      </c>
      <c r="B58" s="244"/>
      <c r="C58" s="229"/>
      <c r="D58" s="245"/>
      <c r="E58" s="241">
        <f t="shared" si="0"/>
        <v>0</v>
      </c>
      <c r="F58" s="22"/>
      <c r="G58" s="234"/>
      <c r="H58" s="387"/>
      <c r="I58" s="228"/>
    </row>
    <row r="59" spans="1:9" x14ac:dyDescent="0.25">
      <c r="A59" s="175" t="str">
        <f>IF('Recyclingschritt N_0'!A92&lt;&gt;"",'Recyclingschritt N_0'!A92,"")</f>
        <v/>
      </c>
      <c r="B59" s="244"/>
      <c r="C59" s="229"/>
      <c r="D59" s="245"/>
      <c r="E59" s="241">
        <f t="shared" si="0"/>
        <v>0</v>
      </c>
      <c r="F59" s="22"/>
      <c r="G59" s="234"/>
      <c r="H59" s="387"/>
      <c r="I59" s="228"/>
    </row>
    <row r="60" spans="1:9" x14ac:dyDescent="0.25">
      <c r="A60" s="175" t="str">
        <f>IF('Recyclingschritt N_0'!A93&lt;&gt;"",'Recyclingschritt N_0'!A93,"")</f>
        <v/>
      </c>
      <c r="B60" s="244"/>
      <c r="C60" s="229"/>
      <c r="D60" s="245"/>
      <c r="E60" s="241">
        <f t="shared" si="0"/>
        <v>0</v>
      </c>
      <c r="F60" s="22"/>
      <c r="G60" s="234"/>
      <c r="H60" s="387"/>
      <c r="I60" s="228"/>
    </row>
    <row r="61" spans="1:9" x14ac:dyDescent="0.25">
      <c r="A61" s="175" t="str">
        <f>IF('Recyclingschritt N_0'!A94&lt;&gt;"",'Recyclingschritt N_0'!A94,"")</f>
        <v/>
      </c>
      <c r="B61" s="246"/>
      <c r="C61" s="229"/>
      <c r="D61" s="245"/>
      <c r="E61" s="241">
        <f t="shared" si="0"/>
        <v>0</v>
      </c>
      <c r="F61" s="22"/>
      <c r="G61" s="234"/>
      <c r="H61" s="387"/>
      <c r="I61" s="231"/>
    </row>
    <row r="62" spans="1:9" x14ac:dyDescent="0.25">
      <c r="A62" s="175" t="str">
        <f>IF('Recyclingschritt N_0'!A95&lt;&gt;"",'Recyclingschritt N_0'!A95,"")</f>
        <v/>
      </c>
      <c r="B62" s="246"/>
      <c r="C62" s="229"/>
      <c r="D62" s="245"/>
      <c r="E62" s="241">
        <f t="shared" si="0"/>
        <v>0</v>
      </c>
      <c r="F62" s="22"/>
      <c r="G62" s="234"/>
      <c r="H62" s="387"/>
      <c r="I62" s="231"/>
    </row>
    <row r="63" spans="1:9" x14ac:dyDescent="0.25">
      <c r="A63" s="175" t="str">
        <f>IF('Recyclingschritt N_0'!A96&lt;&gt;"",'Recyclingschritt N_0'!A96,"")</f>
        <v/>
      </c>
      <c r="B63" s="246"/>
      <c r="C63" s="229"/>
      <c r="D63" s="245"/>
      <c r="E63" s="241">
        <f t="shared" si="0"/>
        <v>0</v>
      </c>
      <c r="F63" s="22"/>
      <c r="G63" s="234"/>
      <c r="H63" s="387"/>
      <c r="I63" s="231"/>
    </row>
    <row r="64" spans="1:9" ht="15" customHeight="1" x14ac:dyDescent="0.25">
      <c r="A64" s="189" t="s">
        <v>174</v>
      </c>
      <c r="B64" s="294">
        <f>SUM(B45:B63)</f>
        <v>0</v>
      </c>
      <c r="C64" s="294">
        <f>SUM(C45:C63)</f>
        <v>0</v>
      </c>
      <c r="D64" s="295">
        <f>SUM(D45:D63)</f>
        <v>0</v>
      </c>
      <c r="E64" s="241">
        <f>SUM(E45:E63)</f>
        <v>0</v>
      </c>
      <c r="F64" s="296"/>
      <c r="G64" s="297"/>
      <c r="H64" s="297"/>
      <c r="I64" s="8"/>
    </row>
    <row r="65" spans="1:10" ht="15" customHeight="1" x14ac:dyDescent="0.25">
      <c r="A65" s="531"/>
      <c r="B65" s="532"/>
      <c r="C65" s="532"/>
      <c r="D65" s="532"/>
      <c r="E65" s="532"/>
      <c r="F65" s="532"/>
      <c r="G65" s="532"/>
      <c r="H65" s="532"/>
      <c r="I65" s="532"/>
    </row>
    <row r="66" spans="1:10" x14ac:dyDescent="0.25">
      <c r="A66" s="7"/>
    </row>
    <row r="67" spans="1:10" x14ac:dyDescent="0.25">
      <c r="A67" t="str">
        <f>Gesamtergebnis!A197</f>
        <v>Anmerkungen (vgl. DV Abschnitt 8):</v>
      </c>
    </row>
    <row r="69" spans="1:10" ht="31.5" customHeight="1" x14ac:dyDescent="0.25">
      <c r="A69" s="538" t="s">
        <v>144</v>
      </c>
      <c r="B69" s="538"/>
      <c r="C69" s="538"/>
      <c r="D69" s="538"/>
      <c r="E69" s="538"/>
      <c r="F69" s="538"/>
      <c r="G69" s="538"/>
      <c r="H69" s="538"/>
      <c r="I69" s="538"/>
      <c r="J69" s="352"/>
    </row>
    <row r="71" spans="1:10" ht="15" customHeight="1" x14ac:dyDescent="0.25">
      <c r="A71" s="538" t="s">
        <v>145</v>
      </c>
      <c r="B71" s="538"/>
      <c r="C71" s="538"/>
      <c r="D71" s="538"/>
      <c r="E71" s="538"/>
      <c r="F71" s="538"/>
      <c r="G71" s="538"/>
      <c r="H71" s="538"/>
      <c r="I71" s="538"/>
      <c r="J71" s="538"/>
    </row>
    <row r="72" spans="1:10" ht="36" customHeight="1" x14ac:dyDescent="0.25">
      <c r="A72" s="538"/>
      <c r="B72" s="538"/>
      <c r="C72" s="538"/>
      <c r="D72" s="538"/>
      <c r="E72" s="538"/>
      <c r="F72" s="538"/>
      <c r="G72" s="538"/>
      <c r="H72" s="538"/>
      <c r="I72" s="538"/>
      <c r="J72" s="538"/>
    </row>
    <row r="74" spans="1:10" ht="37.5" customHeight="1" x14ac:dyDescent="0.25">
      <c r="A74" s="538" t="s">
        <v>102</v>
      </c>
      <c r="B74" s="459"/>
      <c r="C74" s="459"/>
      <c r="D74" s="459"/>
      <c r="E74" s="459"/>
      <c r="F74" s="459"/>
      <c r="G74" s="459"/>
      <c r="H74" s="459"/>
      <c r="I74" s="459"/>
      <c r="J74" s="352"/>
    </row>
    <row r="76" spans="1:10" ht="56.25" customHeight="1" x14ac:dyDescent="0.25">
      <c r="A76" s="538" t="s">
        <v>107</v>
      </c>
      <c r="B76" s="459"/>
      <c r="C76" s="459"/>
      <c r="D76" s="459"/>
      <c r="E76" s="459"/>
      <c r="F76" s="459"/>
      <c r="G76" s="459"/>
      <c r="H76" s="459"/>
      <c r="I76" s="459"/>
      <c r="J76" s="352"/>
    </row>
    <row r="78" spans="1:10" ht="15" customHeight="1" x14ac:dyDescent="0.25">
      <c r="A78" s="538" t="s">
        <v>103</v>
      </c>
      <c r="B78" s="538"/>
      <c r="C78" s="538"/>
      <c r="D78" s="538"/>
      <c r="E78" s="538"/>
      <c r="F78" s="538"/>
      <c r="G78" s="538"/>
      <c r="H78" s="538"/>
      <c r="I78" s="538"/>
      <c r="J78" s="538"/>
    </row>
    <row r="79" spans="1:10" ht="32.25" customHeight="1" x14ac:dyDescent="0.25">
      <c r="A79" s="538"/>
      <c r="B79" s="538"/>
      <c r="C79" s="538"/>
      <c r="D79" s="538"/>
      <c r="E79" s="538"/>
      <c r="F79" s="538"/>
      <c r="G79" s="538"/>
      <c r="H79" s="538"/>
      <c r="I79" s="538"/>
      <c r="J79" s="538"/>
    </row>
    <row r="80" spans="1:10" ht="15" customHeight="1" x14ac:dyDescent="0.25"/>
    <row r="81" spans="1:10" ht="37.5" customHeight="1" x14ac:dyDescent="0.25">
      <c r="A81" s="611" t="s">
        <v>104</v>
      </c>
      <c r="B81" s="611"/>
      <c r="C81" s="611"/>
      <c r="D81" s="611"/>
      <c r="E81" s="611"/>
      <c r="F81" s="611"/>
      <c r="G81" s="611"/>
      <c r="H81" s="611"/>
      <c r="I81" s="611"/>
      <c r="J81" s="364"/>
    </row>
    <row r="82" spans="1:10" s="79" customFormat="1" ht="15" customHeight="1" x14ac:dyDescent="0.25">
      <c r="A82" s="352"/>
      <c r="B82" s="352"/>
      <c r="C82" s="352"/>
      <c r="D82" s="352"/>
      <c r="E82" s="352"/>
      <c r="F82" s="352"/>
      <c r="G82" s="352"/>
      <c r="H82" s="352"/>
      <c r="I82" s="352"/>
      <c r="J82" s="352"/>
    </row>
    <row r="83" spans="1:10" s="79" customFormat="1" ht="53.25" customHeight="1" x14ac:dyDescent="0.25">
      <c r="A83" s="538" t="s">
        <v>105</v>
      </c>
      <c r="B83" s="538"/>
      <c r="C83" s="538"/>
      <c r="D83" s="538"/>
      <c r="E83" s="538"/>
      <c r="F83" s="538"/>
      <c r="G83" s="538"/>
      <c r="H83" s="538"/>
      <c r="I83" s="538"/>
      <c r="J83" s="352"/>
    </row>
    <row r="84" spans="1:10" s="79" customFormat="1" ht="15" customHeight="1" x14ac:dyDescent="0.25">
      <c r="A84" s="352"/>
      <c r="B84" s="352"/>
      <c r="C84" s="352"/>
      <c r="D84" s="352"/>
      <c r="E84" s="352"/>
      <c r="F84" s="352"/>
      <c r="G84" s="352"/>
      <c r="H84" s="352"/>
      <c r="I84" s="352"/>
      <c r="J84" s="352"/>
    </row>
    <row r="85" spans="1:10" s="79" customFormat="1" ht="25.5" customHeight="1" x14ac:dyDescent="0.25">
      <c r="A85" s="538" t="s">
        <v>99</v>
      </c>
      <c r="B85" s="538"/>
      <c r="C85" s="538"/>
      <c r="D85" s="538"/>
      <c r="E85" s="538"/>
      <c r="F85" s="538"/>
      <c r="G85" s="538"/>
      <c r="H85" s="538"/>
      <c r="I85" s="538"/>
      <c r="J85" s="352"/>
    </row>
    <row r="86" spans="1:10" s="79" customFormat="1" ht="15" customHeight="1" x14ac:dyDescent="0.25">
      <c r="A86" s="352"/>
      <c r="B86" s="352"/>
      <c r="C86" s="352"/>
      <c r="D86" s="352"/>
      <c r="E86" s="352"/>
      <c r="F86" s="352"/>
      <c r="G86" s="352"/>
      <c r="H86" s="352"/>
      <c r="I86" s="352"/>
      <c r="J86" s="352"/>
    </row>
    <row r="87" spans="1:10" ht="38.25" customHeight="1" x14ac:dyDescent="0.25">
      <c r="A87" s="538" t="s">
        <v>106</v>
      </c>
      <c r="B87" s="538"/>
      <c r="C87" s="538"/>
      <c r="D87" s="538"/>
      <c r="E87" s="538"/>
      <c r="F87" s="538"/>
      <c r="G87" s="538"/>
      <c r="H87" s="538"/>
      <c r="I87" s="538"/>
      <c r="J87" s="352"/>
    </row>
    <row r="88" spans="1:10" ht="15" customHeight="1" x14ac:dyDescent="0.25">
      <c r="A88" s="352"/>
      <c r="B88" s="352"/>
      <c r="C88" s="352"/>
      <c r="D88" s="352"/>
      <c r="E88" s="352"/>
      <c r="F88" s="352"/>
      <c r="G88" s="352"/>
      <c r="H88" s="352"/>
      <c r="I88" s="352"/>
      <c r="J88" s="352"/>
    </row>
    <row r="89" spans="1:10" ht="93" customHeight="1" x14ac:dyDescent="0.25">
      <c r="A89" s="538" t="s">
        <v>178</v>
      </c>
      <c r="B89" s="538"/>
      <c r="C89" s="538"/>
      <c r="D89" s="538"/>
      <c r="E89" s="538"/>
      <c r="F89" s="538"/>
      <c r="G89" s="538"/>
      <c r="H89" s="538"/>
      <c r="I89" s="538"/>
      <c r="J89" s="352"/>
    </row>
    <row r="90" spans="1:10" ht="15" customHeight="1" x14ac:dyDescent="0.25"/>
    <row r="91" spans="1:10" ht="29.25" customHeight="1" x14ac:dyDescent="0.25">
      <c r="A91" s="538" t="s">
        <v>168</v>
      </c>
      <c r="B91" s="538"/>
      <c r="C91" s="538"/>
      <c r="D91" s="538"/>
      <c r="E91" s="538"/>
      <c r="F91" s="538"/>
      <c r="G91" s="538"/>
      <c r="H91" s="538"/>
      <c r="I91" s="538"/>
      <c r="J91" s="352"/>
    </row>
    <row r="93" spans="1:10" ht="31.5" customHeight="1" x14ac:dyDescent="0.25">
      <c r="A93" s="606" t="s">
        <v>179</v>
      </c>
      <c r="B93" s="606"/>
      <c r="C93" s="606"/>
      <c r="D93" s="606"/>
      <c r="E93" s="606"/>
      <c r="F93" s="606"/>
      <c r="G93" s="606"/>
      <c r="H93" s="606"/>
      <c r="I93" s="606"/>
      <c r="J93" s="356"/>
    </row>
    <row r="95" spans="1:10" ht="51.75" customHeight="1" x14ac:dyDescent="0.25">
      <c r="A95" s="606" t="s">
        <v>170</v>
      </c>
      <c r="B95" s="606"/>
      <c r="C95" s="606"/>
      <c r="D95" s="606"/>
      <c r="E95" s="606"/>
      <c r="F95" s="606"/>
      <c r="G95" s="606"/>
      <c r="H95" s="606"/>
      <c r="I95" s="606"/>
      <c r="J95" s="356"/>
    </row>
  </sheetData>
  <sheetProtection algorithmName="SHA-512" hashValue="hS6tw9YwrIah9OcKkrOaBWRs5n/VLKQXZCvTUT2P6GS5xy5Hj2P1EpaPNt1Noq3Ro0vc5c3BKIGAaPUH0IWf8w==" saltValue="YZPfFIsg1HhRCk7uqeFC0g==" spinCount="100000" sheet="1" objects="1" scenarios="1"/>
  <mergeCells count="54">
    <mergeCell ref="A91:I91"/>
    <mergeCell ref="A93:I93"/>
    <mergeCell ref="A95:I95"/>
    <mergeCell ref="H1:I1"/>
    <mergeCell ref="G33:H33"/>
    <mergeCell ref="G34:H34"/>
    <mergeCell ref="G35:H35"/>
    <mergeCell ref="G36:H36"/>
    <mergeCell ref="G37:H37"/>
    <mergeCell ref="G38:H38"/>
    <mergeCell ref="G39:H39"/>
    <mergeCell ref="H43:H44"/>
    <mergeCell ref="A69:I69"/>
    <mergeCell ref="C19:I20"/>
    <mergeCell ref="A31:G31"/>
    <mergeCell ref="C1:F1"/>
    <mergeCell ref="A19:B20"/>
    <mergeCell ref="A22:G22"/>
    <mergeCell ref="A23:B24"/>
    <mergeCell ref="C23:C24"/>
    <mergeCell ref="B2:I2"/>
    <mergeCell ref="A3:I3"/>
    <mergeCell ref="A32:B34"/>
    <mergeCell ref="C32:C34"/>
    <mergeCell ref="D32:D33"/>
    <mergeCell ref="E32:I32"/>
    <mergeCell ref="E33:F33"/>
    <mergeCell ref="E34:F34"/>
    <mergeCell ref="E38:F38"/>
    <mergeCell ref="A39:B39"/>
    <mergeCell ref="E39:F39"/>
    <mergeCell ref="A40:C40"/>
    <mergeCell ref="E40:I40"/>
    <mergeCell ref="A35:B35"/>
    <mergeCell ref="E35:F35"/>
    <mergeCell ref="A36:B36"/>
    <mergeCell ref="E36:F36"/>
    <mergeCell ref="A37:B37"/>
    <mergeCell ref="E37:F37"/>
    <mergeCell ref="A65:I65"/>
    <mergeCell ref="A42:G42"/>
    <mergeCell ref="F43:F44"/>
    <mergeCell ref="A41:I41"/>
    <mergeCell ref="A71:I72"/>
    <mergeCell ref="J71:J72"/>
    <mergeCell ref="A74:I74"/>
    <mergeCell ref="A76:I76"/>
    <mergeCell ref="A78:I79"/>
    <mergeCell ref="J78:J79"/>
    <mergeCell ref="A81:I81"/>
    <mergeCell ref="A83:I83"/>
    <mergeCell ref="A85:I85"/>
    <mergeCell ref="A87:I87"/>
    <mergeCell ref="A89:I89"/>
  </mergeCells>
  <phoneticPr fontId="26" type="noConversion"/>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63B7C-5214-4C93-8840-029623D93187}">
  <sheetPr codeName="Tabelle7"/>
  <dimension ref="A1:K95"/>
  <sheetViews>
    <sheetView view="pageLayout" zoomScaleNormal="100" workbookViewId="0">
      <selection activeCell="B2" sqref="B2:I2"/>
    </sheetView>
  </sheetViews>
  <sheetFormatPr baseColWidth="10" defaultColWidth="11.42578125" defaultRowHeight="15" x14ac:dyDescent="0.25"/>
  <cols>
    <col min="1" max="1" width="25.710937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5" t="s">
        <v>25</v>
      </c>
      <c r="D1" s="626"/>
      <c r="E1" s="626"/>
      <c r="F1" s="626"/>
      <c r="G1" s="274"/>
      <c r="H1" s="274"/>
      <c r="I1" s="275" t="str">
        <f>IF('Titelseite NiCd-Altbatterien'!$F$7&lt;&gt;"",'Titelseite NiCd-Altbatterien'!$F$7,"")</f>
        <v/>
      </c>
    </row>
    <row r="2" spans="1:9" ht="32.25" customHeight="1" x14ac:dyDescent="0.25">
      <c r="A2" s="146" t="str">
        <f>'Recyclingschritt N_0'!A2</f>
        <v>DV Abschnitt  8 (Teil 2)</v>
      </c>
      <c r="B2" s="631" t="s">
        <v>38</v>
      </c>
      <c r="C2" s="632"/>
      <c r="D2" s="632"/>
      <c r="E2" s="632"/>
      <c r="F2" s="632"/>
      <c r="G2" s="632"/>
      <c r="H2" s="632"/>
      <c r="I2" s="633"/>
    </row>
    <row r="3" spans="1:9" ht="60" customHeight="1" x14ac:dyDescent="0.25">
      <c r="A3" s="463" t="s">
        <v>110</v>
      </c>
      <c r="B3" s="464"/>
      <c r="C3" s="464"/>
      <c r="D3" s="464"/>
      <c r="E3" s="464"/>
      <c r="F3" s="464"/>
      <c r="G3" s="464"/>
      <c r="H3" s="464"/>
      <c r="I3" s="465"/>
    </row>
    <row r="4" spans="1:9" ht="15" customHeight="1" x14ac:dyDescent="0.25">
      <c r="A4" s="133"/>
      <c r="B4" s="134"/>
      <c r="C4" s="134"/>
      <c r="D4" s="134"/>
      <c r="E4" s="134"/>
      <c r="F4" s="134"/>
      <c r="G4" s="134"/>
      <c r="H4" s="134"/>
      <c r="I4" s="147"/>
    </row>
    <row r="5" spans="1:9" ht="15" customHeight="1" x14ac:dyDescent="0.25">
      <c r="A5" s="113" t="s">
        <v>41</v>
      </c>
      <c r="B5" s="137" t="str">
        <f>CONCATENATE("N_2, hier:  ",IF('Titelseite NiCd-Altbatterien'!$D$18&lt;&gt;"",'Titelseite NiCd-Altbatterien'!$D$18,""))</f>
        <v xml:space="preserve">N_2,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30</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83</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89"/>
      <c r="D18" s="89"/>
      <c r="E18" s="89"/>
      <c r="F18" s="89"/>
      <c r="G18" s="89"/>
      <c r="H18" s="353"/>
      <c r="I18" s="142"/>
    </row>
    <row r="19" spans="1:9" ht="15" customHeight="1" x14ac:dyDescent="0.25">
      <c r="A19" s="599" t="s">
        <v>40</v>
      </c>
      <c r="B19" s="600"/>
      <c r="C19" s="580" t="s">
        <v>147</v>
      </c>
      <c r="D19" s="581"/>
      <c r="E19" s="581"/>
      <c r="F19" s="581"/>
      <c r="G19" s="581"/>
      <c r="H19" s="581"/>
      <c r="I19" s="582"/>
    </row>
    <row r="20" spans="1:9" ht="15" customHeight="1" x14ac:dyDescent="0.25">
      <c r="A20" s="498"/>
      <c r="B20" s="601"/>
      <c r="C20" s="583"/>
      <c r="D20" s="584"/>
      <c r="E20" s="584"/>
      <c r="F20" s="584"/>
      <c r="G20" s="584"/>
      <c r="H20" s="584"/>
      <c r="I20" s="585"/>
    </row>
    <row r="21" spans="1:9" x14ac:dyDescent="0.25">
      <c r="A21" s="28"/>
      <c r="B21" s="29"/>
      <c r="C21" s="29"/>
      <c r="D21" s="29"/>
      <c r="E21" s="29"/>
      <c r="F21" s="29"/>
      <c r="G21" s="29"/>
      <c r="H21" s="365"/>
      <c r="I21" s="30"/>
    </row>
    <row r="22" spans="1:9" ht="35.1" customHeight="1" x14ac:dyDescent="0.25">
      <c r="A22" s="553" t="s">
        <v>48</v>
      </c>
      <c r="B22" s="629"/>
      <c r="C22" s="629"/>
      <c r="D22" s="629"/>
      <c r="E22" s="629"/>
      <c r="F22" s="629"/>
      <c r="G22" s="629"/>
      <c r="H22" s="366"/>
      <c r="I22" s="26" t="str">
        <f>CONCATENATE("hier: ",$C$10)</f>
        <v xml:space="preserve">hier: </v>
      </c>
    </row>
    <row r="23" spans="1:9" ht="38.1" customHeight="1" x14ac:dyDescent="0.25">
      <c r="A23" s="559" t="s">
        <v>84</v>
      </c>
      <c r="B23" s="586"/>
      <c r="C23" s="551" t="s">
        <v>80</v>
      </c>
      <c r="D23" s="148" t="s">
        <v>43</v>
      </c>
      <c r="E23" s="149"/>
      <c r="F23" s="150"/>
      <c r="G23" s="150"/>
      <c r="H23" s="150"/>
      <c r="I23" s="2"/>
    </row>
    <row r="24" spans="1:9" ht="38.1" customHeight="1" x14ac:dyDescent="0.25">
      <c r="A24" s="587"/>
      <c r="B24" s="588"/>
      <c r="C24" s="552"/>
      <c r="D24" s="148" t="s">
        <v>8</v>
      </c>
      <c r="E24" s="151"/>
      <c r="F24" s="61"/>
      <c r="G24" s="61"/>
      <c r="H24" s="349"/>
      <c r="I24" s="5"/>
    </row>
    <row r="25" spans="1:9" x14ac:dyDescent="0.25">
      <c r="A25" s="43" t="str" cm="1">
        <f t="array" ref="A25:B25">IF('Recyclingschritt N_0'!A39:B39&lt;&gt;"",'Recyclingschritt N_0'!A39:B39,"")</f>
        <v/>
      </c>
      <c r="B25" s="44" t="str">
        <v/>
      </c>
      <c r="C25" s="180" t="str">
        <f>IF('Recyclingschritt N_0'!C39&lt;&gt;"",'Recyclingschritt N_0'!C39,"")</f>
        <v/>
      </c>
      <c r="D25" s="170" t="str">
        <f>IF('Recyclingschritt N_0'!D39&lt;&gt;"",'Recyclingschritt N_0'!D39,"")</f>
        <v/>
      </c>
      <c r="E25" s="40"/>
      <c r="F25" s="4"/>
      <c r="G25" s="4"/>
      <c r="H25" s="4"/>
      <c r="I25" s="5"/>
    </row>
    <row r="26" spans="1:9" x14ac:dyDescent="0.25">
      <c r="A26" s="259"/>
      <c r="B26" s="260"/>
      <c r="C26" s="266"/>
      <c r="D26" s="256"/>
      <c r="E26" s="40"/>
      <c r="F26" s="152"/>
      <c r="G26" s="152"/>
      <c r="H26" s="152"/>
      <c r="I26" s="5"/>
    </row>
    <row r="27" spans="1:9" x14ac:dyDescent="0.25">
      <c r="A27" s="259"/>
      <c r="B27" s="260"/>
      <c r="C27" s="262"/>
      <c r="D27" s="257"/>
      <c r="E27" s="153"/>
      <c r="F27" s="152"/>
      <c r="G27" s="152"/>
      <c r="H27" s="152"/>
      <c r="I27" s="5"/>
    </row>
    <row r="28" spans="1:9" x14ac:dyDescent="0.25">
      <c r="A28" s="259"/>
      <c r="B28" s="260"/>
      <c r="C28" s="262"/>
      <c r="D28" s="257"/>
      <c r="E28" s="153"/>
      <c r="F28" s="152"/>
      <c r="G28" s="152"/>
      <c r="H28" s="152"/>
      <c r="I28" s="5"/>
    </row>
    <row r="29" spans="1:9" x14ac:dyDescent="0.25">
      <c r="A29" s="263"/>
      <c r="B29" s="264"/>
      <c r="C29" s="265"/>
      <c r="D29" s="258"/>
      <c r="E29" s="154"/>
      <c r="F29" s="155"/>
      <c r="G29" s="155"/>
      <c r="H29" s="155"/>
      <c r="I29" s="41"/>
    </row>
    <row r="30" spans="1:9" ht="14.25" customHeight="1" x14ac:dyDescent="0.25">
      <c r="A30" s="31"/>
      <c r="B30" s="32"/>
      <c r="C30" s="32"/>
      <c r="D30" s="33"/>
      <c r="E30" s="33"/>
      <c r="F30" s="29"/>
      <c r="G30" s="29"/>
      <c r="H30" s="365"/>
      <c r="I30" s="30"/>
    </row>
    <row r="31" spans="1:9" ht="35.1" customHeight="1" x14ac:dyDescent="0.25">
      <c r="A31" s="553" t="s">
        <v>75</v>
      </c>
      <c r="B31" s="554"/>
      <c r="C31" s="554"/>
      <c r="D31" s="554"/>
      <c r="E31" s="554"/>
      <c r="F31" s="554"/>
      <c r="G31" s="554"/>
      <c r="H31" s="361"/>
      <c r="I31" s="26" t="str">
        <f>CONCATENATE("hier:  ",C10)</f>
        <v xml:space="preserve">hier:  </v>
      </c>
    </row>
    <row r="32" spans="1:9" ht="15" customHeight="1" x14ac:dyDescent="0.25">
      <c r="A32" s="593" t="s">
        <v>10</v>
      </c>
      <c r="B32" s="594"/>
      <c r="C32" s="551" t="s">
        <v>80</v>
      </c>
      <c r="D32" s="551" t="s">
        <v>82</v>
      </c>
      <c r="E32" s="555" t="s">
        <v>11</v>
      </c>
      <c r="F32" s="556"/>
      <c r="G32" s="557"/>
      <c r="H32" s="557"/>
      <c r="I32" s="558"/>
    </row>
    <row r="33" spans="1:9" ht="45" customHeight="1" x14ac:dyDescent="0.25">
      <c r="A33" s="595"/>
      <c r="B33" s="594"/>
      <c r="C33" s="598"/>
      <c r="D33" s="592"/>
      <c r="E33" s="515" t="s">
        <v>49</v>
      </c>
      <c r="F33" s="563"/>
      <c r="G33" s="607" t="s">
        <v>51</v>
      </c>
      <c r="H33" s="608"/>
      <c r="I33" s="55" t="s">
        <v>49</v>
      </c>
    </row>
    <row r="34" spans="1:9" ht="30.75" customHeight="1" x14ac:dyDescent="0.25">
      <c r="A34" s="596"/>
      <c r="B34" s="597"/>
      <c r="C34" s="592"/>
      <c r="D34" s="9" t="s">
        <v>8</v>
      </c>
      <c r="E34" s="515" t="s">
        <v>19</v>
      </c>
      <c r="F34" s="563"/>
      <c r="G34" s="559" t="s">
        <v>52</v>
      </c>
      <c r="H34" s="609"/>
      <c r="I34" s="8" t="s">
        <v>50</v>
      </c>
    </row>
    <row r="35" spans="1:9" x14ac:dyDescent="0.25">
      <c r="A35" s="539"/>
      <c r="B35" s="540"/>
      <c r="C35" s="22"/>
      <c r="D35" s="194"/>
      <c r="E35" s="614"/>
      <c r="F35" s="636"/>
      <c r="G35" s="610"/>
      <c r="H35" s="608"/>
      <c r="I35" s="34" t="s">
        <v>74</v>
      </c>
    </row>
    <row r="36" spans="1:9" ht="15" customHeight="1" x14ac:dyDescent="0.25">
      <c r="A36" s="539"/>
      <c r="B36" s="540"/>
      <c r="C36" s="22"/>
      <c r="D36" s="194"/>
      <c r="E36" s="614"/>
      <c r="F36" s="636"/>
      <c r="G36" s="610"/>
      <c r="H36" s="608"/>
      <c r="I36" s="34" t="s">
        <v>74</v>
      </c>
    </row>
    <row r="37" spans="1:9" ht="15" customHeight="1" x14ac:dyDescent="0.25">
      <c r="A37" s="539"/>
      <c r="B37" s="540"/>
      <c r="C37" s="22"/>
      <c r="D37" s="194"/>
      <c r="E37" s="614"/>
      <c r="F37" s="636"/>
      <c r="G37" s="610"/>
      <c r="H37" s="608"/>
      <c r="I37" s="34" t="s">
        <v>74</v>
      </c>
    </row>
    <row r="38" spans="1:9" ht="15" customHeight="1" x14ac:dyDescent="0.25">
      <c r="A38" s="539"/>
      <c r="B38" s="540"/>
      <c r="C38" s="22"/>
      <c r="D38" s="194"/>
      <c r="E38" s="614"/>
      <c r="F38" s="636"/>
      <c r="G38" s="610"/>
      <c r="H38" s="608"/>
      <c r="I38" s="34" t="s">
        <v>74</v>
      </c>
    </row>
    <row r="39" spans="1:9" x14ac:dyDescent="0.25">
      <c r="A39" s="539"/>
      <c r="B39" s="540"/>
      <c r="C39" s="22"/>
      <c r="D39" s="194"/>
      <c r="E39" s="616"/>
      <c r="F39" s="617"/>
      <c r="G39" s="610"/>
      <c r="H39" s="608"/>
      <c r="I39" s="34" t="s">
        <v>74</v>
      </c>
    </row>
    <row r="40" spans="1:9" ht="18.75" customHeight="1" x14ac:dyDescent="0.25">
      <c r="A40" s="564" t="s">
        <v>23</v>
      </c>
      <c r="B40" s="565"/>
      <c r="C40" s="566"/>
      <c r="D40" s="298">
        <f>SUM(D35:D39)</f>
        <v>0</v>
      </c>
      <c r="E40" s="567"/>
      <c r="F40" s="568"/>
      <c r="G40" s="568"/>
      <c r="H40" s="568"/>
      <c r="I40" s="570"/>
    </row>
    <row r="41" spans="1:9" ht="15" customHeight="1" x14ac:dyDescent="0.25">
      <c r="A41" s="571"/>
      <c r="B41" s="572"/>
      <c r="C41" s="572"/>
      <c r="D41" s="572"/>
      <c r="E41" s="572"/>
      <c r="F41" s="572"/>
      <c r="G41" s="572"/>
      <c r="H41" s="572"/>
      <c r="I41" s="573"/>
    </row>
    <row r="42" spans="1:9" ht="39.950000000000003" customHeight="1" x14ac:dyDescent="0.25">
      <c r="A42" s="546" t="s">
        <v>109</v>
      </c>
      <c r="B42" s="547"/>
      <c r="C42" s="547"/>
      <c r="D42" s="547"/>
      <c r="E42" s="547"/>
      <c r="F42" s="547"/>
      <c r="G42" s="547"/>
      <c r="H42" s="363"/>
      <c r="I42" s="26" t="str">
        <f>CONCATENATE("hier:  ",$C$10)</f>
        <v xml:space="preserve">hier:  </v>
      </c>
    </row>
    <row r="43" spans="1:9" ht="127.5" customHeight="1" x14ac:dyDescent="0.25">
      <c r="A43" s="122" t="s">
        <v>81</v>
      </c>
      <c r="B43" s="14" t="s">
        <v>72</v>
      </c>
      <c r="C43" s="14" t="s">
        <v>55</v>
      </c>
      <c r="D43" s="14" t="s">
        <v>57</v>
      </c>
      <c r="E43" s="15" t="s">
        <v>56</v>
      </c>
      <c r="F43" s="527" t="s">
        <v>53</v>
      </c>
      <c r="G43" s="191" t="s">
        <v>54</v>
      </c>
      <c r="H43" s="529" t="s">
        <v>12</v>
      </c>
      <c r="I43" s="357" t="s">
        <v>175</v>
      </c>
    </row>
    <row r="44" spans="1:9" ht="33" customHeight="1" x14ac:dyDescent="0.25">
      <c r="A44" s="123"/>
      <c r="B44" s="55" t="s">
        <v>8</v>
      </c>
      <c r="C44" s="190" t="s">
        <v>8</v>
      </c>
      <c r="D44" s="190" t="s">
        <v>8</v>
      </c>
      <c r="E44" s="190" t="s">
        <v>8</v>
      </c>
      <c r="F44" s="528"/>
      <c r="G44" s="8" t="s">
        <v>9</v>
      </c>
      <c r="H44" s="530"/>
      <c r="I44" s="355" t="s">
        <v>8</v>
      </c>
    </row>
    <row r="45" spans="1:9" x14ac:dyDescent="0.25">
      <c r="A45" s="371" t="str">
        <f>IF('Recyclingschritt N_0'!A78&lt;&gt;"",'Recyclingschritt N_0'!A78,"")</f>
        <v>Kobalt (Co)</v>
      </c>
      <c r="B45" s="226"/>
      <c r="C45" s="227"/>
      <c r="D45" s="227"/>
      <c r="E45" s="241">
        <f>C45+D45</f>
        <v>0</v>
      </c>
      <c r="F45" s="212"/>
      <c r="G45" s="233"/>
      <c r="H45" s="233"/>
      <c r="I45" s="228"/>
    </row>
    <row r="46" spans="1:9" x14ac:dyDescent="0.25">
      <c r="A46" s="371" t="str">
        <f>IF('Recyclingschritt N_0'!A79&lt;&gt;"",'Recyclingschritt N_0'!A79,"")</f>
        <v>Kupfer (Cu)</v>
      </c>
      <c r="B46" s="226"/>
      <c r="C46" s="227"/>
      <c r="D46" s="227"/>
      <c r="E46" s="241">
        <f t="shared" ref="E46:E63" si="0">C46+D46</f>
        <v>0</v>
      </c>
      <c r="F46" s="212"/>
      <c r="G46" s="233"/>
      <c r="H46" s="358"/>
      <c r="I46" s="347"/>
    </row>
    <row r="47" spans="1:9" x14ac:dyDescent="0.25">
      <c r="A47" s="371" t="str">
        <f>IF('Recyclingschritt N_0'!A80&lt;&gt;"",'Recyclingschritt N_0'!A80,"")</f>
        <v>Blei (Pb)</v>
      </c>
      <c r="B47" s="226"/>
      <c r="C47" s="227"/>
      <c r="D47" s="227"/>
      <c r="E47" s="241">
        <f t="shared" si="0"/>
        <v>0</v>
      </c>
      <c r="F47" s="212"/>
      <c r="G47" s="233"/>
      <c r="H47" s="233"/>
      <c r="I47" s="228"/>
    </row>
    <row r="48" spans="1:9" x14ac:dyDescent="0.25">
      <c r="A48" s="371" t="str">
        <f>IF('Recyclingschritt N_0'!A81&lt;&gt;"",'Recyclingschritt N_0'!A81,"")</f>
        <v>Lithium (Li)</v>
      </c>
      <c r="B48" s="226"/>
      <c r="C48" s="227"/>
      <c r="D48" s="227"/>
      <c r="E48" s="241">
        <f t="shared" si="0"/>
        <v>0</v>
      </c>
      <c r="F48" s="212"/>
      <c r="G48" s="233"/>
      <c r="H48" s="233"/>
      <c r="I48" s="228"/>
    </row>
    <row r="49" spans="1:9" x14ac:dyDescent="0.25">
      <c r="A49" s="371" t="str">
        <f>IF('Recyclingschritt N_0'!A82&lt;&gt;"",'Recyclingschritt N_0'!A82,"")</f>
        <v>Nickel (Ni)</v>
      </c>
      <c r="B49" s="226"/>
      <c r="C49" s="227"/>
      <c r="D49" s="227"/>
      <c r="E49" s="241">
        <f t="shared" si="0"/>
        <v>0</v>
      </c>
      <c r="F49" s="212"/>
      <c r="G49" s="233"/>
      <c r="H49" s="233"/>
      <c r="I49" s="228"/>
    </row>
    <row r="50" spans="1:9" x14ac:dyDescent="0.25">
      <c r="A50" s="371" t="str">
        <f>IF('Recyclingschritt N_0'!A83&lt;&gt;"",'Recyclingschritt N_0'!A83,"")</f>
        <v>Mangan (Mn)</v>
      </c>
      <c r="B50" s="226"/>
      <c r="C50" s="227"/>
      <c r="D50" s="227"/>
      <c r="E50" s="241">
        <f t="shared" si="0"/>
        <v>0</v>
      </c>
      <c r="F50" s="212"/>
      <c r="G50" s="233"/>
      <c r="H50" s="233"/>
      <c r="I50" s="228"/>
    </row>
    <row r="51" spans="1:9" x14ac:dyDescent="0.25">
      <c r="A51" s="371" t="str">
        <f>IF('Recyclingschritt N_0'!A84&lt;&gt;"",'Recyclingschritt N_0'!A84,"")</f>
        <v>Aluminium (Al)</v>
      </c>
      <c r="B51" s="226"/>
      <c r="C51" s="227"/>
      <c r="D51" s="227"/>
      <c r="E51" s="241">
        <f t="shared" si="0"/>
        <v>0</v>
      </c>
      <c r="F51" s="212"/>
      <c r="G51" s="233"/>
      <c r="H51" s="233"/>
      <c r="I51" s="228"/>
    </row>
    <row r="52" spans="1:9" x14ac:dyDescent="0.25">
      <c r="A52" s="371" t="str">
        <f>IF('Recyclingschritt N_0'!A85&lt;&gt;"",'Recyclingschritt N_0'!A85,"")</f>
        <v>Stahl</v>
      </c>
      <c r="B52" s="226"/>
      <c r="C52" s="227"/>
      <c r="D52" s="227"/>
      <c r="E52" s="241">
        <f t="shared" si="0"/>
        <v>0</v>
      </c>
      <c r="F52" s="212"/>
      <c r="G52" s="233"/>
      <c r="H52" s="233"/>
      <c r="I52" s="228"/>
    </row>
    <row r="53" spans="1:9" x14ac:dyDescent="0.25">
      <c r="A53" s="371" t="str">
        <f>IF('Recyclingschritt N_0'!A86&lt;&gt;"",'Recyclingschritt N_0'!A86,"")</f>
        <v>Elektrolyt (KOH)</v>
      </c>
      <c r="B53" s="226"/>
      <c r="C53" s="227"/>
      <c r="D53" s="227"/>
      <c r="E53" s="241">
        <f t="shared" si="0"/>
        <v>0</v>
      </c>
      <c r="F53" s="212"/>
      <c r="G53" s="233"/>
      <c r="H53" s="233"/>
      <c r="I53" s="228"/>
    </row>
    <row r="54" spans="1:9" x14ac:dyDescent="0.25">
      <c r="A54" s="371" t="str">
        <f>IF('Recyclingschritt N_0'!A87&lt;&gt;"",'Recyclingschritt N_0'!A87,"")</f>
        <v>Elektrolyt (NaOH)</v>
      </c>
      <c r="B54" s="226"/>
      <c r="C54" s="227"/>
      <c r="D54" s="227"/>
      <c r="E54" s="241">
        <f t="shared" si="0"/>
        <v>0</v>
      </c>
      <c r="F54" s="212"/>
      <c r="G54" s="233"/>
      <c r="H54" s="233"/>
      <c r="I54" s="228"/>
    </row>
    <row r="55" spans="1:9" ht="17.25" x14ac:dyDescent="0.25">
      <c r="A55" s="345" t="s">
        <v>171</v>
      </c>
      <c r="B55" s="226"/>
      <c r="C55" s="227"/>
      <c r="D55" s="227"/>
      <c r="E55" s="241">
        <f t="shared" si="0"/>
        <v>0</v>
      </c>
      <c r="F55" s="212"/>
      <c r="G55" s="233"/>
      <c r="H55" s="233"/>
      <c r="I55" s="406"/>
    </row>
    <row r="56" spans="1:9" ht="17.25" x14ac:dyDescent="0.25">
      <c r="A56" s="345" t="s">
        <v>172</v>
      </c>
      <c r="B56" s="226"/>
      <c r="C56" s="227"/>
      <c r="D56" s="227"/>
      <c r="E56" s="241">
        <f t="shared" si="0"/>
        <v>0</v>
      </c>
      <c r="F56" s="212"/>
      <c r="G56" s="233"/>
      <c r="H56" s="405"/>
      <c r="I56" s="414"/>
    </row>
    <row r="57" spans="1:9" x14ac:dyDescent="0.25">
      <c r="A57" s="175" t="str">
        <f>IF('Recyclingschritt N_0'!A90&lt;&gt;"",'Recyclingschritt N_0'!A90,"")</f>
        <v/>
      </c>
      <c r="B57" s="244"/>
      <c r="C57" s="229"/>
      <c r="D57" s="245"/>
      <c r="E57" s="241">
        <f t="shared" si="0"/>
        <v>0</v>
      </c>
      <c r="F57" s="194"/>
      <c r="G57" s="234"/>
      <c r="H57" s="234"/>
      <c r="I57" s="228"/>
    </row>
    <row r="58" spans="1:9" x14ac:dyDescent="0.25">
      <c r="A58" s="175" t="str">
        <f>IF('Recyclingschritt N_0'!A91&lt;&gt;"",'Recyclingschritt N_0'!A91,"")</f>
        <v/>
      </c>
      <c r="B58" s="244"/>
      <c r="C58" s="229"/>
      <c r="D58" s="245"/>
      <c r="E58" s="241">
        <f t="shared" si="0"/>
        <v>0</v>
      </c>
      <c r="F58" s="22"/>
      <c r="G58" s="234"/>
      <c r="H58" s="234"/>
      <c r="I58" s="228"/>
    </row>
    <row r="59" spans="1:9" x14ac:dyDescent="0.25">
      <c r="A59" s="175" t="str">
        <f>IF('Recyclingschritt N_0'!A92&lt;&gt;"",'Recyclingschritt N_0'!A92,"")</f>
        <v/>
      </c>
      <c r="B59" s="244"/>
      <c r="C59" s="229"/>
      <c r="D59" s="245"/>
      <c r="E59" s="241">
        <f t="shared" si="0"/>
        <v>0</v>
      </c>
      <c r="F59" s="22"/>
      <c r="G59" s="234"/>
      <c r="H59" s="234"/>
      <c r="I59" s="228"/>
    </row>
    <row r="60" spans="1:9" x14ac:dyDescent="0.25">
      <c r="A60" s="175" t="str">
        <f>IF('Recyclingschritt N_0'!A93&lt;&gt;"",'Recyclingschritt N_0'!A93,"")</f>
        <v/>
      </c>
      <c r="B60" s="244"/>
      <c r="C60" s="229"/>
      <c r="D60" s="245"/>
      <c r="E60" s="241">
        <f t="shared" si="0"/>
        <v>0</v>
      </c>
      <c r="F60" s="22"/>
      <c r="G60" s="234"/>
      <c r="H60" s="234"/>
      <c r="I60" s="228"/>
    </row>
    <row r="61" spans="1:9" x14ac:dyDescent="0.25">
      <c r="A61" s="175" t="str">
        <f>IF('Recyclingschritt N_0'!A94&lt;&gt;"",'Recyclingschritt N_0'!A94,"")</f>
        <v/>
      </c>
      <c r="B61" s="244"/>
      <c r="C61" s="229"/>
      <c r="D61" s="245"/>
      <c r="E61" s="241">
        <f t="shared" si="0"/>
        <v>0</v>
      </c>
      <c r="F61" s="22"/>
      <c r="G61" s="234"/>
      <c r="H61" s="234"/>
      <c r="I61" s="231"/>
    </row>
    <row r="62" spans="1:9" x14ac:dyDescent="0.25">
      <c r="A62" s="175" t="str">
        <f>IF('Recyclingschritt N_0'!A95&lt;&gt;"",'Recyclingschritt N_0'!A95,"")</f>
        <v/>
      </c>
      <c r="B62" s="244"/>
      <c r="C62" s="229"/>
      <c r="D62" s="245"/>
      <c r="E62" s="241">
        <f t="shared" si="0"/>
        <v>0</v>
      </c>
      <c r="F62" s="22"/>
      <c r="G62" s="234"/>
      <c r="H62" s="234"/>
      <c r="I62" s="231"/>
    </row>
    <row r="63" spans="1:9" x14ac:dyDescent="0.25">
      <c r="A63" s="175" t="str">
        <f>IF('Recyclingschritt N_0'!A96&lt;&gt;"",'Recyclingschritt N_0'!A96,"")</f>
        <v/>
      </c>
      <c r="B63" s="244"/>
      <c r="C63" s="229"/>
      <c r="D63" s="245"/>
      <c r="E63" s="241">
        <f t="shared" si="0"/>
        <v>0</v>
      </c>
      <c r="F63" s="22"/>
      <c r="G63" s="234"/>
      <c r="H63" s="234"/>
      <c r="I63" s="231"/>
    </row>
    <row r="64" spans="1:9" ht="15" customHeight="1" x14ac:dyDescent="0.25">
      <c r="A64" s="189" t="s">
        <v>174</v>
      </c>
      <c r="B64" s="294">
        <f>SUM(B45:B63)</f>
        <v>0</v>
      </c>
      <c r="C64" s="294">
        <f>SUM(C45:C63)</f>
        <v>0</v>
      </c>
      <c r="D64" s="294">
        <f>SUM(D45:D63)</f>
        <v>0</v>
      </c>
      <c r="E64" s="241">
        <f t="shared" ref="E64" si="1">C64+D64</f>
        <v>0</v>
      </c>
      <c r="F64" s="296"/>
      <c r="G64" s="297"/>
      <c r="H64" s="297"/>
      <c r="I64" s="8"/>
    </row>
    <row r="65" spans="1:11" ht="15" customHeight="1" x14ac:dyDescent="0.25">
      <c r="A65" s="531"/>
      <c r="B65" s="532"/>
      <c r="C65" s="532"/>
      <c r="D65" s="532"/>
      <c r="E65" s="532"/>
      <c r="F65" s="532"/>
      <c r="G65" s="532"/>
      <c r="H65" s="532"/>
      <c r="I65" s="532"/>
    </row>
    <row r="66" spans="1:11" x14ac:dyDescent="0.25">
      <c r="A66" s="7"/>
    </row>
    <row r="67" spans="1:11" x14ac:dyDescent="0.25">
      <c r="A67" s="7" t="str">
        <f>Gesamtergebnis!A197</f>
        <v>Anmerkungen (vgl. DV Abschnitt 8):</v>
      </c>
    </row>
    <row r="69" spans="1:11" ht="31.5" customHeight="1" x14ac:dyDescent="0.25">
      <c r="A69" s="538" t="s">
        <v>144</v>
      </c>
      <c r="B69" s="538"/>
      <c r="C69" s="538"/>
      <c r="D69" s="538"/>
      <c r="E69" s="538"/>
      <c r="F69" s="538"/>
      <c r="G69" s="538"/>
      <c r="H69" s="538"/>
      <c r="I69" s="538"/>
      <c r="K69" s="174"/>
    </row>
    <row r="71" spans="1:11" ht="15" customHeight="1" x14ac:dyDescent="0.25">
      <c r="A71" s="538" t="s">
        <v>145</v>
      </c>
      <c r="B71" s="538"/>
      <c r="C71" s="538"/>
      <c r="D71" s="538"/>
      <c r="E71" s="538"/>
      <c r="F71" s="538"/>
      <c r="G71" s="538"/>
      <c r="H71" s="538"/>
      <c r="I71" s="538"/>
    </row>
    <row r="72" spans="1:11" ht="36" customHeight="1" x14ac:dyDescent="0.25">
      <c r="A72" s="538"/>
      <c r="B72" s="538"/>
      <c r="C72" s="538"/>
      <c r="D72" s="538"/>
      <c r="E72" s="538"/>
      <c r="F72" s="538"/>
      <c r="G72" s="538"/>
      <c r="H72" s="538"/>
      <c r="I72" s="538"/>
    </row>
    <row r="74" spans="1:11" ht="37.5" customHeight="1" x14ac:dyDescent="0.25">
      <c r="A74" s="538" t="s">
        <v>102</v>
      </c>
      <c r="B74" s="538"/>
      <c r="C74" s="538"/>
      <c r="D74" s="538"/>
      <c r="E74" s="538"/>
      <c r="F74" s="538"/>
      <c r="G74" s="538"/>
      <c r="H74" s="538"/>
      <c r="I74" s="538"/>
    </row>
    <row r="76" spans="1:11" ht="54" customHeight="1" x14ac:dyDescent="0.25">
      <c r="A76" s="538" t="s">
        <v>108</v>
      </c>
      <c r="B76" s="538"/>
      <c r="C76" s="538"/>
      <c r="D76" s="538"/>
      <c r="E76" s="538"/>
      <c r="F76" s="538"/>
      <c r="G76" s="538"/>
      <c r="H76" s="538"/>
      <c r="I76" s="538"/>
    </row>
    <row r="78" spans="1:11" ht="15" customHeight="1" x14ac:dyDescent="0.25">
      <c r="A78" s="538" t="s">
        <v>103</v>
      </c>
      <c r="B78" s="538"/>
      <c r="C78" s="538"/>
      <c r="D78" s="538"/>
      <c r="E78" s="538"/>
      <c r="F78" s="538"/>
      <c r="G78" s="538"/>
      <c r="H78" s="538"/>
      <c r="I78" s="538"/>
    </row>
    <row r="79" spans="1:11" ht="32.25" customHeight="1" x14ac:dyDescent="0.25">
      <c r="A79" s="538"/>
      <c r="B79" s="538"/>
      <c r="C79" s="538"/>
      <c r="D79" s="538"/>
      <c r="E79" s="538"/>
      <c r="F79" s="538"/>
      <c r="G79" s="538"/>
      <c r="H79" s="538"/>
      <c r="I79" s="538"/>
    </row>
    <row r="81" spans="1:10" ht="40.5" customHeight="1" x14ac:dyDescent="0.25">
      <c r="A81" s="538" t="s">
        <v>104</v>
      </c>
      <c r="B81" s="538"/>
      <c r="C81" s="538"/>
      <c r="D81" s="538"/>
      <c r="E81" s="538"/>
      <c r="F81" s="538"/>
      <c r="G81" s="538"/>
      <c r="H81" s="538"/>
      <c r="I81" s="538"/>
    </row>
    <row r="82" spans="1:10" ht="15" customHeight="1" x14ac:dyDescent="0.25">
      <c r="A82" s="435"/>
      <c r="B82" s="435"/>
      <c r="C82" s="435"/>
      <c r="D82" s="435"/>
      <c r="E82" s="435"/>
      <c r="F82" s="435"/>
      <c r="G82" s="435"/>
      <c r="H82" s="435"/>
      <c r="I82" s="435"/>
    </row>
    <row r="83" spans="1:10" s="79" customFormat="1" ht="50.25" customHeight="1" x14ac:dyDescent="0.25">
      <c r="A83" s="538" t="s">
        <v>105</v>
      </c>
      <c r="B83" s="538"/>
      <c r="C83" s="538"/>
      <c r="D83" s="538"/>
      <c r="E83" s="538"/>
      <c r="F83" s="538"/>
      <c r="G83" s="538"/>
      <c r="H83" s="538"/>
      <c r="I83" s="538"/>
      <c r="J83" s="350"/>
    </row>
    <row r="84" spans="1:10" s="79" customFormat="1" ht="15" customHeight="1" x14ac:dyDescent="0.25">
      <c r="A84" s="352"/>
      <c r="B84" s="352"/>
      <c r="C84" s="352"/>
      <c r="D84" s="352"/>
      <c r="E84" s="352"/>
      <c r="F84" s="352"/>
      <c r="G84" s="352"/>
      <c r="H84" s="352"/>
      <c r="I84" s="352"/>
      <c r="J84" s="350"/>
    </row>
    <row r="85" spans="1:10" s="79" customFormat="1" ht="20.25" customHeight="1" x14ac:dyDescent="0.25">
      <c r="A85" s="538" t="s">
        <v>99</v>
      </c>
      <c r="B85" s="538"/>
      <c r="C85" s="538"/>
      <c r="D85" s="538"/>
      <c r="E85" s="538"/>
      <c r="F85" s="538"/>
      <c r="G85" s="538"/>
      <c r="H85" s="538"/>
      <c r="I85" s="538"/>
      <c r="J85" s="350"/>
    </row>
    <row r="86" spans="1:10" s="79" customFormat="1" ht="15" customHeight="1" x14ac:dyDescent="0.25">
      <c r="A86" s="352"/>
      <c r="B86" s="352"/>
      <c r="C86" s="352"/>
      <c r="D86" s="352"/>
      <c r="E86" s="352"/>
      <c r="F86" s="352"/>
      <c r="G86" s="352"/>
      <c r="H86" s="352"/>
      <c r="I86" s="352"/>
      <c r="J86" s="350"/>
    </row>
    <row r="87" spans="1:10" s="79" customFormat="1" ht="33.75" customHeight="1" x14ac:dyDescent="0.25">
      <c r="A87" s="538" t="s">
        <v>106</v>
      </c>
      <c r="B87" s="538"/>
      <c r="C87" s="538"/>
      <c r="D87" s="538"/>
      <c r="E87" s="538"/>
      <c r="F87" s="538"/>
      <c r="G87" s="538"/>
      <c r="H87" s="538"/>
      <c r="I87" s="538"/>
      <c r="J87" s="350"/>
    </row>
    <row r="89" spans="1:10" ht="35.1" customHeight="1" x14ac:dyDescent="0.25">
      <c r="A89" s="637" t="s">
        <v>131</v>
      </c>
      <c r="B89" s="637"/>
      <c r="C89" s="637"/>
      <c r="D89" s="637"/>
      <c r="E89" s="637"/>
      <c r="F89" s="637"/>
      <c r="G89" s="637"/>
      <c r="H89" s="637"/>
      <c r="I89" s="637"/>
    </row>
    <row r="91" spans="1:10" ht="99.95" customHeight="1" x14ac:dyDescent="0.25">
      <c r="A91" s="538" t="s">
        <v>132</v>
      </c>
      <c r="B91" s="538"/>
      <c r="C91" s="538"/>
      <c r="D91" s="538"/>
      <c r="E91" s="538"/>
      <c r="F91" s="538"/>
      <c r="G91" s="538"/>
      <c r="H91" s="538"/>
      <c r="I91" s="538"/>
    </row>
    <row r="93" spans="1:10" ht="33.75" customHeight="1" x14ac:dyDescent="0.25">
      <c r="A93" s="606" t="s">
        <v>179</v>
      </c>
      <c r="B93" s="538"/>
      <c r="C93" s="538"/>
      <c r="D93" s="538"/>
      <c r="E93" s="538"/>
      <c r="F93" s="538"/>
      <c r="G93" s="538"/>
      <c r="H93" s="538"/>
      <c r="I93" s="538"/>
      <c r="J93" s="356"/>
    </row>
    <row r="95" spans="1:10" ht="66.75" customHeight="1" x14ac:dyDescent="0.25">
      <c r="A95" s="606" t="s">
        <v>170</v>
      </c>
      <c r="B95" s="538"/>
      <c r="C95" s="538"/>
      <c r="D95" s="538"/>
      <c r="E95" s="538"/>
      <c r="F95" s="538"/>
      <c r="G95" s="538"/>
      <c r="H95" s="538"/>
      <c r="I95" s="538"/>
      <c r="J95" s="356"/>
    </row>
  </sheetData>
  <sheetProtection algorithmName="SHA-512" hashValue="/v++DoYE+bK1FIR41P8PZ4IK3uqKK5eJ+iMw2U3hvjOBnYUL21U4rMUemNM4swwzUY7rSwdRKGWPgPn5iutlZg==" saltValue="6cweNQj/+yozZ+inId4pLg==" spinCount="100000" sheet="1" objects="1" scenarios="1"/>
  <mergeCells count="52">
    <mergeCell ref="A93:I93"/>
    <mergeCell ref="A95:I95"/>
    <mergeCell ref="G33:H33"/>
    <mergeCell ref="G34:H34"/>
    <mergeCell ref="G35:H35"/>
    <mergeCell ref="G36:H36"/>
    <mergeCell ref="G37:H37"/>
    <mergeCell ref="G38:H38"/>
    <mergeCell ref="G39:H39"/>
    <mergeCell ref="H43:H44"/>
    <mergeCell ref="A91:I91"/>
    <mergeCell ref="A83:I83"/>
    <mergeCell ref="A85:I85"/>
    <mergeCell ref="A87:I87"/>
    <mergeCell ref="A89:I89"/>
    <mergeCell ref="A81:I81"/>
    <mergeCell ref="A69:I69"/>
    <mergeCell ref="A71:I72"/>
    <mergeCell ref="A74:I74"/>
    <mergeCell ref="A76:I76"/>
    <mergeCell ref="A78:I79"/>
    <mergeCell ref="A65:I65"/>
    <mergeCell ref="A42:G42"/>
    <mergeCell ref="F43:F44"/>
    <mergeCell ref="A41:I41"/>
    <mergeCell ref="A35:B35"/>
    <mergeCell ref="E35:F35"/>
    <mergeCell ref="A36:B36"/>
    <mergeCell ref="E36:F36"/>
    <mergeCell ref="A37:B37"/>
    <mergeCell ref="E37:F37"/>
    <mergeCell ref="E38:F38"/>
    <mergeCell ref="A39:B39"/>
    <mergeCell ref="E39:F39"/>
    <mergeCell ref="A40:C40"/>
    <mergeCell ref="E40:I40"/>
    <mergeCell ref="A38:B38"/>
    <mergeCell ref="A32:B34"/>
    <mergeCell ref="C32:C34"/>
    <mergeCell ref="D32:D33"/>
    <mergeCell ref="E32:I32"/>
    <mergeCell ref="E33:F33"/>
    <mergeCell ref="E34:F34"/>
    <mergeCell ref="A23:B24"/>
    <mergeCell ref="C23:C24"/>
    <mergeCell ref="A31:G31"/>
    <mergeCell ref="A22:G22"/>
    <mergeCell ref="C1:F1"/>
    <mergeCell ref="B2:I2"/>
    <mergeCell ref="A3:I3"/>
    <mergeCell ref="A19:B20"/>
    <mergeCell ref="C19:I20"/>
  </mergeCells>
  <phoneticPr fontId="26" type="noConversion"/>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BD3D-15C4-45C3-8C18-943FC527C640}">
  <sheetPr codeName="Tabelle8"/>
  <dimension ref="A1:I95"/>
  <sheetViews>
    <sheetView view="pageLayout" zoomScaleNormal="100" workbookViewId="0">
      <selection activeCell="A2" sqref="A2"/>
    </sheetView>
  </sheetViews>
  <sheetFormatPr baseColWidth="10" defaultColWidth="11.42578125" defaultRowHeight="15" x14ac:dyDescent="0.25"/>
  <cols>
    <col min="1" max="1" width="25.285156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5" t="s">
        <v>25</v>
      </c>
      <c r="D1" s="626"/>
      <c r="E1" s="626"/>
      <c r="F1" s="626"/>
      <c r="G1" s="274"/>
      <c r="H1" s="274"/>
      <c r="I1" s="275" t="str">
        <f>IF('Titelseite NiCd-Altbatterien'!$F$7&lt;&gt;"",'Titelseite NiCd-Altbatterien'!$F$7,"")</f>
        <v/>
      </c>
    </row>
    <row r="2" spans="1:9" ht="32.25" customHeight="1" x14ac:dyDescent="0.25">
      <c r="A2" s="146" t="str">
        <f>'Recyclingschritt N_0'!A2</f>
        <v>DV Abschnitt  8 (Teil 2)</v>
      </c>
      <c r="B2" s="631" t="s">
        <v>38</v>
      </c>
      <c r="C2" s="632"/>
      <c r="D2" s="632"/>
      <c r="E2" s="632"/>
      <c r="F2" s="632"/>
      <c r="G2" s="632"/>
      <c r="H2" s="632"/>
      <c r="I2" s="633"/>
    </row>
    <row r="3" spans="1:9" ht="60" customHeight="1" x14ac:dyDescent="0.25">
      <c r="A3" s="463" t="s">
        <v>110</v>
      </c>
      <c r="B3" s="464"/>
      <c r="C3" s="464"/>
      <c r="D3" s="464"/>
      <c r="E3" s="464"/>
      <c r="F3" s="464"/>
      <c r="G3" s="464"/>
      <c r="H3" s="464"/>
      <c r="I3" s="465"/>
    </row>
    <row r="4" spans="1:9" ht="15" customHeight="1" x14ac:dyDescent="0.25">
      <c r="A4" s="133"/>
      <c r="B4" s="134"/>
      <c r="C4" s="134"/>
      <c r="D4" s="134"/>
      <c r="E4" s="134"/>
      <c r="F4" s="134"/>
      <c r="G4" s="134"/>
      <c r="H4" s="134"/>
      <c r="I4" s="147"/>
    </row>
    <row r="5" spans="1:9" ht="15" customHeight="1" x14ac:dyDescent="0.25">
      <c r="A5" s="113" t="s">
        <v>41</v>
      </c>
      <c r="B5" s="137" t="str">
        <f>CONCATENATE("N_3, hier:  ",IF('Titelseite NiCd-Altbatterien'!$F$18&lt;&gt;"",'Titelseite NiCd-Altbatterien'!$F$18,""))</f>
        <v xml:space="preserve">N_3,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30</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83</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89"/>
      <c r="D18" s="89"/>
      <c r="E18" s="89"/>
      <c r="F18" s="89"/>
      <c r="G18" s="89"/>
      <c r="H18" s="353"/>
      <c r="I18" s="142"/>
    </row>
    <row r="19" spans="1:9" ht="15" customHeight="1" x14ac:dyDescent="0.25">
      <c r="A19" s="599" t="s">
        <v>40</v>
      </c>
      <c r="B19" s="600"/>
      <c r="C19" s="580" t="s">
        <v>147</v>
      </c>
      <c r="D19" s="581"/>
      <c r="E19" s="581"/>
      <c r="F19" s="581"/>
      <c r="G19" s="581"/>
      <c r="H19" s="581"/>
      <c r="I19" s="582"/>
    </row>
    <row r="20" spans="1:9" ht="15" customHeight="1" x14ac:dyDescent="0.25">
      <c r="A20" s="498"/>
      <c r="B20" s="601"/>
      <c r="C20" s="583"/>
      <c r="D20" s="584"/>
      <c r="E20" s="584"/>
      <c r="F20" s="584"/>
      <c r="G20" s="584"/>
      <c r="H20" s="584"/>
      <c r="I20" s="585"/>
    </row>
    <row r="21" spans="1:9" x14ac:dyDescent="0.25">
      <c r="A21" s="28"/>
      <c r="B21" s="29"/>
      <c r="C21" s="29"/>
      <c r="D21" s="29"/>
      <c r="E21" s="29"/>
      <c r="F21" s="29"/>
      <c r="G21" s="29"/>
      <c r="H21" s="365"/>
      <c r="I21" s="30"/>
    </row>
    <row r="22" spans="1:9" ht="44.25" customHeight="1" x14ac:dyDescent="0.25">
      <c r="A22" s="553" t="s">
        <v>48</v>
      </c>
      <c r="B22" s="629"/>
      <c r="C22" s="629"/>
      <c r="D22" s="629"/>
      <c r="E22" s="629"/>
      <c r="F22" s="629"/>
      <c r="G22" s="629"/>
      <c r="H22" s="366"/>
      <c r="I22" s="26" t="str">
        <f>CONCATENATE("hier: ",$C$10)</f>
        <v xml:space="preserve">hier: </v>
      </c>
    </row>
    <row r="23" spans="1:9" ht="38.1" customHeight="1" x14ac:dyDescent="0.25">
      <c r="A23" s="559" t="s">
        <v>84</v>
      </c>
      <c r="B23" s="586"/>
      <c r="C23" s="551" t="s">
        <v>80</v>
      </c>
      <c r="D23" s="148" t="s">
        <v>43</v>
      </c>
      <c r="E23" s="149"/>
      <c r="F23" s="150"/>
      <c r="G23" s="150"/>
      <c r="H23" s="150"/>
      <c r="I23" s="2"/>
    </row>
    <row r="24" spans="1:9" ht="38.1" customHeight="1" x14ac:dyDescent="0.25">
      <c r="A24" s="587"/>
      <c r="B24" s="588"/>
      <c r="C24" s="552"/>
      <c r="D24" s="148" t="s">
        <v>8</v>
      </c>
      <c r="E24" s="151"/>
      <c r="F24" s="61"/>
      <c r="G24" s="61"/>
      <c r="H24" s="349"/>
      <c r="I24" s="5"/>
    </row>
    <row r="25" spans="1:9" x14ac:dyDescent="0.25">
      <c r="A25" s="43" t="str" cm="1">
        <f t="array" ref="A25:B25">IF('Recyclingschritt N_0'!A40:B40&lt;&gt;"",'Recyclingschritt N_0'!A40:B40,"")</f>
        <v/>
      </c>
      <c r="B25" s="208" t="str">
        <v/>
      </c>
      <c r="C25" s="308" t="str">
        <f>IF('Recyclingschritt N_0'!C40&lt;&gt;"",'Recyclingschritt N_0'!C40,"")</f>
        <v/>
      </c>
      <c r="D25" s="289" t="str">
        <f>IF('Recyclingschritt N_0'!D40&lt;&gt;"",'Recyclingschritt N_0'!D40,"")</f>
        <v/>
      </c>
      <c r="E25" s="40"/>
      <c r="F25" s="4"/>
      <c r="G25" s="4"/>
      <c r="H25" s="4"/>
      <c r="I25" s="5"/>
    </row>
    <row r="26" spans="1:9" x14ac:dyDescent="0.25">
      <c r="A26" s="259"/>
      <c r="B26" s="260"/>
      <c r="C26" s="305"/>
      <c r="D26" s="309"/>
      <c r="E26" s="40"/>
      <c r="F26" s="152"/>
      <c r="G26" s="152"/>
      <c r="H26" s="152"/>
      <c r="I26" s="5"/>
    </row>
    <row r="27" spans="1:9" x14ac:dyDescent="0.25">
      <c r="A27" s="259"/>
      <c r="B27" s="260"/>
      <c r="C27" s="306"/>
      <c r="D27" s="309"/>
      <c r="E27" s="153"/>
      <c r="F27" s="152"/>
      <c r="G27" s="152"/>
      <c r="H27" s="152"/>
      <c r="I27" s="5"/>
    </row>
    <row r="28" spans="1:9" x14ac:dyDescent="0.25">
      <c r="A28" s="259"/>
      <c r="B28" s="260"/>
      <c r="C28" s="306"/>
      <c r="D28" s="309"/>
      <c r="E28" s="153"/>
      <c r="F28" s="152"/>
      <c r="G28" s="152"/>
      <c r="H28" s="152"/>
      <c r="I28" s="5"/>
    </row>
    <row r="29" spans="1:9" x14ac:dyDescent="0.25">
      <c r="A29" s="263"/>
      <c r="B29" s="264"/>
      <c r="C29" s="307"/>
      <c r="D29" s="310"/>
      <c r="E29" s="154"/>
      <c r="F29" s="155"/>
      <c r="G29" s="155"/>
      <c r="H29" s="155"/>
      <c r="I29" s="41"/>
    </row>
    <row r="30" spans="1:9" ht="14.25" customHeight="1" x14ac:dyDescent="0.25">
      <c r="A30" s="31"/>
      <c r="B30" s="32"/>
      <c r="C30" s="32"/>
      <c r="D30" s="33"/>
      <c r="E30" s="33"/>
      <c r="F30" s="29"/>
      <c r="G30" s="29"/>
      <c r="H30" s="365"/>
      <c r="I30" s="30"/>
    </row>
    <row r="31" spans="1:9" ht="39" customHeight="1" x14ac:dyDescent="0.25">
      <c r="A31" s="553" t="s">
        <v>75</v>
      </c>
      <c r="B31" s="554"/>
      <c r="C31" s="554"/>
      <c r="D31" s="554"/>
      <c r="E31" s="554"/>
      <c r="F31" s="554"/>
      <c r="G31" s="554"/>
      <c r="H31" s="361"/>
      <c r="I31" s="26" t="str">
        <f>CONCATENATE("hier:  ",C10)</f>
        <v xml:space="preserve">hier:  </v>
      </c>
    </row>
    <row r="32" spans="1:9" ht="15" customHeight="1" x14ac:dyDescent="0.25">
      <c r="A32" s="593" t="s">
        <v>10</v>
      </c>
      <c r="B32" s="594"/>
      <c r="C32" s="551" t="s">
        <v>80</v>
      </c>
      <c r="D32" s="551" t="s">
        <v>82</v>
      </c>
      <c r="E32" s="555" t="s">
        <v>11</v>
      </c>
      <c r="F32" s="556"/>
      <c r="G32" s="557"/>
      <c r="H32" s="557"/>
      <c r="I32" s="558"/>
    </row>
    <row r="33" spans="1:9" ht="45" customHeight="1" x14ac:dyDescent="0.25">
      <c r="A33" s="595"/>
      <c r="B33" s="594"/>
      <c r="C33" s="598"/>
      <c r="D33" s="592"/>
      <c r="E33" s="515" t="s">
        <v>49</v>
      </c>
      <c r="F33" s="563"/>
      <c r="G33" s="607" t="s">
        <v>51</v>
      </c>
      <c r="H33" s="608"/>
      <c r="I33" s="55" t="s">
        <v>49</v>
      </c>
    </row>
    <row r="34" spans="1:9" ht="30.75" customHeight="1" x14ac:dyDescent="0.25">
      <c r="A34" s="596"/>
      <c r="B34" s="597"/>
      <c r="C34" s="592"/>
      <c r="D34" s="9" t="s">
        <v>8</v>
      </c>
      <c r="E34" s="515" t="s">
        <v>19</v>
      </c>
      <c r="F34" s="563"/>
      <c r="G34" s="559" t="s">
        <v>52</v>
      </c>
      <c r="H34" s="609"/>
      <c r="I34" s="8" t="s">
        <v>50</v>
      </c>
    </row>
    <row r="35" spans="1:9" x14ac:dyDescent="0.25">
      <c r="A35" s="640"/>
      <c r="B35" s="641"/>
      <c r="C35" s="22"/>
      <c r="D35" s="229"/>
      <c r="E35" s="638"/>
      <c r="F35" s="639"/>
      <c r="G35" s="610"/>
      <c r="H35" s="608"/>
      <c r="I35" s="34" t="s">
        <v>74</v>
      </c>
    </row>
    <row r="36" spans="1:9" ht="15" customHeight="1" x14ac:dyDescent="0.25">
      <c r="A36" s="640"/>
      <c r="B36" s="641"/>
      <c r="C36" s="22"/>
      <c r="D36" s="229"/>
      <c r="E36" s="638"/>
      <c r="F36" s="639"/>
      <c r="G36" s="610"/>
      <c r="H36" s="608"/>
      <c r="I36" s="34" t="s">
        <v>74</v>
      </c>
    </row>
    <row r="37" spans="1:9" ht="15" customHeight="1" x14ac:dyDescent="0.25">
      <c r="A37" s="640"/>
      <c r="B37" s="641"/>
      <c r="C37" s="22"/>
      <c r="D37" s="229"/>
      <c r="E37" s="638"/>
      <c r="F37" s="639"/>
      <c r="G37" s="610"/>
      <c r="H37" s="608"/>
      <c r="I37" s="34" t="s">
        <v>74</v>
      </c>
    </row>
    <row r="38" spans="1:9" ht="15" customHeight="1" x14ac:dyDescent="0.25">
      <c r="A38" s="640"/>
      <c r="B38" s="641"/>
      <c r="C38" s="22"/>
      <c r="D38" s="229"/>
      <c r="E38" s="638"/>
      <c r="F38" s="639"/>
      <c r="G38" s="610"/>
      <c r="H38" s="608"/>
      <c r="I38" s="34" t="s">
        <v>74</v>
      </c>
    </row>
    <row r="39" spans="1:9" x14ac:dyDescent="0.25">
      <c r="A39" s="640"/>
      <c r="B39" s="641"/>
      <c r="C39" s="22"/>
      <c r="D39" s="229"/>
      <c r="E39" s="642"/>
      <c r="F39" s="643"/>
      <c r="G39" s="610"/>
      <c r="H39" s="608"/>
      <c r="I39" s="34" t="s">
        <v>74</v>
      </c>
    </row>
    <row r="40" spans="1:9" ht="18.75" customHeight="1" x14ac:dyDescent="0.25">
      <c r="A40" s="564" t="s">
        <v>23</v>
      </c>
      <c r="B40" s="565"/>
      <c r="C40" s="566"/>
      <c r="D40" s="290">
        <f>SUM(D35:D39)</f>
        <v>0</v>
      </c>
      <c r="E40" s="567"/>
      <c r="F40" s="568"/>
      <c r="G40" s="568"/>
      <c r="H40" s="568"/>
      <c r="I40" s="570"/>
    </row>
    <row r="41" spans="1:9" ht="15" customHeight="1" x14ac:dyDescent="0.25">
      <c r="A41" s="571"/>
      <c r="B41" s="572"/>
      <c r="C41" s="572"/>
      <c r="D41" s="572"/>
      <c r="E41" s="572"/>
      <c r="F41" s="572"/>
      <c r="G41" s="572"/>
      <c r="H41" s="572"/>
      <c r="I41" s="573"/>
    </row>
    <row r="42" spans="1:9" ht="39.950000000000003" customHeight="1" x14ac:dyDescent="0.25">
      <c r="A42" s="546" t="s">
        <v>109</v>
      </c>
      <c r="B42" s="547"/>
      <c r="C42" s="547"/>
      <c r="D42" s="547"/>
      <c r="E42" s="547"/>
      <c r="F42" s="547"/>
      <c r="G42" s="547"/>
      <c r="H42" s="363"/>
      <c r="I42" s="26" t="str">
        <f>CONCATENATE("hier:  ",$C$10)</f>
        <v xml:space="preserve">hier:  </v>
      </c>
    </row>
    <row r="43" spans="1:9" ht="133.5" customHeight="1" x14ac:dyDescent="0.25">
      <c r="A43" s="122" t="s">
        <v>81</v>
      </c>
      <c r="B43" s="14" t="s">
        <v>72</v>
      </c>
      <c r="C43" s="14" t="s">
        <v>55</v>
      </c>
      <c r="D43" s="14" t="s">
        <v>57</v>
      </c>
      <c r="E43" s="15" t="s">
        <v>56</v>
      </c>
      <c r="F43" s="527" t="s">
        <v>53</v>
      </c>
      <c r="G43" s="191" t="s">
        <v>54</v>
      </c>
      <c r="H43" s="529" t="s">
        <v>12</v>
      </c>
      <c r="I43" s="357" t="s">
        <v>175</v>
      </c>
    </row>
    <row r="44" spans="1:9" ht="33" customHeight="1" x14ac:dyDescent="0.25">
      <c r="A44" s="123"/>
      <c r="B44" s="55" t="s">
        <v>8</v>
      </c>
      <c r="C44" s="190" t="s">
        <v>8</v>
      </c>
      <c r="D44" s="190" t="s">
        <v>8</v>
      </c>
      <c r="E44" s="190" t="s">
        <v>8</v>
      </c>
      <c r="F44" s="528"/>
      <c r="G44" s="8" t="s">
        <v>9</v>
      </c>
      <c r="H44" s="530"/>
      <c r="I44" s="355" t="s">
        <v>8</v>
      </c>
    </row>
    <row r="45" spans="1:9" x14ac:dyDescent="0.25">
      <c r="A45" s="371" t="str">
        <f>IF('Recyclingschritt N_0'!A78&lt;&gt;"",'Recyclingschritt N_0'!A78,"")</f>
        <v>Kobalt (Co)</v>
      </c>
      <c r="B45" s="227"/>
      <c r="C45" s="227"/>
      <c r="D45" s="227"/>
      <c r="E45" s="241">
        <f>C45+D45</f>
        <v>0</v>
      </c>
      <c r="F45" s="212"/>
      <c r="G45" s="233"/>
      <c r="H45" s="358"/>
      <c r="I45" s="228"/>
    </row>
    <row r="46" spans="1:9" x14ac:dyDescent="0.25">
      <c r="A46" s="371" t="str">
        <f>IF('Recyclingschritt N_0'!A79&lt;&gt;"",'Recyclingschritt N_0'!A79,"")</f>
        <v>Kupfer (Cu)</v>
      </c>
      <c r="B46" s="227"/>
      <c r="C46" s="227"/>
      <c r="D46" s="227"/>
      <c r="E46" s="241">
        <f t="shared" ref="E46:E63" si="0">C46+D46</f>
        <v>0</v>
      </c>
      <c r="F46" s="212"/>
      <c r="G46" s="233"/>
      <c r="H46" s="358"/>
      <c r="I46" s="347"/>
    </row>
    <row r="47" spans="1:9" x14ac:dyDescent="0.25">
      <c r="A47" s="371" t="str">
        <f>IF('Recyclingschritt N_0'!A80&lt;&gt;"",'Recyclingschritt N_0'!A80,"")</f>
        <v>Blei (Pb)</v>
      </c>
      <c r="B47" s="227"/>
      <c r="C47" s="227"/>
      <c r="D47" s="227"/>
      <c r="E47" s="241">
        <f t="shared" si="0"/>
        <v>0</v>
      </c>
      <c r="F47" s="212"/>
      <c r="G47" s="233"/>
      <c r="H47" s="358"/>
      <c r="I47" s="228"/>
    </row>
    <row r="48" spans="1:9" x14ac:dyDescent="0.25">
      <c r="A48" s="371" t="str">
        <f>IF('Recyclingschritt N_0'!A81&lt;&gt;"",'Recyclingschritt N_0'!A81,"")</f>
        <v>Lithium (Li)</v>
      </c>
      <c r="B48" s="227"/>
      <c r="C48" s="227"/>
      <c r="D48" s="227"/>
      <c r="E48" s="241">
        <f t="shared" si="0"/>
        <v>0</v>
      </c>
      <c r="F48" s="212"/>
      <c r="G48" s="233"/>
      <c r="H48" s="358"/>
      <c r="I48" s="228"/>
    </row>
    <row r="49" spans="1:9" x14ac:dyDescent="0.25">
      <c r="A49" s="371" t="str">
        <f>IF('Recyclingschritt N_0'!A82&lt;&gt;"",'Recyclingschritt N_0'!A82,"")</f>
        <v>Nickel (Ni)</v>
      </c>
      <c r="B49" s="227"/>
      <c r="C49" s="227"/>
      <c r="D49" s="227"/>
      <c r="E49" s="241">
        <f t="shared" si="0"/>
        <v>0</v>
      </c>
      <c r="F49" s="212"/>
      <c r="G49" s="233"/>
      <c r="H49" s="358"/>
      <c r="I49" s="228"/>
    </row>
    <row r="50" spans="1:9" x14ac:dyDescent="0.25">
      <c r="A50" s="371" t="str">
        <f>IF('Recyclingschritt N_0'!A83&lt;&gt;"",'Recyclingschritt N_0'!A83,"")</f>
        <v>Mangan (Mn)</v>
      </c>
      <c r="B50" s="227"/>
      <c r="C50" s="227"/>
      <c r="D50" s="227"/>
      <c r="E50" s="241">
        <f t="shared" si="0"/>
        <v>0</v>
      </c>
      <c r="F50" s="212"/>
      <c r="G50" s="233"/>
      <c r="H50" s="358"/>
      <c r="I50" s="228"/>
    </row>
    <row r="51" spans="1:9" x14ac:dyDescent="0.25">
      <c r="A51" s="371" t="str">
        <f>IF('Recyclingschritt N_0'!A84&lt;&gt;"",'Recyclingschritt N_0'!A84,"")</f>
        <v>Aluminium (Al)</v>
      </c>
      <c r="B51" s="227"/>
      <c r="C51" s="227"/>
      <c r="D51" s="227"/>
      <c r="E51" s="241">
        <f t="shared" si="0"/>
        <v>0</v>
      </c>
      <c r="F51" s="212"/>
      <c r="G51" s="233"/>
      <c r="H51" s="358"/>
      <c r="I51" s="228"/>
    </row>
    <row r="52" spans="1:9" x14ac:dyDescent="0.25">
      <c r="A52" s="371" t="str">
        <f>IF('Recyclingschritt N_0'!A85&lt;&gt;"",'Recyclingschritt N_0'!A85,"")</f>
        <v>Stahl</v>
      </c>
      <c r="B52" s="227"/>
      <c r="C52" s="227"/>
      <c r="D52" s="227"/>
      <c r="E52" s="241">
        <f t="shared" si="0"/>
        <v>0</v>
      </c>
      <c r="F52" s="212"/>
      <c r="G52" s="233"/>
      <c r="H52" s="358"/>
      <c r="I52" s="228"/>
    </row>
    <row r="53" spans="1:9" x14ac:dyDescent="0.25">
      <c r="A53" s="371" t="str">
        <f>IF('Recyclingschritt N_0'!A86&lt;&gt;"",'Recyclingschritt N_0'!A86,"")</f>
        <v>Elektrolyt (KOH)</v>
      </c>
      <c r="B53" s="227"/>
      <c r="C53" s="227"/>
      <c r="D53" s="227"/>
      <c r="E53" s="241">
        <f t="shared" si="0"/>
        <v>0</v>
      </c>
      <c r="F53" s="212"/>
      <c r="G53" s="233"/>
      <c r="H53" s="358"/>
      <c r="I53" s="228"/>
    </row>
    <row r="54" spans="1:9" x14ac:dyDescent="0.25">
      <c r="A54" s="371" t="str">
        <f>IF('Recyclingschritt N_0'!A87&lt;&gt;"",'Recyclingschritt N_0'!A87,"")</f>
        <v>Elektrolyt (NaOH)</v>
      </c>
      <c r="B54" s="227"/>
      <c r="C54" s="227"/>
      <c r="D54" s="227"/>
      <c r="E54" s="241">
        <f t="shared" si="0"/>
        <v>0</v>
      </c>
      <c r="F54" s="212"/>
      <c r="G54" s="233"/>
      <c r="H54" s="358"/>
      <c r="I54" s="228"/>
    </row>
    <row r="55" spans="1:9" ht="17.25" x14ac:dyDescent="0.25">
      <c r="A55" s="345" t="s">
        <v>171</v>
      </c>
      <c r="B55" s="227"/>
      <c r="C55" s="227"/>
      <c r="D55" s="227"/>
      <c r="E55" s="241">
        <f t="shared" si="0"/>
        <v>0</v>
      </c>
      <c r="F55" s="212"/>
      <c r="G55" s="233"/>
      <c r="H55" s="358"/>
      <c r="I55" s="228"/>
    </row>
    <row r="56" spans="1:9" ht="17.25" x14ac:dyDescent="0.25">
      <c r="A56" s="345" t="s">
        <v>172</v>
      </c>
      <c r="B56" s="226"/>
      <c r="C56" s="227"/>
      <c r="D56" s="227"/>
      <c r="E56" s="241">
        <f t="shared" si="0"/>
        <v>0</v>
      </c>
      <c r="F56" s="403"/>
      <c r="G56" s="233"/>
      <c r="H56" s="405"/>
      <c r="I56" s="414"/>
    </row>
    <row r="57" spans="1:9" x14ac:dyDescent="0.25">
      <c r="A57" s="175" t="str">
        <f>IF('Recyclingschritt N_0'!A90&lt;&gt;"",'Recyclingschritt N_0'!A90,"")</f>
        <v/>
      </c>
      <c r="B57" s="244"/>
      <c r="C57" s="229"/>
      <c r="D57" s="245"/>
      <c r="E57" s="241">
        <f t="shared" si="0"/>
        <v>0</v>
      </c>
      <c r="F57" s="22"/>
      <c r="G57" s="233"/>
      <c r="H57" s="233"/>
      <c r="I57" s="407"/>
    </row>
    <row r="58" spans="1:9" x14ac:dyDescent="0.25">
      <c r="A58" s="175" t="str">
        <f>IF('Recyclingschritt N_0'!A91&lt;&gt;"",'Recyclingschritt N_0'!A91,"")</f>
        <v/>
      </c>
      <c r="B58" s="244"/>
      <c r="C58" s="229"/>
      <c r="D58" s="245"/>
      <c r="E58" s="241">
        <f t="shared" si="0"/>
        <v>0</v>
      </c>
      <c r="F58" s="195"/>
      <c r="G58" s="234"/>
      <c r="H58" s="234"/>
      <c r="I58" s="228"/>
    </row>
    <row r="59" spans="1:9" x14ac:dyDescent="0.25">
      <c r="A59" s="175" t="str">
        <f>IF('Recyclingschritt N_0'!A92&lt;&gt;"",'Recyclingschritt N_0'!A92,"")</f>
        <v/>
      </c>
      <c r="B59" s="244"/>
      <c r="C59" s="229"/>
      <c r="D59" s="245"/>
      <c r="E59" s="241">
        <f t="shared" si="0"/>
        <v>0</v>
      </c>
      <c r="F59" s="195"/>
      <c r="G59" s="234"/>
      <c r="H59" s="234"/>
      <c r="I59" s="228"/>
    </row>
    <row r="60" spans="1:9" x14ac:dyDescent="0.25">
      <c r="A60" s="175" t="str">
        <f>IF('Recyclingschritt N_0'!A93&lt;&gt;"",'Recyclingschritt N_0'!A93,"")</f>
        <v/>
      </c>
      <c r="B60" s="244"/>
      <c r="C60" s="229"/>
      <c r="D60" s="245"/>
      <c r="E60" s="241">
        <f t="shared" si="0"/>
        <v>0</v>
      </c>
      <c r="F60" s="22"/>
      <c r="G60" s="253"/>
      <c r="H60" s="358"/>
      <c r="I60" s="228"/>
    </row>
    <row r="61" spans="1:9" x14ac:dyDescent="0.25">
      <c r="A61" s="175" t="str">
        <f>IF('Recyclingschritt N_0'!A94&lt;&gt;"",'Recyclingschritt N_0'!A94,"")</f>
        <v/>
      </c>
      <c r="B61" s="244"/>
      <c r="C61" s="229"/>
      <c r="D61" s="245"/>
      <c r="E61" s="241">
        <f t="shared" si="0"/>
        <v>0</v>
      </c>
      <c r="F61" s="195"/>
      <c r="G61" s="234"/>
      <c r="H61" s="234"/>
      <c r="I61" s="231"/>
    </row>
    <row r="62" spans="1:9" x14ac:dyDescent="0.25">
      <c r="A62" s="175" t="str">
        <f>IF('Recyclingschritt N_0'!A95&lt;&gt;"",'Recyclingschritt N_0'!A95,"")</f>
        <v/>
      </c>
      <c r="B62" s="244"/>
      <c r="C62" s="229"/>
      <c r="D62" s="245"/>
      <c r="E62" s="241">
        <f t="shared" si="0"/>
        <v>0</v>
      </c>
      <c r="F62" s="195"/>
      <c r="G62" s="234"/>
      <c r="H62" s="234"/>
      <c r="I62" s="231"/>
    </row>
    <row r="63" spans="1:9" x14ac:dyDescent="0.25">
      <c r="A63" s="175" t="str">
        <f>IF('Recyclingschritt N_0'!A96&lt;&gt;"",'Recyclingschritt N_0'!A96,"")</f>
        <v/>
      </c>
      <c r="B63" s="244"/>
      <c r="C63" s="229"/>
      <c r="D63" s="245"/>
      <c r="E63" s="241">
        <f t="shared" si="0"/>
        <v>0</v>
      </c>
      <c r="F63" s="195"/>
      <c r="G63" s="234"/>
      <c r="H63" s="234"/>
      <c r="I63" s="231"/>
    </row>
    <row r="64" spans="1:9" ht="15" customHeight="1" x14ac:dyDescent="0.25">
      <c r="A64" s="189" t="s">
        <v>174</v>
      </c>
      <c r="B64" s="294">
        <f>SUM(B45:B63)</f>
        <v>0</v>
      </c>
      <c r="C64" s="294">
        <f t="shared" ref="C64:D64" si="1">SUM(C45:C63)</f>
        <v>0</v>
      </c>
      <c r="D64" s="294">
        <f t="shared" si="1"/>
        <v>0</v>
      </c>
      <c r="E64" s="241">
        <f t="shared" ref="E64" si="2">C64+D64</f>
        <v>0</v>
      </c>
      <c r="F64" s="296"/>
      <c r="G64" s="297"/>
      <c r="H64" s="297"/>
      <c r="I64" s="8"/>
    </row>
    <row r="65" spans="1:9" ht="15" customHeight="1" x14ac:dyDescent="0.25">
      <c r="A65" s="531"/>
      <c r="B65" s="532"/>
      <c r="C65" s="532"/>
      <c r="D65" s="532"/>
      <c r="E65" s="532"/>
      <c r="F65" s="532"/>
      <c r="G65" s="532"/>
      <c r="H65" s="532"/>
      <c r="I65" s="532"/>
    </row>
    <row r="66" spans="1:9" x14ac:dyDescent="0.25">
      <c r="A66" s="7"/>
    </row>
    <row r="67" spans="1:9" x14ac:dyDescent="0.25">
      <c r="A67" s="7" t="str">
        <f>Gesamtergebnis!A197</f>
        <v>Anmerkungen (vgl. DV Abschnitt 8):</v>
      </c>
    </row>
    <row r="69" spans="1:9" ht="31.5" customHeight="1" x14ac:dyDescent="0.25">
      <c r="A69" s="538" t="s">
        <v>144</v>
      </c>
      <c r="B69" s="538"/>
      <c r="C69" s="538"/>
      <c r="D69" s="538"/>
      <c r="E69" s="538"/>
      <c r="F69" s="538"/>
      <c r="G69" s="538"/>
      <c r="H69" s="538"/>
      <c r="I69" s="538"/>
    </row>
    <row r="71" spans="1:9" ht="15" customHeight="1" x14ac:dyDescent="0.25">
      <c r="A71" s="538" t="s">
        <v>145</v>
      </c>
      <c r="B71" s="538"/>
      <c r="C71" s="538"/>
      <c r="D71" s="538"/>
      <c r="E71" s="538"/>
      <c r="F71" s="538"/>
      <c r="G71" s="538"/>
      <c r="H71" s="538"/>
      <c r="I71" s="538"/>
    </row>
    <row r="72" spans="1:9" ht="36" customHeight="1" x14ac:dyDescent="0.25">
      <c r="A72" s="538"/>
      <c r="B72" s="538"/>
      <c r="C72" s="538"/>
      <c r="D72" s="538"/>
      <c r="E72" s="538"/>
      <c r="F72" s="538"/>
      <c r="G72" s="538"/>
      <c r="H72" s="538"/>
      <c r="I72" s="538"/>
    </row>
    <row r="74" spans="1:9" ht="37.5" customHeight="1" x14ac:dyDescent="0.25">
      <c r="A74" s="538" t="s">
        <v>102</v>
      </c>
      <c r="B74" s="538"/>
      <c r="C74" s="538"/>
      <c r="D74" s="538"/>
      <c r="E74" s="538"/>
      <c r="F74" s="538"/>
      <c r="G74" s="538"/>
      <c r="H74" s="538"/>
      <c r="I74" s="538"/>
    </row>
    <row r="76" spans="1:9" ht="59.25" customHeight="1" x14ac:dyDescent="0.25">
      <c r="A76" s="538" t="s">
        <v>107</v>
      </c>
      <c r="B76" s="538"/>
      <c r="C76" s="538"/>
      <c r="D76" s="538"/>
      <c r="E76" s="538"/>
      <c r="F76" s="538"/>
      <c r="G76" s="538"/>
      <c r="H76" s="538"/>
      <c r="I76" s="538"/>
    </row>
    <row r="78" spans="1:9" ht="15" customHeight="1" x14ac:dyDescent="0.25">
      <c r="A78" s="538" t="s">
        <v>103</v>
      </c>
      <c r="B78" s="538"/>
      <c r="C78" s="538"/>
      <c r="D78" s="538"/>
      <c r="E78" s="538"/>
      <c r="F78" s="538"/>
      <c r="G78" s="538"/>
      <c r="H78" s="538"/>
      <c r="I78" s="538"/>
    </row>
    <row r="79" spans="1:9" ht="27" customHeight="1" x14ac:dyDescent="0.25">
      <c r="A79" s="538"/>
      <c r="B79" s="538"/>
      <c r="C79" s="538"/>
      <c r="D79" s="538"/>
      <c r="E79" s="538"/>
      <c r="F79" s="538"/>
      <c r="G79" s="538"/>
      <c r="H79" s="538"/>
      <c r="I79" s="538"/>
    </row>
    <row r="81" spans="1:9" ht="37.5" customHeight="1" x14ac:dyDescent="0.25">
      <c r="A81" s="611" t="s">
        <v>104</v>
      </c>
      <c r="B81" s="611"/>
      <c r="C81" s="611"/>
      <c r="D81" s="611"/>
      <c r="E81" s="611"/>
      <c r="F81" s="611"/>
      <c r="G81" s="611"/>
      <c r="H81" s="611"/>
      <c r="I81" s="611"/>
    </row>
    <row r="82" spans="1:9" s="79" customFormat="1" ht="15" customHeight="1" x14ac:dyDescent="0.25">
      <c r="A82" s="352"/>
      <c r="B82" s="352"/>
      <c r="C82" s="352"/>
      <c r="D82" s="352"/>
      <c r="E82" s="352"/>
      <c r="F82" s="352"/>
      <c r="G82" s="352"/>
      <c r="H82" s="352"/>
      <c r="I82" s="352"/>
    </row>
    <row r="83" spans="1:9" s="79" customFormat="1" ht="56.25" customHeight="1" x14ac:dyDescent="0.25">
      <c r="A83" s="538" t="s">
        <v>105</v>
      </c>
      <c r="B83" s="538"/>
      <c r="C83" s="538"/>
      <c r="D83" s="538"/>
      <c r="E83" s="538"/>
      <c r="F83" s="538"/>
      <c r="G83" s="538"/>
      <c r="H83" s="538"/>
      <c r="I83" s="538"/>
    </row>
    <row r="84" spans="1:9" s="79" customFormat="1" ht="15" customHeight="1" x14ac:dyDescent="0.25">
      <c r="A84" s="352"/>
      <c r="B84" s="352"/>
      <c r="C84" s="352"/>
      <c r="D84" s="352"/>
      <c r="E84" s="352"/>
      <c r="F84" s="352"/>
      <c r="G84" s="352"/>
      <c r="H84" s="352"/>
      <c r="I84" s="352"/>
    </row>
    <row r="85" spans="1:9" s="79" customFormat="1" ht="22.5" customHeight="1" x14ac:dyDescent="0.25">
      <c r="A85" s="538" t="s">
        <v>99</v>
      </c>
      <c r="B85" s="538"/>
      <c r="C85" s="538"/>
      <c r="D85" s="538"/>
      <c r="E85" s="538"/>
      <c r="F85" s="538"/>
      <c r="G85" s="538"/>
      <c r="H85" s="538"/>
      <c r="I85" s="538"/>
    </row>
    <row r="86" spans="1:9" s="79" customFormat="1" ht="15" customHeight="1" x14ac:dyDescent="0.25">
      <c r="A86" s="352"/>
      <c r="B86" s="352"/>
      <c r="C86" s="352"/>
      <c r="D86" s="352"/>
      <c r="E86" s="352"/>
      <c r="F86" s="352"/>
      <c r="G86" s="352"/>
      <c r="H86" s="352"/>
      <c r="I86" s="352"/>
    </row>
    <row r="87" spans="1:9" ht="37.5" customHeight="1" x14ac:dyDescent="0.25">
      <c r="A87" s="538" t="s">
        <v>106</v>
      </c>
      <c r="B87" s="538"/>
      <c r="C87" s="538"/>
      <c r="D87" s="538"/>
      <c r="E87" s="538"/>
      <c r="F87" s="538"/>
      <c r="G87" s="538"/>
      <c r="H87" s="538"/>
      <c r="I87" s="538"/>
    </row>
    <row r="88" spans="1:9" ht="15" customHeight="1" x14ac:dyDescent="0.25">
      <c r="A88" s="352"/>
      <c r="B88" s="352"/>
      <c r="C88" s="352"/>
      <c r="D88" s="352"/>
      <c r="E88" s="352"/>
      <c r="F88" s="352"/>
      <c r="G88" s="352"/>
      <c r="H88" s="352"/>
      <c r="I88" s="352"/>
    </row>
    <row r="89" spans="1:9" ht="93.75" customHeight="1" x14ac:dyDescent="0.25">
      <c r="A89" s="538" t="s">
        <v>178</v>
      </c>
      <c r="B89" s="538"/>
      <c r="C89" s="538"/>
      <c r="D89" s="538"/>
      <c r="E89" s="538"/>
      <c r="F89" s="538"/>
      <c r="G89" s="538"/>
      <c r="H89" s="538"/>
      <c r="I89" s="538"/>
    </row>
    <row r="90" spans="1:9" ht="15" customHeight="1" x14ac:dyDescent="0.25"/>
    <row r="91" spans="1:9" ht="20.100000000000001" customHeight="1" x14ac:dyDescent="0.25">
      <c r="A91" s="538" t="s">
        <v>168</v>
      </c>
      <c r="B91" s="538"/>
      <c r="C91" s="538"/>
      <c r="D91" s="538"/>
      <c r="E91" s="538"/>
      <c r="F91" s="538"/>
      <c r="G91" s="538"/>
      <c r="H91" s="538"/>
      <c r="I91" s="538"/>
    </row>
    <row r="93" spans="1:9" ht="32.25" customHeight="1" x14ac:dyDescent="0.25">
      <c r="A93" s="606" t="s">
        <v>179</v>
      </c>
      <c r="B93" s="606"/>
      <c r="C93" s="606"/>
      <c r="D93" s="606"/>
      <c r="E93" s="606"/>
      <c r="F93" s="606"/>
      <c r="G93" s="606"/>
      <c r="H93" s="606"/>
      <c r="I93" s="606"/>
    </row>
    <row r="95" spans="1:9" ht="49.5" customHeight="1" x14ac:dyDescent="0.25">
      <c r="A95" s="606" t="s">
        <v>170</v>
      </c>
      <c r="B95" s="606"/>
      <c r="C95" s="606"/>
      <c r="D95" s="606"/>
      <c r="E95" s="606"/>
      <c r="F95" s="606"/>
      <c r="G95" s="606"/>
      <c r="H95" s="606"/>
      <c r="I95" s="606"/>
    </row>
  </sheetData>
  <sheetProtection algorithmName="SHA-512" hashValue="I2JpjI33uuv2VudRp99K5JOFSB52tkqbrygwcuphulG3jUN3jogZbtKgwjPX0hD8Ari8AqBIy5+0gEvD9KqK4g==" saltValue="vyvuIt33Rne4Rhv68j6Awg==" spinCount="100000" sheet="1" objects="1" scenarios="1"/>
  <mergeCells count="52">
    <mergeCell ref="A89:I89"/>
    <mergeCell ref="A91:I91"/>
    <mergeCell ref="A93:I93"/>
    <mergeCell ref="A95:I95"/>
    <mergeCell ref="G33:H33"/>
    <mergeCell ref="G34:H34"/>
    <mergeCell ref="G35:H35"/>
    <mergeCell ref="G36:H36"/>
    <mergeCell ref="G37:H37"/>
    <mergeCell ref="A41:I41"/>
    <mergeCell ref="A35:B35"/>
    <mergeCell ref="E35:F35"/>
    <mergeCell ref="A36:B36"/>
    <mergeCell ref="E36:F36"/>
    <mergeCell ref="A37:B37"/>
    <mergeCell ref="E37:F37"/>
    <mergeCell ref="A22:G22"/>
    <mergeCell ref="C1:F1"/>
    <mergeCell ref="B2:I2"/>
    <mergeCell ref="A3:I3"/>
    <mergeCell ref="A19:B20"/>
    <mergeCell ref="C19:I20"/>
    <mergeCell ref="A23:B24"/>
    <mergeCell ref="C23:C24"/>
    <mergeCell ref="A31:G31"/>
    <mergeCell ref="A32:B34"/>
    <mergeCell ref="C32:C34"/>
    <mergeCell ref="D32:D33"/>
    <mergeCell ref="E32:I32"/>
    <mergeCell ref="E33:F33"/>
    <mergeCell ref="E34:F34"/>
    <mergeCell ref="E38:F38"/>
    <mergeCell ref="A39:B39"/>
    <mergeCell ref="E39:F39"/>
    <mergeCell ref="A40:C40"/>
    <mergeCell ref="E40:I40"/>
    <mergeCell ref="A38:B38"/>
    <mergeCell ref="G38:H38"/>
    <mergeCell ref="G39:H39"/>
    <mergeCell ref="A83:I83"/>
    <mergeCell ref="A85:I85"/>
    <mergeCell ref="A87:I87"/>
    <mergeCell ref="A42:G42"/>
    <mergeCell ref="F43:F44"/>
    <mergeCell ref="A81:I81"/>
    <mergeCell ref="A69:I69"/>
    <mergeCell ref="A71:I72"/>
    <mergeCell ref="A74:I74"/>
    <mergeCell ref="A76:I76"/>
    <mergeCell ref="A78:I79"/>
    <mergeCell ref="H43:H44"/>
    <mergeCell ref="A65:I65"/>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2B45D-C3A5-43FE-BFED-BE13AE3B1CF6}">
  <sheetPr codeName="Tabelle9"/>
  <dimension ref="A1:I95"/>
  <sheetViews>
    <sheetView view="pageLayout" zoomScaleNormal="100" workbookViewId="0">
      <selection activeCell="A2" sqref="A2"/>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5" t="s">
        <v>25</v>
      </c>
      <c r="D1" s="626"/>
      <c r="E1" s="626"/>
      <c r="F1" s="626"/>
      <c r="G1" s="274"/>
      <c r="H1" s="274"/>
      <c r="I1" s="275" t="str">
        <f>IF('Titelseite NiCd-Altbatterien'!$F$7&lt;&gt;"",'Titelseite NiCd-Altbatterien'!$F$7,"")</f>
        <v/>
      </c>
    </row>
    <row r="2" spans="1:9" ht="32.25" customHeight="1" x14ac:dyDescent="0.25">
      <c r="A2" s="146" t="str">
        <f>'Recyclingschritt N_0'!A2</f>
        <v>DV Abschnitt  8 (Teil 2)</v>
      </c>
      <c r="B2" s="631" t="s">
        <v>38</v>
      </c>
      <c r="C2" s="632"/>
      <c r="D2" s="632"/>
      <c r="E2" s="632"/>
      <c r="F2" s="632"/>
      <c r="G2" s="632"/>
      <c r="H2" s="632"/>
      <c r="I2" s="633"/>
    </row>
    <row r="3" spans="1:9" ht="60" customHeight="1" x14ac:dyDescent="0.25">
      <c r="A3" s="463" t="s">
        <v>110</v>
      </c>
      <c r="B3" s="464"/>
      <c r="C3" s="464"/>
      <c r="D3" s="464"/>
      <c r="E3" s="464"/>
      <c r="F3" s="464"/>
      <c r="G3" s="464"/>
      <c r="H3" s="464"/>
      <c r="I3" s="465"/>
    </row>
    <row r="4" spans="1:9" ht="15" customHeight="1" x14ac:dyDescent="0.25">
      <c r="A4" s="133"/>
      <c r="B4" s="134"/>
      <c r="C4" s="134"/>
      <c r="D4" s="134"/>
      <c r="E4" s="134"/>
      <c r="F4" s="134"/>
      <c r="G4" s="134"/>
      <c r="H4" s="134"/>
      <c r="I4" s="147"/>
    </row>
    <row r="5" spans="1:9" ht="15" customHeight="1" x14ac:dyDescent="0.25">
      <c r="A5" s="113" t="s">
        <v>41</v>
      </c>
      <c r="B5" s="137" t="str">
        <f>CONCATENATE("N_4, hier:  ",IF('Titelseite NiCd-Altbatterien'!$H$18&lt;&gt;"",'Titelseite NiCd-Altbatterien'!$H$18,""))</f>
        <v xml:space="preserve">N_4,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30</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83</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89"/>
      <c r="D18" s="89"/>
      <c r="E18" s="89"/>
      <c r="F18" s="89"/>
      <c r="G18" s="89"/>
      <c r="H18" s="353"/>
      <c r="I18" s="142"/>
    </row>
    <row r="19" spans="1:9" ht="15" customHeight="1" x14ac:dyDescent="0.25">
      <c r="A19" s="599" t="s">
        <v>40</v>
      </c>
      <c r="B19" s="600"/>
      <c r="C19" s="580" t="s">
        <v>147</v>
      </c>
      <c r="D19" s="581"/>
      <c r="E19" s="581"/>
      <c r="F19" s="581"/>
      <c r="G19" s="581"/>
      <c r="H19" s="581"/>
      <c r="I19" s="582"/>
    </row>
    <row r="20" spans="1:9" ht="15" customHeight="1" x14ac:dyDescent="0.25">
      <c r="A20" s="498"/>
      <c r="B20" s="601"/>
      <c r="C20" s="583"/>
      <c r="D20" s="584"/>
      <c r="E20" s="584"/>
      <c r="F20" s="584"/>
      <c r="G20" s="584"/>
      <c r="H20" s="584"/>
      <c r="I20" s="585"/>
    </row>
    <row r="21" spans="1:9" x14ac:dyDescent="0.25">
      <c r="A21" s="28"/>
      <c r="B21" s="29"/>
      <c r="C21" s="29"/>
      <c r="D21" s="29"/>
      <c r="E21" s="29"/>
      <c r="F21" s="29"/>
      <c r="G21" s="29"/>
      <c r="H21" s="365"/>
      <c r="I21" s="30"/>
    </row>
    <row r="22" spans="1:9" ht="35.1" customHeight="1" x14ac:dyDescent="0.25">
      <c r="A22" s="553" t="s">
        <v>48</v>
      </c>
      <c r="B22" s="629"/>
      <c r="C22" s="629"/>
      <c r="D22" s="629"/>
      <c r="E22" s="629"/>
      <c r="F22" s="629"/>
      <c r="G22" s="629"/>
      <c r="H22" s="366"/>
      <c r="I22" s="26" t="str">
        <f>CONCATENATE("hier: ",$C$10)</f>
        <v xml:space="preserve">hier: </v>
      </c>
    </row>
    <row r="23" spans="1:9" ht="38.1" customHeight="1" x14ac:dyDescent="0.25">
      <c r="A23" s="559" t="s">
        <v>84</v>
      </c>
      <c r="B23" s="586"/>
      <c r="C23" s="551" t="s">
        <v>80</v>
      </c>
      <c r="D23" s="55" t="s">
        <v>43</v>
      </c>
      <c r="E23" s="149"/>
      <c r="F23" s="150"/>
      <c r="G23" s="150"/>
      <c r="H23" s="150"/>
      <c r="I23" s="2"/>
    </row>
    <row r="24" spans="1:9" ht="38.1" customHeight="1" x14ac:dyDescent="0.25">
      <c r="A24" s="587"/>
      <c r="B24" s="588"/>
      <c r="C24" s="552"/>
      <c r="D24" s="55" t="s">
        <v>8</v>
      </c>
      <c r="E24" s="151"/>
      <c r="F24" s="61"/>
      <c r="G24" s="61"/>
      <c r="H24" s="349"/>
      <c r="I24" s="5"/>
    </row>
    <row r="25" spans="1:9" x14ac:dyDescent="0.25">
      <c r="A25" s="43" t="str" cm="1">
        <f t="array" ref="A25:B25">IF('Recyclingschritt N_0'!A41:B41&lt;&gt;"",'Recyclingschritt N_0'!A41:B41,"")</f>
        <v/>
      </c>
      <c r="B25" s="44" t="str">
        <v/>
      </c>
      <c r="C25" s="308" t="str">
        <f>IF('Recyclingschritt N_0'!C41&lt;&gt;"",'Recyclingschritt N_0'!C41,"")</f>
        <v/>
      </c>
      <c r="D25" s="289" t="str">
        <f>IF('Recyclingschritt N_0'!D41&lt;&gt;"",'Recyclingschritt N_0'!D41,"")</f>
        <v/>
      </c>
      <c r="E25" s="40"/>
      <c r="F25" s="4"/>
      <c r="G25" s="4"/>
      <c r="H25" s="4"/>
      <c r="I25" s="5"/>
    </row>
    <row r="26" spans="1:9" x14ac:dyDescent="0.25">
      <c r="A26" s="299"/>
      <c r="B26" s="260"/>
      <c r="C26" s="305"/>
      <c r="D26" s="309"/>
      <c r="E26" s="40"/>
      <c r="F26" s="152"/>
      <c r="G26" s="152"/>
      <c r="H26" s="152"/>
      <c r="I26" s="5"/>
    </row>
    <row r="27" spans="1:9" x14ac:dyDescent="0.25">
      <c r="A27" s="299"/>
      <c r="B27" s="260"/>
      <c r="C27" s="306"/>
      <c r="D27" s="309"/>
      <c r="E27" s="153"/>
      <c r="F27" s="152"/>
      <c r="G27" s="152"/>
      <c r="H27" s="152"/>
      <c r="I27" s="5"/>
    </row>
    <row r="28" spans="1:9" x14ac:dyDescent="0.25">
      <c r="A28" s="299"/>
      <c r="B28" s="260"/>
      <c r="C28" s="306"/>
      <c r="D28" s="309"/>
      <c r="E28" s="153"/>
      <c r="F28" s="152"/>
      <c r="G28" s="152"/>
      <c r="H28" s="152"/>
      <c r="I28" s="5"/>
    </row>
    <row r="29" spans="1:9" x14ac:dyDescent="0.25">
      <c r="A29" s="300"/>
      <c r="B29" s="264"/>
      <c r="C29" s="307"/>
      <c r="D29" s="310"/>
      <c r="E29" s="154"/>
      <c r="F29" s="155"/>
      <c r="G29" s="155"/>
      <c r="H29" s="155"/>
      <c r="I29" s="41"/>
    </row>
    <row r="30" spans="1:9" ht="14.25" customHeight="1" x14ac:dyDescent="0.25">
      <c r="A30" s="31"/>
      <c r="B30" s="32"/>
      <c r="C30" s="32"/>
      <c r="D30" s="33"/>
      <c r="E30" s="33"/>
      <c r="F30" s="29"/>
      <c r="G30" s="29"/>
      <c r="H30" s="365"/>
      <c r="I30" s="30"/>
    </row>
    <row r="31" spans="1:9" ht="35.1" customHeight="1" x14ac:dyDescent="0.25">
      <c r="A31" s="553" t="s">
        <v>75</v>
      </c>
      <c r="B31" s="554"/>
      <c r="C31" s="554"/>
      <c r="D31" s="554"/>
      <c r="E31" s="554"/>
      <c r="F31" s="554"/>
      <c r="G31" s="554"/>
      <c r="H31" s="361"/>
      <c r="I31" s="26" t="str">
        <f>CONCATENATE("hier:  ",C10)</f>
        <v xml:space="preserve">hier:  </v>
      </c>
    </row>
    <row r="32" spans="1:9" ht="15" customHeight="1" x14ac:dyDescent="0.25">
      <c r="A32" s="593" t="s">
        <v>10</v>
      </c>
      <c r="B32" s="594"/>
      <c r="C32" s="551" t="s">
        <v>80</v>
      </c>
      <c r="D32" s="551" t="s">
        <v>82</v>
      </c>
      <c r="E32" s="555" t="s">
        <v>11</v>
      </c>
      <c r="F32" s="556"/>
      <c r="G32" s="557"/>
      <c r="H32" s="557"/>
      <c r="I32" s="558"/>
    </row>
    <row r="33" spans="1:9" ht="45" customHeight="1" x14ac:dyDescent="0.25">
      <c r="A33" s="595"/>
      <c r="B33" s="594"/>
      <c r="C33" s="598"/>
      <c r="D33" s="592"/>
      <c r="E33" s="515" t="s">
        <v>49</v>
      </c>
      <c r="F33" s="563"/>
      <c r="G33" s="607" t="s">
        <v>51</v>
      </c>
      <c r="H33" s="608"/>
      <c r="I33" s="55" t="s">
        <v>49</v>
      </c>
    </row>
    <row r="34" spans="1:9" ht="30.75" customHeight="1" x14ac:dyDescent="0.25">
      <c r="A34" s="596"/>
      <c r="B34" s="597"/>
      <c r="C34" s="592"/>
      <c r="D34" s="9" t="s">
        <v>8</v>
      </c>
      <c r="E34" s="515" t="s">
        <v>19</v>
      </c>
      <c r="F34" s="563"/>
      <c r="G34" s="559" t="s">
        <v>52</v>
      </c>
      <c r="H34" s="609"/>
      <c r="I34" s="8" t="s">
        <v>50</v>
      </c>
    </row>
    <row r="35" spans="1:9" x14ac:dyDescent="0.25">
      <c r="A35" s="539"/>
      <c r="B35" s="540"/>
      <c r="C35" s="22"/>
      <c r="D35" s="229"/>
      <c r="E35" s="638"/>
      <c r="F35" s="639"/>
      <c r="G35" s="610"/>
      <c r="H35" s="608"/>
      <c r="I35" s="34" t="s">
        <v>74</v>
      </c>
    </row>
    <row r="36" spans="1:9" ht="15" customHeight="1" x14ac:dyDescent="0.25">
      <c r="A36" s="539"/>
      <c r="B36" s="540"/>
      <c r="C36" s="22"/>
      <c r="D36" s="229"/>
      <c r="E36" s="638"/>
      <c r="F36" s="639"/>
      <c r="G36" s="610"/>
      <c r="H36" s="608"/>
      <c r="I36" s="34" t="s">
        <v>74</v>
      </c>
    </row>
    <row r="37" spans="1:9" ht="15" customHeight="1" x14ac:dyDescent="0.25">
      <c r="A37" s="539"/>
      <c r="B37" s="540"/>
      <c r="C37" s="22"/>
      <c r="D37" s="229"/>
      <c r="E37" s="638"/>
      <c r="F37" s="639"/>
      <c r="G37" s="610"/>
      <c r="H37" s="608"/>
      <c r="I37" s="34" t="s">
        <v>74</v>
      </c>
    </row>
    <row r="38" spans="1:9" ht="15" customHeight="1" x14ac:dyDescent="0.25">
      <c r="A38" s="539"/>
      <c r="B38" s="540"/>
      <c r="C38" s="22"/>
      <c r="D38" s="229"/>
      <c r="E38" s="638"/>
      <c r="F38" s="639"/>
      <c r="G38" s="610"/>
      <c r="H38" s="608"/>
      <c r="I38" s="34" t="s">
        <v>74</v>
      </c>
    </row>
    <row r="39" spans="1:9" x14ac:dyDescent="0.25">
      <c r="A39" s="539"/>
      <c r="B39" s="540"/>
      <c r="C39" s="22"/>
      <c r="D39" s="229"/>
      <c r="E39" s="642"/>
      <c r="F39" s="643"/>
      <c r="G39" s="610"/>
      <c r="H39" s="608"/>
      <c r="I39" s="34" t="s">
        <v>74</v>
      </c>
    </row>
    <row r="40" spans="1:9" ht="18.75" customHeight="1" x14ac:dyDescent="0.25">
      <c r="A40" s="564" t="s">
        <v>23</v>
      </c>
      <c r="B40" s="565"/>
      <c r="C40" s="566"/>
      <c r="D40" s="290">
        <f>SUM(D35:D39)</f>
        <v>0</v>
      </c>
      <c r="E40" s="567"/>
      <c r="F40" s="568"/>
      <c r="G40" s="568"/>
      <c r="H40" s="568"/>
      <c r="I40" s="570"/>
    </row>
    <row r="41" spans="1:9" ht="15" customHeight="1" x14ac:dyDescent="0.25">
      <c r="A41" s="571"/>
      <c r="B41" s="572"/>
      <c r="C41" s="572"/>
      <c r="D41" s="572"/>
      <c r="E41" s="572"/>
      <c r="F41" s="572"/>
      <c r="G41" s="572"/>
      <c r="H41" s="572"/>
      <c r="I41" s="573"/>
    </row>
    <row r="42" spans="1:9" ht="39.950000000000003" customHeight="1" x14ac:dyDescent="0.25">
      <c r="A42" s="546" t="s">
        <v>109</v>
      </c>
      <c r="B42" s="547"/>
      <c r="C42" s="547"/>
      <c r="D42" s="547"/>
      <c r="E42" s="547"/>
      <c r="F42" s="547"/>
      <c r="G42" s="547"/>
      <c r="H42" s="363"/>
      <c r="I42" s="26" t="str">
        <f>CONCATENATE("hier:  ",$C$10)</f>
        <v xml:space="preserve">hier:  </v>
      </c>
    </row>
    <row r="43" spans="1:9" ht="132.75" customHeight="1" x14ac:dyDescent="0.25">
      <c r="A43" s="122" t="s">
        <v>81</v>
      </c>
      <c r="B43" s="14" t="s">
        <v>72</v>
      </c>
      <c r="C43" s="14" t="s">
        <v>55</v>
      </c>
      <c r="D43" s="14" t="s">
        <v>57</v>
      </c>
      <c r="E43" s="15" t="s">
        <v>56</v>
      </c>
      <c r="F43" s="527" t="s">
        <v>53</v>
      </c>
      <c r="G43" s="191" t="s">
        <v>54</v>
      </c>
      <c r="H43" s="529" t="s">
        <v>12</v>
      </c>
      <c r="I43" s="357" t="s">
        <v>175</v>
      </c>
    </row>
    <row r="44" spans="1:9" ht="33.75" customHeight="1" x14ac:dyDescent="0.25">
      <c r="A44" s="123"/>
      <c r="B44" s="55" t="s">
        <v>8</v>
      </c>
      <c r="C44" s="190" t="s">
        <v>8</v>
      </c>
      <c r="D44" s="190" t="s">
        <v>8</v>
      </c>
      <c r="E44" s="190" t="s">
        <v>8</v>
      </c>
      <c r="F44" s="528"/>
      <c r="G44" s="8" t="s">
        <v>9</v>
      </c>
      <c r="H44" s="530"/>
      <c r="I44" s="355" t="s">
        <v>8</v>
      </c>
    </row>
    <row r="45" spans="1:9" x14ac:dyDescent="0.25">
      <c r="A45" s="371" t="str">
        <f>IF('Recyclingschritt N_0'!A78&lt;&gt;"",'Recyclingschritt N_0'!A78,"")</f>
        <v>Kobalt (Co)</v>
      </c>
      <c r="B45" s="226"/>
      <c r="C45" s="227"/>
      <c r="D45" s="227"/>
      <c r="E45" s="241">
        <f>C45+D45</f>
        <v>0</v>
      </c>
      <c r="F45" s="212"/>
      <c r="G45" s="233"/>
      <c r="H45" s="358"/>
      <c r="I45" s="228"/>
    </row>
    <row r="46" spans="1:9" x14ac:dyDescent="0.25">
      <c r="A46" s="371" t="str">
        <f>IF('Recyclingschritt N_0'!A79&lt;&gt;"",'Recyclingschritt N_0'!A79,"")</f>
        <v>Kupfer (Cu)</v>
      </c>
      <c r="B46" s="227"/>
      <c r="C46" s="227"/>
      <c r="D46" s="227"/>
      <c r="E46" s="241">
        <f t="shared" ref="E46:E63" si="0">C46+D46</f>
        <v>0</v>
      </c>
      <c r="F46" s="212"/>
      <c r="G46" s="233"/>
      <c r="H46" s="358"/>
      <c r="I46" s="347"/>
    </row>
    <row r="47" spans="1:9" x14ac:dyDescent="0.25">
      <c r="A47" s="371" t="str">
        <f>IF('Recyclingschritt N_0'!A80&lt;&gt;"",'Recyclingschritt N_0'!A80,"")</f>
        <v>Blei (Pb)</v>
      </c>
      <c r="B47" s="227"/>
      <c r="C47" s="227"/>
      <c r="D47" s="227"/>
      <c r="E47" s="241">
        <f t="shared" si="0"/>
        <v>0</v>
      </c>
      <c r="F47" s="212"/>
      <c r="G47" s="233"/>
      <c r="H47" s="358"/>
      <c r="I47" s="228"/>
    </row>
    <row r="48" spans="1:9" x14ac:dyDescent="0.25">
      <c r="A48" s="371" t="str">
        <f>IF('Recyclingschritt N_0'!A81&lt;&gt;"",'Recyclingschritt N_0'!A81,"")</f>
        <v>Lithium (Li)</v>
      </c>
      <c r="B48" s="227"/>
      <c r="C48" s="227"/>
      <c r="D48" s="227"/>
      <c r="E48" s="241">
        <f t="shared" si="0"/>
        <v>0</v>
      </c>
      <c r="F48" s="212"/>
      <c r="G48" s="233"/>
      <c r="H48" s="358"/>
      <c r="I48" s="228"/>
    </row>
    <row r="49" spans="1:9" x14ac:dyDescent="0.25">
      <c r="A49" s="371" t="str">
        <f>IF('Recyclingschritt N_0'!A82&lt;&gt;"",'Recyclingschritt N_0'!A82,"")</f>
        <v>Nickel (Ni)</v>
      </c>
      <c r="B49" s="227"/>
      <c r="C49" s="227"/>
      <c r="D49" s="227"/>
      <c r="E49" s="241">
        <f t="shared" si="0"/>
        <v>0</v>
      </c>
      <c r="F49" s="212"/>
      <c r="G49" s="233"/>
      <c r="H49" s="358"/>
      <c r="I49" s="228"/>
    </row>
    <row r="50" spans="1:9" x14ac:dyDescent="0.25">
      <c r="A50" s="371" t="str">
        <f>IF('Recyclingschritt N_0'!A83&lt;&gt;"",'Recyclingschritt N_0'!A83,"")</f>
        <v>Mangan (Mn)</v>
      </c>
      <c r="B50" s="227"/>
      <c r="C50" s="227"/>
      <c r="D50" s="227"/>
      <c r="E50" s="241">
        <f t="shared" si="0"/>
        <v>0</v>
      </c>
      <c r="F50" s="212"/>
      <c r="G50" s="233"/>
      <c r="H50" s="358"/>
      <c r="I50" s="228"/>
    </row>
    <row r="51" spans="1:9" x14ac:dyDescent="0.25">
      <c r="A51" s="371" t="str">
        <f>IF('Recyclingschritt N_0'!A84&lt;&gt;"",'Recyclingschritt N_0'!A84,"")</f>
        <v>Aluminium (Al)</v>
      </c>
      <c r="B51" s="227"/>
      <c r="C51" s="227"/>
      <c r="D51" s="227"/>
      <c r="E51" s="241">
        <f t="shared" si="0"/>
        <v>0</v>
      </c>
      <c r="F51" s="212"/>
      <c r="G51" s="233"/>
      <c r="H51" s="358"/>
      <c r="I51" s="228"/>
    </row>
    <row r="52" spans="1:9" x14ac:dyDescent="0.25">
      <c r="A52" s="371" t="str">
        <f>IF('Recyclingschritt N_0'!A85&lt;&gt;"",'Recyclingschritt N_0'!A85,"")</f>
        <v>Stahl</v>
      </c>
      <c r="B52" s="227"/>
      <c r="C52" s="227"/>
      <c r="D52" s="227"/>
      <c r="E52" s="241">
        <f t="shared" si="0"/>
        <v>0</v>
      </c>
      <c r="F52" s="212"/>
      <c r="G52" s="233"/>
      <c r="H52" s="358"/>
      <c r="I52" s="228"/>
    </row>
    <row r="53" spans="1:9" x14ac:dyDescent="0.25">
      <c r="A53" s="371" t="str">
        <f>IF('Recyclingschritt N_0'!A86&lt;&gt;"",'Recyclingschritt N_0'!A86,"")</f>
        <v>Elektrolyt (KOH)</v>
      </c>
      <c r="B53" s="227"/>
      <c r="C53" s="227"/>
      <c r="D53" s="227"/>
      <c r="E53" s="241">
        <f t="shared" si="0"/>
        <v>0</v>
      </c>
      <c r="F53" s="212"/>
      <c r="G53" s="233"/>
      <c r="H53" s="358"/>
      <c r="I53" s="228"/>
    </row>
    <row r="54" spans="1:9" x14ac:dyDescent="0.25">
      <c r="A54" s="371" t="str">
        <f>IF('Recyclingschritt N_0'!A87&lt;&gt;"",'Recyclingschritt N_0'!A87,"")</f>
        <v>Elektrolyt (NaOH)</v>
      </c>
      <c r="B54" s="227"/>
      <c r="C54" s="227"/>
      <c r="D54" s="227"/>
      <c r="E54" s="241">
        <f t="shared" si="0"/>
        <v>0</v>
      </c>
      <c r="F54" s="212"/>
      <c r="G54" s="233"/>
      <c r="H54" s="358"/>
      <c r="I54" s="228"/>
    </row>
    <row r="55" spans="1:9" ht="17.25" x14ac:dyDescent="0.25">
      <c r="A55" s="345" t="s">
        <v>171</v>
      </c>
      <c r="B55" s="227"/>
      <c r="C55" s="227"/>
      <c r="D55" s="227"/>
      <c r="E55" s="241">
        <f t="shared" si="0"/>
        <v>0</v>
      </c>
      <c r="F55" s="212"/>
      <c r="G55" s="233"/>
      <c r="H55" s="358"/>
      <c r="I55" s="406"/>
    </row>
    <row r="56" spans="1:9" ht="17.25" x14ac:dyDescent="0.25">
      <c r="A56" s="345" t="s">
        <v>172</v>
      </c>
      <c r="B56" s="226"/>
      <c r="C56" s="227"/>
      <c r="D56" s="227"/>
      <c r="E56" s="241">
        <f t="shared" si="0"/>
        <v>0</v>
      </c>
      <c r="F56" s="212"/>
      <c r="G56" s="233"/>
      <c r="H56" s="404"/>
      <c r="I56" s="414"/>
    </row>
    <row r="57" spans="1:9" x14ac:dyDescent="0.25">
      <c r="A57" s="175" t="str">
        <f>IF('Recyclingschritt N_0'!A90&lt;&gt;"",'Recyclingschritt N_0'!A90,"")</f>
        <v/>
      </c>
      <c r="B57" s="244"/>
      <c r="C57" s="229"/>
      <c r="D57" s="245"/>
      <c r="E57" s="241">
        <f t="shared" si="0"/>
        <v>0</v>
      </c>
      <c r="F57" s="194"/>
      <c r="G57" s="234"/>
      <c r="H57" s="358"/>
      <c r="I57" s="228"/>
    </row>
    <row r="58" spans="1:9" x14ac:dyDescent="0.25">
      <c r="A58" s="175" t="str">
        <f>IF('Recyclingschritt N_0'!A91&lt;&gt;"",'Recyclingschritt N_0'!A91,"")</f>
        <v/>
      </c>
      <c r="B58" s="244"/>
      <c r="C58" s="229"/>
      <c r="D58" s="245"/>
      <c r="E58" s="241">
        <f t="shared" si="0"/>
        <v>0</v>
      </c>
      <c r="F58" s="22"/>
      <c r="G58" s="234"/>
      <c r="H58" s="358"/>
      <c r="I58" s="228"/>
    </row>
    <row r="59" spans="1:9" x14ac:dyDescent="0.25">
      <c r="A59" s="175" t="str">
        <f>IF('Recyclingschritt N_0'!A92&lt;&gt;"",'Recyclingschritt N_0'!A92,"")</f>
        <v/>
      </c>
      <c r="B59" s="244"/>
      <c r="C59" s="229"/>
      <c r="D59" s="245"/>
      <c r="E59" s="241">
        <f t="shared" si="0"/>
        <v>0</v>
      </c>
      <c r="F59" s="22"/>
      <c r="G59" s="234"/>
      <c r="H59" s="358"/>
      <c r="I59" s="228"/>
    </row>
    <row r="60" spans="1:9" x14ac:dyDescent="0.25">
      <c r="A60" s="175" t="str">
        <f>IF('Recyclingschritt N_0'!A93&lt;&gt;"",'Recyclingschritt N_0'!A93,"")</f>
        <v/>
      </c>
      <c r="B60" s="244"/>
      <c r="C60" s="229"/>
      <c r="D60" s="245"/>
      <c r="E60" s="241">
        <f t="shared" si="0"/>
        <v>0</v>
      </c>
      <c r="F60" s="212"/>
      <c r="G60" s="233"/>
      <c r="H60" s="358"/>
      <c r="I60" s="228"/>
    </row>
    <row r="61" spans="1:9" x14ac:dyDescent="0.25">
      <c r="A61" s="175" t="str">
        <f>IF('Recyclingschritt N_0'!A94&lt;&gt;"",'Recyclingschritt N_0'!A94,"")</f>
        <v/>
      </c>
      <c r="B61" s="244"/>
      <c r="C61" s="229"/>
      <c r="D61" s="245"/>
      <c r="E61" s="241">
        <f t="shared" si="0"/>
        <v>0</v>
      </c>
      <c r="F61" s="22"/>
      <c r="G61" s="234"/>
      <c r="H61" s="358"/>
      <c r="I61" s="231"/>
    </row>
    <row r="62" spans="1:9" x14ac:dyDescent="0.25">
      <c r="A62" s="175" t="str">
        <f>IF('Recyclingschritt N_0'!A95&lt;&gt;"",'Recyclingschritt N_0'!A95,"")</f>
        <v/>
      </c>
      <c r="B62" s="244"/>
      <c r="C62" s="229"/>
      <c r="D62" s="245"/>
      <c r="E62" s="241">
        <f t="shared" si="0"/>
        <v>0</v>
      </c>
      <c r="F62" s="22"/>
      <c r="G62" s="234"/>
      <c r="H62" s="358"/>
      <c r="I62" s="231"/>
    </row>
    <row r="63" spans="1:9" x14ac:dyDescent="0.25">
      <c r="A63" s="175" t="str">
        <f>IF('Recyclingschritt N_0'!A96&lt;&gt;"",'Recyclingschritt N_0'!A96,"")</f>
        <v/>
      </c>
      <c r="B63" s="244"/>
      <c r="C63" s="229"/>
      <c r="D63" s="245"/>
      <c r="E63" s="241">
        <f t="shared" si="0"/>
        <v>0</v>
      </c>
      <c r="F63" s="22"/>
      <c r="G63" s="234"/>
      <c r="H63" s="358"/>
      <c r="I63" s="231"/>
    </row>
    <row r="64" spans="1:9" ht="15" customHeight="1" x14ac:dyDescent="0.25">
      <c r="A64" s="189" t="s">
        <v>174</v>
      </c>
      <c r="B64" s="294">
        <f>SUM(B45:B63)</f>
        <v>0</v>
      </c>
      <c r="C64" s="294">
        <f>SUM(C45:C63)</f>
        <v>0</v>
      </c>
      <c r="D64" s="294">
        <f>SUM(D45:D63)</f>
        <v>0</v>
      </c>
      <c r="E64" s="241">
        <f t="shared" ref="E64" si="1">C64+D64</f>
        <v>0</v>
      </c>
      <c r="F64" s="296"/>
      <c r="G64" s="313"/>
      <c r="H64" s="313"/>
      <c r="I64" s="314"/>
    </row>
    <row r="65" spans="1:9" ht="15" customHeight="1" x14ac:dyDescent="0.25">
      <c r="A65" s="531"/>
      <c r="B65" s="532"/>
      <c r="C65" s="532"/>
      <c r="D65" s="532"/>
      <c r="E65" s="532"/>
      <c r="F65" s="532"/>
      <c r="G65" s="532"/>
      <c r="H65" s="532"/>
      <c r="I65" s="532"/>
    </row>
    <row r="66" spans="1:9" x14ac:dyDescent="0.25">
      <c r="A66" s="7"/>
    </row>
    <row r="67" spans="1:9" x14ac:dyDescent="0.25">
      <c r="A67" s="7" t="str">
        <f>Gesamtergebnis!A197</f>
        <v>Anmerkungen (vgl. DV Abschnitt 8):</v>
      </c>
    </row>
    <row r="69" spans="1:9" ht="35.25" customHeight="1" x14ac:dyDescent="0.25">
      <c r="A69" s="538" t="s">
        <v>144</v>
      </c>
      <c r="B69" s="538"/>
      <c r="C69" s="538"/>
      <c r="D69" s="538"/>
      <c r="E69" s="538"/>
      <c r="F69" s="538"/>
      <c r="G69" s="538"/>
      <c r="H69" s="538"/>
      <c r="I69" s="538"/>
    </row>
    <row r="71" spans="1:9" ht="15" customHeight="1" x14ac:dyDescent="0.25">
      <c r="A71" s="538" t="s">
        <v>145</v>
      </c>
      <c r="B71" s="538"/>
      <c r="C71" s="538"/>
      <c r="D71" s="538"/>
      <c r="E71" s="538"/>
      <c r="F71" s="538"/>
      <c r="G71" s="538"/>
      <c r="H71" s="538"/>
      <c r="I71" s="538"/>
    </row>
    <row r="72" spans="1:9" ht="39" customHeight="1" x14ac:dyDescent="0.25">
      <c r="A72" s="538"/>
      <c r="B72" s="538"/>
      <c r="C72" s="538"/>
      <c r="D72" s="538"/>
      <c r="E72" s="538"/>
      <c r="F72" s="538"/>
      <c r="G72" s="538"/>
      <c r="H72" s="538"/>
      <c r="I72" s="538"/>
    </row>
    <row r="74" spans="1:9" ht="33" customHeight="1" x14ac:dyDescent="0.25">
      <c r="A74" s="538" t="s">
        <v>102</v>
      </c>
      <c r="B74" s="538"/>
      <c r="C74" s="538"/>
      <c r="D74" s="538"/>
      <c r="E74" s="538"/>
      <c r="F74" s="538"/>
      <c r="G74" s="538"/>
      <c r="H74" s="538"/>
      <c r="I74" s="538"/>
    </row>
    <row r="76" spans="1:9" ht="56.25" customHeight="1" x14ac:dyDescent="0.25">
      <c r="A76" s="538" t="s">
        <v>107</v>
      </c>
      <c r="B76" s="538"/>
      <c r="C76" s="538"/>
      <c r="D76" s="538"/>
      <c r="E76" s="538"/>
      <c r="F76" s="538"/>
      <c r="G76" s="538"/>
      <c r="H76" s="538"/>
      <c r="I76" s="538"/>
    </row>
    <row r="78" spans="1:9" ht="15" customHeight="1" x14ac:dyDescent="0.25">
      <c r="A78" s="538" t="s">
        <v>103</v>
      </c>
      <c r="B78" s="538"/>
      <c r="C78" s="538"/>
      <c r="D78" s="538"/>
      <c r="E78" s="538"/>
      <c r="F78" s="538"/>
      <c r="G78" s="538"/>
      <c r="H78" s="538"/>
      <c r="I78" s="538"/>
    </row>
    <row r="79" spans="1:9" ht="27" customHeight="1" x14ac:dyDescent="0.25">
      <c r="A79" s="538"/>
      <c r="B79" s="538"/>
      <c r="C79" s="538"/>
      <c r="D79" s="538"/>
      <c r="E79" s="538"/>
      <c r="F79" s="538"/>
      <c r="G79" s="538"/>
      <c r="H79" s="538"/>
      <c r="I79" s="538"/>
    </row>
    <row r="81" spans="1:9" ht="36.75" customHeight="1" x14ac:dyDescent="0.25">
      <c r="A81" s="611" t="s">
        <v>104</v>
      </c>
      <c r="B81" s="611"/>
      <c r="C81" s="611"/>
      <c r="D81" s="611"/>
      <c r="E81" s="611"/>
      <c r="F81" s="611"/>
      <c r="G81" s="611"/>
      <c r="H81" s="611"/>
      <c r="I81" s="611"/>
    </row>
    <row r="82" spans="1:9" x14ac:dyDescent="0.25">
      <c r="A82" s="352"/>
      <c r="B82" s="352"/>
      <c r="C82" s="352"/>
      <c r="D82" s="352"/>
      <c r="E82" s="352"/>
      <c r="F82" s="352"/>
      <c r="G82" s="352"/>
      <c r="H82" s="352"/>
      <c r="I82" s="352"/>
    </row>
    <row r="83" spans="1:9" ht="55.5" customHeight="1" x14ac:dyDescent="0.25">
      <c r="A83" s="538" t="s">
        <v>105</v>
      </c>
      <c r="B83" s="538"/>
      <c r="C83" s="538"/>
      <c r="D83" s="538"/>
      <c r="E83" s="538"/>
      <c r="F83" s="538"/>
      <c r="G83" s="538"/>
      <c r="H83" s="538"/>
      <c r="I83" s="538"/>
    </row>
    <row r="84" spans="1:9" x14ac:dyDescent="0.25">
      <c r="A84" s="352"/>
      <c r="B84" s="352"/>
      <c r="C84" s="352"/>
      <c r="D84" s="352"/>
      <c r="E84" s="352"/>
      <c r="F84" s="352"/>
      <c r="G84" s="352"/>
      <c r="H84" s="352"/>
      <c r="I84" s="352"/>
    </row>
    <row r="85" spans="1:9" ht="20.100000000000001" customHeight="1" x14ac:dyDescent="0.25">
      <c r="A85" s="538" t="s">
        <v>99</v>
      </c>
      <c r="B85" s="538"/>
      <c r="C85" s="538"/>
      <c r="D85" s="538"/>
      <c r="E85" s="538"/>
      <c r="F85" s="538"/>
      <c r="G85" s="538"/>
      <c r="H85" s="538"/>
      <c r="I85" s="538"/>
    </row>
    <row r="86" spans="1:9" x14ac:dyDescent="0.25">
      <c r="A86" s="352"/>
      <c r="B86" s="352"/>
      <c r="C86" s="352"/>
      <c r="D86" s="352"/>
      <c r="E86" s="352"/>
      <c r="F86" s="352"/>
      <c r="G86" s="352"/>
      <c r="H86" s="352"/>
      <c r="I86" s="352"/>
    </row>
    <row r="87" spans="1:9" ht="40.5" customHeight="1" x14ac:dyDescent="0.25">
      <c r="A87" s="538" t="s">
        <v>106</v>
      </c>
      <c r="B87" s="538"/>
      <c r="C87" s="538"/>
      <c r="D87" s="538"/>
      <c r="E87" s="538"/>
      <c r="F87" s="538"/>
      <c r="G87" s="538"/>
      <c r="H87" s="538"/>
      <c r="I87" s="538"/>
    </row>
    <row r="88" spans="1:9" x14ac:dyDescent="0.25">
      <c r="A88" s="352"/>
      <c r="B88" s="352"/>
      <c r="C88" s="352"/>
      <c r="D88" s="352"/>
      <c r="E88" s="352"/>
      <c r="F88" s="352"/>
      <c r="G88" s="352"/>
      <c r="H88" s="352"/>
      <c r="I88" s="352"/>
    </row>
    <row r="89" spans="1:9" ht="101.25" customHeight="1" x14ac:dyDescent="0.25">
      <c r="A89" s="538" t="s">
        <v>178</v>
      </c>
      <c r="B89" s="538"/>
      <c r="C89" s="538"/>
      <c r="D89" s="538"/>
      <c r="E89" s="538"/>
      <c r="F89" s="538"/>
      <c r="G89" s="538"/>
      <c r="H89" s="538"/>
      <c r="I89" s="538"/>
    </row>
    <row r="91" spans="1:9" ht="20.100000000000001" customHeight="1" x14ac:dyDescent="0.25">
      <c r="A91" s="538" t="s">
        <v>168</v>
      </c>
      <c r="B91" s="538"/>
      <c r="C91" s="538"/>
      <c r="D91" s="538"/>
      <c r="E91" s="538"/>
      <c r="F91" s="538"/>
      <c r="G91" s="538"/>
      <c r="H91" s="538"/>
      <c r="I91" s="538"/>
    </row>
    <row r="93" spans="1:9" ht="41.25" customHeight="1" x14ac:dyDescent="0.25">
      <c r="A93" s="606" t="s">
        <v>179</v>
      </c>
      <c r="B93" s="606"/>
      <c r="C93" s="606"/>
      <c r="D93" s="606"/>
      <c r="E93" s="606"/>
      <c r="F93" s="606"/>
      <c r="G93" s="606"/>
      <c r="H93" s="606"/>
      <c r="I93" s="606"/>
    </row>
    <row r="95" spans="1:9" ht="52.5" customHeight="1" x14ac:dyDescent="0.25">
      <c r="A95" s="606" t="s">
        <v>170</v>
      </c>
      <c r="B95" s="606"/>
      <c r="C95" s="606"/>
      <c r="D95" s="606"/>
      <c r="E95" s="606"/>
      <c r="F95" s="606"/>
      <c r="G95" s="606"/>
      <c r="H95" s="606"/>
      <c r="I95" s="606"/>
    </row>
  </sheetData>
  <sheetProtection algorithmName="SHA-512" hashValue="zmoRPzdCsE4VTZthQx8G6vQepsLovjwhf7+JRlq7dJX30iwsfS0Ew8QeIFP7CoTeMg6xHmShopYymHJs8u6XcQ==" saltValue="bdjUNh7JtmCDYe/6H+N3Lg==" spinCount="100000" sheet="1" objects="1" scenarios="1"/>
  <mergeCells count="52">
    <mergeCell ref="A41:I41"/>
    <mergeCell ref="E38:F38"/>
    <mergeCell ref="A69:I69"/>
    <mergeCell ref="A71:I72"/>
    <mergeCell ref="A74:I74"/>
    <mergeCell ref="A42:G42"/>
    <mergeCell ref="F43:F44"/>
    <mergeCell ref="H43:H44"/>
    <mergeCell ref="A65:I65"/>
    <mergeCell ref="A39:B39"/>
    <mergeCell ref="E39:F39"/>
    <mergeCell ref="A40:C40"/>
    <mergeCell ref="E40:I40"/>
    <mergeCell ref="A38:B38"/>
    <mergeCell ref="G38:H38"/>
    <mergeCell ref="G39:H39"/>
    <mergeCell ref="A76:I76"/>
    <mergeCell ref="A89:I89"/>
    <mergeCell ref="A91:I91"/>
    <mergeCell ref="A93:I93"/>
    <mergeCell ref="A95:I95"/>
    <mergeCell ref="A78:I79"/>
    <mergeCell ref="A81:I81"/>
    <mergeCell ref="A85:I85"/>
    <mergeCell ref="A87:I87"/>
    <mergeCell ref="A83:I83"/>
    <mergeCell ref="G37:H37"/>
    <mergeCell ref="G35:H35"/>
    <mergeCell ref="A22:G22"/>
    <mergeCell ref="C1:F1"/>
    <mergeCell ref="B2:I2"/>
    <mergeCell ref="A3:I3"/>
    <mergeCell ref="A19:B20"/>
    <mergeCell ref="C19:I20"/>
    <mergeCell ref="A23:B24"/>
    <mergeCell ref="C23:C24"/>
    <mergeCell ref="A31:G31"/>
    <mergeCell ref="A32:B34"/>
    <mergeCell ref="C32:C34"/>
    <mergeCell ref="D32:D33"/>
    <mergeCell ref="E32:I32"/>
    <mergeCell ref="G33:H33"/>
    <mergeCell ref="G34:H34"/>
    <mergeCell ref="A35:B35"/>
    <mergeCell ref="E35:F35"/>
    <mergeCell ref="G36:H36"/>
    <mergeCell ref="A36:B36"/>
    <mergeCell ref="E36:F36"/>
    <mergeCell ref="A37:B37"/>
    <mergeCell ref="E37:F37"/>
    <mergeCell ref="E33:F33"/>
    <mergeCell ref="E34:F34"/>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07627-BDE4-4C81-BF26-FFBD1744BD62}">
  <sheetPr codeName="Tabelle10"/>
  <dimension ref="A1:I95"/>
  <sheetViews>
    <sheetView view="pageLayout" zoomScaleNormal="100" workbookViewId="0">
      <selection activeCell="A2" sqref="A2"/>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5" t="s">
        <v>25</v>
      </c>
      <c r="D1" s="626"/>
      <c r="E1" s="626"/>
      <c r="F1" s="626"/>
      <c r="G1" s="274"/>
      <c r="H1" s="274"/>
      <c r="I1" s="275" t="str">
        <f>IF('Titelseite NiCd-Altbatterien'!$F$7&lt;&gt;"",'Titelseite NiCd-Altbatterien'!$F$7,"")</f>
        <v/>
      </c>
    </row>
    <row r="2" spans="1:9" ht="32.25" customHeight="1" x14ac:dyDescent="0.25">
      <c r="A2" s="146" t="str">
        <f>'Recyclingschritt N_0'!A2</f>
        <v>DV Abschnitt  8 (Teil 2)</v>
      </c>
      <c r="B2" s="631" t="s">
        <v>38</v>
      </c>
      <c r="C2" s="632"/>
      <c r="D2" s="632"/>
      <c r="E2" s="632"/>
      <c r="F2" s="632"/>
      <c r="G2" s="632"/>
      <c r="H2" s="632"/>
      <c r="I2" s="633"/>
    </row>
    <row r="3" spans="1:9" ht="60" customHeight="1" x14ac:dyDescent="0.25">
      <c r="A3" s="463" t="s">
        <v>110</v>
      </c>
      <c r="B3" s="464"/>
      <c r="C3" s="464"/>
      <c r="D3" s="464"/>
      <c r="E3" s="464"/>
      <c r="F3" s="464"/>
      <c r="G3" s="464"/>
      <c r="H3" s="464"/>
      <c r="I3" s="465"/>
    </row>
    <row r="4" spans="1:9" ht="15" customHeight="1" x14ac:dyDescent="0.25">
      <c r="A4" s="133"/>
      <c r="B4" s="134"/>
      <c r="C4" s="134"/>
      <c r="D4" s="134"/>
      <c r="E4" s="134"/>
      <c r="F4" s="134"/>
      <c r="G4" s="134"/>
      <c r="H4" s="134"/>
      <c r="I4" s="147"/>
    </row>
    <row r="5" spans="1:9" ht="15" customHeight="1" x14ac:dyDescent="0.25">
      <c r="A5" s="113" t="s">
        <v>41</v>
      </c>
      <c r="B5" s="137" t="str">
        <f>CONCATENATE("N_5, hier:  ",IF('Titelseite NiCd-Altbatterien'!$I$18&lt;&gt;"",'Titelseite NiCd-Altbatterien'!$I$18,""))</f>
        <v xml:space="preserve">N_5,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30</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83</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181"/>
      <c r="D18" s="181"/>
      <c r="E18" s="181"/>
      <c r="F18" s="181"/>
      <c r="G18" s="181"/>
      <c r="H18" s="353"/>
      <c r="I18" s="142"/>
    </row>
    <row r="19" spans="1:9" ht="15" customHeight="1" x14ac:dyDescent="0.25">
      <c r="A19" s="599" t="s">
        <v>40</v>
      </c>
      <c r="B19" s="600"/>
      <c r="C19" s="580" t="s">
        <v>147</v>
      </c>
      <c r="D19" s="581"/>
      <c r="E19" s="581"/>
      <c r="F19" s="581"/>
      <c r="G19" s="581"/>
      <c r="H19" s="581"/>
      <c r="I19" s="582"/>
    </row>
    <row r="20" spans="1:9" ht="15" customHeight="1" x14ac:dyDescent="0.25">
      <c r="A20" s="498"/>
      <c r="B20" s="601"/>
      <c r="C20" s="583"/>
      <c r="D20" s="584"/>
      <c r="E20" s="584"/>
      <c r="F20" s="584"/>
      <c r="G20" s="584"/>
      <c r="H20" s="584"/>
      <c r="I20" s="585"/>
    </row>
    <row r="21" spans="1:9" x14ac:dyDescent="0.25">
      <c r="A21" s="28"/>
      <c r="B21" s="185"/>
      <c r="C21" s="185"/>
      <c r="D21" s="185"/>
      <c r="E21" s="185"/>
      <c r="F21" s="185"/>
      <c r="G21" s="185"/>
      <c r="H21" s="365"/>
      <c r="I21" s="186"/>
    </row>
    <row r="22" spans="1:9" ht="35.1" customHeight="1" x14ac:dyDescent="0.25">
      <c r="A22" s="553" t="s">
        <v>48</v>
      </c>
      <c r="B22" s="629"/>
      <c r="C22" s="629"/>
      <c r="D22" s="629"/>
      <c r="E22" s="629"/>
      <c r="F22" s="629"/>
      <c r="G22" s="629"/>
      <c r="H22" s="366"/>
      <c r="I22" s="26" t="str">
        <f>CONCATENATE("hier: ",$C$10)</f>
        <v xml:space="preserve">hier: </v>
      </c>
    </row>
    <row r="23" spans="1:9" ht="38.1" customHeight="1" x14ac:dyDescent="0.25">
      <c r="A23" s="559" t="s">
        <v>84</v>
      </c>
      <c r="B23" s="586"/>
      <c r="C23" s="551" t="s">
        <v>80</v>
      </c>
      <c r="D23" s="182" t="s">
        <v>43</v>
      </c>
      <c r="E23" s="149"/>
      <c r="F23" s="150"/>
      <c r="G23" s="150"/>
      <c r="H23" s="150"/>
      <c r="I23" s="2"/>
    </row>
    <row r="24" spans="1:9" ht="38.1" customHeight="1" x14ac:dyDescent="0.25">
      <c r="A24" s="587"/>
      <c r="B24" s="588"/>
      <c r="C24" s="552"/>
      <c r="D24" s="182" t="s">
        <v>8</v>
      </c>
      <c r="E24" s="151"/>
      <c r="F24" s="178"/>
      <c r="G24" s="178"/>
      <c r="H24" s="349"/>
      <c r="I24" s="5"/>
    </row>
    <row r="25" spans="1:9" x14ac:dyDescent="0.25">
      <c r="A25" s="301" t="str" cm="1">
        <f t="array" ref="A25:B25">IF('Recyclingschritt N_0'!A42:B42&lt;&gt;"",'Recyclingschritt N_0'!A42:B42,"")</f>
        <v/>
      </c>
      <c r="B25" s="184" t="str">
        <v/>
      </c>
      <c r="C25" s="308" t="str">
        <f>IF('Recyclingschritt N_0'!C42&lt;&gt;"",'Recyclingschritt N_0'!C42,"")</f>
        <v/>
      </c>
      <c r="D25" s="302" t="str">
        <f>IF('Recyclingschritt N_0'!D42&lt;&gt;"",'Recyclingschritt N_0'!D42,"")</f>
        <v/>
      </c>
      <c r="E25" s="40"/>
      <c r="F25" s="4"/>
      <c r="G25" s="4"/>
      <c r="H25" s="4"/>
      <c r="I25" s="5"/>
    </row>
    <row r="26" spans="1:9" x14ac:dyDescent="0.25">
      <c r="A26" s="299"/>
      <c r="B26" s="260"/>
      <c r="C26" s="305"/>
      <c r="D26" s="303"/>
      <c r="E26" s="40"/>
      <c r="F26" s="152"/>
      <c r="G26" s="152"/>
      <c r="H26" s="152"/>
      <c r="I26" s="5"/>
    </row>
    <row r="27" spans="1:9" x14ac:dyDescent="0.25">
      <c r="A27" s="299"/>
      <c r="B27" s="260"/>
      <c r="C27" s="306"/>
      <c r="D27" s="303"/>
      <c r="E27" s="153"/>
      <c r="F27" s="152"/>
      <c r="G27" s="152"/>
      <c r="H27" s="152"/>
      <c r="I27" s="5"/>
    </row>
    <row r="28" spans="1:9" x14ac:dyDescent="0.25">
      <c r="A28" s="299"/>
      <c r="B28" s="260"/>
      <c r="C28" s="306"/>
      <c r="D28" s="303"/>
      <c r="E28" s="153"/>
      <c r="F28" s="152"/>
      <c r="G28" s="152"/>
      <c r="H28" s="152"/>
      <c r="I28" s="5"/>
    </row>
    <row r="29" spans="1:9" x14ac:dyDescent="0.25">
      <c r="A29" s="300"/>
      <c r="B29" s="264"/>
      <c r="C29" s="307"/>
      <c r="D29" s="304"/>
      <c r="E29" s="154"/>
      <c r="F29" s="155"/>
      <c r="G29" s="155"/>
      <c r="H29" s="155"/>
      <c r="I29" s="41"/>
    </row>
    <row r="30" spans="1:9" ht="14.25" customHeight="1" x14ac:dyDescent="0.25">
      <c r="A30" s="31"/>
      <c r="B30" s="32"/>
      <c r="C30" s="32"/>
      <c r="D30" s="33"/>
      <c r="E30" s="33"/>
      <c r="F30" s="185"/>
      <c r="G30" s="185"/>
      <c r="H30" s="365"/>
      <c r="I30" s="186"/>
    </row>
    <row r="31" spans="1:9" ht="35.1" customHeight="1" x14ac:dyDescent="0.25">
      <c r="A31" s="553" t="s">
        <v>75</v>
      </c>
      <c r="B31" s="554"/>
      <c r="C31" s="554"/>
      <c r="D31" s="554"/>
      <c r="E31" s="554"/>
      <c r="F31" s="554"/>
      <c r="G31" s="554"/>
      <c r="H31" s="361"/>
      <c r="I31" s="26" t="str">
        <f>CONCATENATE("hier:  ",C10)</f>
        <v xml:space="preserve">hier:  </v>
      </c>
    </row>
    <row r="32" spans="1:9" ht="15" customHeight="1" x14ac:dyDescent="0.25">
      <c r="A32" s="593" t="s">
        <v>10</v>
      </c>
      <c r="B32" s="594"/>
      <c r="C32" s="551" t="s">
        <v>80</v>
      </c>
      <c r="D32" s="551" t="s">
        <v>82</v>
      </c>
      <c r="E32" s="555" t="s">
        <v>11</v>
      </c>
      <c r="F32" s="556"/>
      <c r="G32" s="557"/>
      <c r="H32" s="557"/>
      <c r="I32" s="558"/>
    </row>
    <row r="33" spans="1:9" ht="45" customHeight="1" x14ac:dyDescent="0.25">
      <c r="A33" s="595"/>
      <c r="B33" s="594"/>
      <c r="C33" s="598"/>
      <c r="D33" s="592"/>
      <c r="E33" s="515" t="s">
        <v>49</v>
      </c>
      <c r="F33" s="563"/>
      <c r="G33" s="607" t="s">
        <v>51</v>
      </c>
      <c r="H33" s="608"/>
      <c r="I33" s="182" t="s">
        <v>49</v>
      </c>
    </row>
    <row r="34" spans="1:9" ht="30.75" customHeight="1" x14ac:dyDescent="0.25">
      <c r="A34" s="596"/>
      <c r="B34" s="597"/>
      <c r="C34" s="592"/>
      <c r="D34" s="9" t="s">
        <v>8</v>
      </c>
      <c r="E34" s="515" t="s">
        <v>19</v>
      </c>
      <c r="F34" s="563"/>
      <c r="G34" s="559" t="s">
        <v>52</v>
      </c>
      <c r="H34" s="609"/>
      <c r="I34" s="8" t="s">
        <v>50</v>
      </c>
    </row>
    <row r="35" spans="1:9" x14ac:dyDescent="0.25">
      <c r="A35" s="539"/>
      <c r="B35" s="540"/>
      <c r="C35" s="22"/>
      <c r="D35" s="229"/>
      <c r="E35" s="638"/>
      <c r="F35" s="639"/>
      <c r="G35" s="610"/>
      <c r="H35" s="608"/>
      <c r="I35" s="34" t="s">
        <v>74</v>
      </c>
    </row>
    <row r="36" spans="1:9" ht="15" customHeight="1" x14ac:dyDescent="0.25">
      <c r="A36" s="539"/>
      <c r="B36" s="540"/>
      <c r="C36" s="22"/>
      <c r="D36" s="229"/>
      <c r="E36" s="638"/>
      <c r="F36" s="639"/>
      <c r="G36" s="610"/>
      <c r="H36" s="608"/>
      <c r="I36" s="34" t="s">
        <v>74</v>
      </c>
    </row>
    <row r="37" spans="1:9" ht="15" customHeight="1" x14ac:dyDescent="0.25">
      <c r="A37" s="539"/>
      <c r="B37" s="540"/>
      <c r="C37" s="22"/>
      <c r="D37" s="229"/>
      <c r="E37" s="638"/>
      <c r="F37" s="639"/>
      <c r="G37" s="610"/>
      <c r="H37" s="608"/>
      <c r="I37" s="34" t="s">
        <v>74</v>
      </c>
    </row>
    <row r="38" spans="1:9" ht="15" customHeight="1" x14ac:dyDescent="0.25">
      <c r="A38" s="539"/>
      <c r="B38" s="540"/>
      <c r="C38" s="22"/>
      <c r="D38" s="229"/>
      <c r="E38" s="638"/>
      <c r="F38" s="639"/>
      <c r="G38" s="610"/>
      <c r="H38" s="608"/>
      <c r="I38" s="34" t="s">
        <v>74</v>
      </c>
    </row>
    <row r="39" spans="1:9" x14ac:dyDescent="0.25">
      <c r="A39" s="539"/>
      <c r="B39" s="540"/>
      <c r="C39" s="22"/>
      <c r="D39" s="229"/>
      <c r="E39" s="642"/>
      <c r="F39" s="643"/>
      <c r="G39" s="610"/>
      <c r="H39" s="608"/>
      <c r="I39" s="34" t="s">
        <v>74</v>
      </c>
    </row>
    <row r="40" spans="1:9" ht="18.75" customHeight="1" x14ac:dyDescent="0.25">
      <c r="A40" s="564" t="s">
        <v>23</v>
      </c>
      <c r="B40" s="565"/>
      <c r="C40" s="566"/>
      <c r="D40" s="290">
        <f>SUM(D35:D39)</f>
        <v>0</v>
      </c>
      <c r="E40" s="567"/>
      <c r="F40" s="568"/>
      <c r="G40" s="568"/>
      <c r="H40" s="568"/>
      <c r="I40" s="570"/>
    </row>
    <row r="41" spans="1:9" ht="15" customHeight="1" x14ac:dyDescent="0.25">
      <c r="A41" s="571"/>
      <c r="B41" s="572"/>
      <c r="C41" s="572"/>
      <c r="D41" s="572"/>
      <c r="E41" s="572"/>
      <c r="F41" s="572"/>
      <c r="G41" s="572"/>
      <c r="H41" s="572"/>
      <c r="I41" s="573"/>
    </row>
    <row r="42" spans="1:9" ht="39.950000000000003" customHeight="1" x14ac:dyDescent="0.25">
      <c r="A42" s="546" t="s">
        <v>109</v>
      </c>
      <c r="B42" s="547"/>
      <c r="C42" s="547"/>
      <c r="D42" s="547"/>
      <c r="E42" s="547"/>
      <c r="F42" s="547"/>
      <c r="G42" s="547"/>
      <c r="H42" s="363"/>
      <c r="I42" s="26" t="str">
        <f>CONCATENATE("hier:  ",$C$10)</f>
        <v xml:space="preserve">hier:  </v>
      </c>
    </row>
    <row r="43" spans="1:9" ht="140.25" customHeight="1" x14ac:dyDescent="0.25">
      <c r="A43" s="122" t="s">
        <v>81</v>
      </c>
      <c r="B43" s="14" t="s">
        <v>72</v>
      </c>
      <c r="C43" s="14" t="s">
        <v>55</v>
      </c>
      <c r="D43" s="14" t="s">
        <v>57</v>
      </c>
      <c r="E43" s="15" t="s">
        <v>56</v>
      </c>
      <c r="F43" s="527" t="s">
        <v>53</v>
      </c>
      <c r="G43" s="191" t="s">
        <v>54</v>
      </c>
      <c r="H43" s="529" t="s">
        <v>12</v>
      </c>
      <c r="I43" s="357" t="s">
        <v>175</v>
      </c>
    </row>
    <row r="44" spans="1:9" ht="33" customHeight="1" x14ac:dyDescent="0.25">
      <c r="A44" s="183"/>
      <c r="B44" s="182" t="s">
        <v>8</v>
      </c>
      <c r="C44" s="190" t="s">
        <v>8</v>
      </c>
      <c r="D44" s="190" t="s">
        <v>8</v>
      </c>
      <c r="E44" s="190" t="s">
        <v>8</v>
      </c>
      <c r="F44" s="528"/>
      <c r="G44" s="8" t="s">
        <v>9</v>
      </c>
      <c r="H44" s="530"/>
      <c r="I44" s="355" t="s">
        <v>8</v>
      </c>
    </row>
    <row r="45" spans="1:9" x14ac:dyDescent="0.25">
      <c r="A45" s="371" t="str">
        <f>IF('Recyclingschritt N_0'!A78&lt;&gt;"",'Recyclingschritt N_0'!A78,"")</f>
        <v>Kobalt (Co)</v>
      </c>
      <c r="B45" s="226"/>
      <c r="C45" s="227"/>
      <c r="D45" s="227"/>
      <c r="E45" s="241">
        <f>C45+D45</f>
        <v>0</v>
      </c>
      <c r="F45" s="212"/>
      <c r="G45" s="233"/>
      <c r="H45" s="233"/>
      <c r="I45" s="228"/>
    </row>
    <row r="46" spans="1:9" x14ac:dyDescent="0.25">
      <c r="A46" s="371" t="str">
        <f>IF('Recyclingschritt N_0'!A79&lt;&gt;"",'Recyclingschritt N_0'!A79,"")</f>
        <v>Kupfer (Cu)</v>
      </c>
      <c r="B46" s="227"/>
      <c r="C46" s="227"/>
      <c r="D46" s="227"/>
      <c r="E46" s="241">
        <f t="shared" ref="E46:E64" si="0">C46+D46</f>
        <v>0</v>
      </c>
      <c r="F46" s="212"/>
      <c r="G46" s="233"/>
      <c r="H46" s="233"/>
      <c r="I46" s="347"/>
    </row>
    <row r="47" spans="1:9" x14ac:dyDescent="0.25">
      <c r="A47" s="371" t="str">
        <f>IF('Recyclingschritt N_0'!A80&lt;&gt;"",'Recyclingschritt N_0'!A80,"")</f>
        <v>Blei (Pb)</v>
      </c>
      <c r="B47" s="227"/>
      <c r="C47" s="227"/>
      <c r="D47" s="227"/>
      <c r="E47" s="241">
        <f t="shared" si="0"/>
        <v>0</v>
      </c>
      <c r="F47" s="212"/>
      <c r="G47" s="233"/>
      <c r="H47" s="233"/>
      <c r="I47" s="228"/>
    </row>
    <row r="48" spans="1:9" x14ac:dyDescent="0.25">
      <c r="A48" s="371" t="str">
        <f>IF('Recyclingschritt N_0'!A81&lt;&gt;"",'Recyclingschritt N_0'!A81,"")</f>
        <v>Lithium (Li)</v>
      </c>
      <c r="B48" s="227"/>
      <c r="C48" s="227"/>
      <c r="D48" s="227"/>
      <c r="E48" s="241">
        <f t="shared" si="0"/>
        <v>0</v>
      </c>
      <c r="F48" s="212"/>
      <c r="G48" s="233"/>
      <c r="H48" s="233"/>
      <c r="I48" s="228"/>
    </row>
    <row r="49" spans="1:9" x14ac:dyDescent="0.25">
      <c r="A49" s="371" t="str">
        <f>IF('Recyclingschritt N_0'!A82&lt;&gt;"",'Recyclingschritt N_0'!A82,"")</f>
        <v>Nickel (Ni)</v>
      </c>
      <c r="B49" s="227"/>
      <c r="C49" s="227"/>
      <c r="D49" s="227"/>
      <c r="E49" s="241">
        <f t="shared" si="0"/>
        <v>0</v>
      </c>
      <c r="F49" s="212"/>
      <c r="G49" s="233"/>
      <c r="H49" s="233"/>
      <c r="I49" s="228"/>
    </row>
    <row r="50" spans="1:9" x14ac:dyDescent="0.25">
      <c r="A50" s="371" t="str">
        <f>IF('Recyclingschritt N_0'!A83&lt;&gt;"",'Recyclingschritt N_0'!A83,"")</f>
        <v>Mangan (Mn)</v>
      </c>
      <c r="B50" s="227"/>
      <c r="C50" s="227"/>
      <c r="D50" s="227"/>
      <c r="E50" s="241">
        <f t="shared" si="0"/>
        <v>0</v>
      </c>
      <c r="F50" s="212"/>
      <c r="G50" s="233"/>
      <c r="H50" s="233"/>
      <c r="I50" s="228"/>
    </row>
    <row r="51" spans="1:9" x14ac:dyDescent="0.25">
      <c r="A51" s="371" t="str">
        <f>IF('Recyclingschritt N_0'!A84&lt;&gt;"",'Recyclingschritt N_0'!A84,"")</f>
        <v>Aluminium (Al)</v>
      </c>
      <c r="B51" s="227"/>
      <c r="C51" s="227"/>
      <c r="D51" s="227"/>
      <c r="E51" s="241">
        <f t="shared" si="0"/>
        <v>0</v>
      </c>
      <c r="F51" s="212"/>
      <c r="G51" s="233"/>
      <c r="H51" s="233"/>
      <c r="I51" s="228"/>
    </row>
    <row r="52" spans="1:9" x14ac:dyDescent="0.25">
      <c r="A52" s="371" t="str">
        <f>IF('Recyclingschritt N_0'!A85&lt;&gt;"",'Recyclingschritt N_0'!A85,"")</f>
        <v>Stahl</v>
      </c>
      <c r="B52" s="227"/>
      <c r="C52" s="227"/>
      <c r="D52" s="227"/>
      <c r="E52" s="241">
        <f t="shared" si="0"/>
        <v>0</v>
      </c>
      <c r="F52" s="212"/>
      <c r="G52" s="233"/>
      <c r="H52" s="233"/>
      <c r="I52" s="228"/>
    </row>
    <row r="53" spans="1:9" x14ac:dyDescent="0.25">
      <c r="A53" s="371" t="str">
        <f>IF('Recyclingschritt N_0'!A86&lt;&gt;"",'Recyclingschritt N_0'!A86,"")</f>
        <v>Elektrolyt (KOH)</v>
      </c>
      <c r="B53" s="227"/>
      <c r="C53" s="227"/>
      <c r="D53" s="227"/>
      <c r="E53" s="241">
        <f t="shared" si="0"/>
        <v>0</v>
      </c>
      <c r="F53" s="212"/>
      <c r="G53" s="233"/>
      <c r="H53" s="233"/>
      <c r="I53" s="228"/>
    </row>
    <row r="54" spans="1:9" x14ac:dyDescent="0.25">
      <c r="A54" s="371" t="str">
        <f>IF('Recyclingschritt N_0'!A87&lt;&gt;"",'Recyclingschritt N_0'!A87,"")</f>
        <v>Elektrolyt (NaOH)</v>
      </c>
      <c r="B54" s="227"/>
      <c r="C54" s="227"/>
      <c r="D54" s="227"/>
      <c r="E54" s="241">
        <f t="shared" si="0"/>
        <v>0</v>
      </c>
      <c r="F54" s="212"/>
      <c r="G54" s="233"/>
      <c r="H54" s="233"/>
      <c r="I54" s="228"/>
    </row>
    <row r="55" spans="1:9" ht="17.25" x14ac:dyDescent="0.25">
      <c r="A55" s="345" t="s">
        <v>171</v>
      </c>
      <c r="B55" s="227"/>
      <c r="C55" s="227"/>
      <c r="D55" s="227"/>
      <c r="E55" s="241">
        <f t="shared" si="0"/>
        <v>0</v>
      </c>
      <c r="F55" s="403"/>
      <c r="G55" s="233"/>
      <c r="H55" s="233"/>
      <c r="I55" s="228"/>
    </row>
    <row r="56" spans="1:9" ht="17.25" x14ac:dyDescent="0.25">
      <c r="A56" s="345" t="s">
        <v>172</v>
      </c>
      <c r="B56" s="226"/>
      <c r="C56" s="227"/>
      <c r="D56" s="227"/>
      <c r="E56" s="219">
        <f t="shared" si="0"/>
        <v>0</v>
      </c>
      <c r="F56" s="233"/>
      <c r="G56" s="409"/>
      <c r="H56" s="405"/>
      <c r="I56" s="414"/>
    </row>
    <row r="57" spans="1:9" x14ac:dyDescent="0.25">
      <c r="A57" s="175" t="str">
        <f>IF('Recyclingschritt N_0'!A90&lt;&gt;"",'Recyclingschritt N_0'!A90,"")</f>
        <v/>
      </c>
      <c r="B57" s="244"/>
      <c r="C57" s="229"/>
      <c r="D57" s="245"/>
      <c r="E57" s="241">
        <f t="shared" si="0"/>
        <v>0</v>
      </c>
      <c r="F57" s="411"/>
      <c r="G57" s="234"/>
      <c r="H57" s="234"/>
      <c r="I57" s="407"/>
    </row>
    <row r="58" spans="1:9" x14ac:dyDescent="0.25">
      <c r="A58" s="175" t="str">
        <f>IF('Recyclingschritt N_0'!A91&lt;&gt;"",'Recyclingschritt N_0'!A91,"")</f>
        <v/>
      </c>
      <c r="B58" s="244"/>
      <c r="C58" s="229"/>
      <c r="D58" s="245"/>
      <c r="E58" s="241">
        <f t="shared" si="0"/>
        <v>0</v>
      </c>
      <c r="F58" s="22"/>
      <c r="G58" s="234"/>
      <c r="H58" s="234"/>
      <c r="I58" s="228"/>
    </row>
    <row r="59" spans="1:9" x14ac:dyDescent="0.25">
      <c r="A59" s="175" t="str">
        <f>IF('Recyclingschritt N_0'!A92&lt;&gt;"",'Recyclingschritt N_0'!A92,"")</f>
        <v/>
      </c>
      <c r="B59" s="244"/>
      <c r="C59" s="229"/>
      <c r="D59" s="245"/>
      <c r="E59" s="241">
        <f t="shared" si="0"/>
        <v>0</v>
      </c>
      <c r="F59" s="22"/>
      <c r="G59" s="234"/>
      <c r="H59" s="234"/>
      <c r="I59" s="228"/>
    </row>
    <row r="60" spans="1:9" x14ac:dyDescent="0.25">
      <c r="A60" s="175" t="str">
        <f>IF('Recyclingschritt N_0'!A93&lt;&gt;"",'Recyclingschritt N_0'!A93,"")</f>
        <v/>
      </c>
      <c r="B60" s="244"/>
      <c r="C60" s="229"/>
      <c r="D60" s="245"/>
      <c r="E60" s="241">
        <f t="shared" si="0"/>
        <v>0</v>
      </c>
      <c r="F60" s="22"/>
      <c r="G60" s="234"/>
      <c r="H60" s="234"/>
      <c r="I60" s="228"/>
    </row>
    <row r="61" spans="1:9" x14ac:dyDescent="0.25">
      <c r="A61" s="175" t="str">
        <f>IF('Recyclingschritt N_0'!A94&lt;&gt;"",'Recyclingschritt N_0'!A94,"")</f>
        <v/>
      </c>
      <c r="B61" s="244"/>
      <c r="C61" s="229"/>
      <c r="D61" s="245"/>
      <c r="E61" s="241">
        <f t="shared" si="0"/>
        <v>0</v>
      </c>
      <c r="F61" s="22"/>
      <c r="G61" s="234"/>
      <c r="H61" s="234"/>
      <c r="I61" s="231"/>
    </row>
    <row r="62" spans="1:9" x14ac:dyDescent="0.25">
      <c r="A62" s="175" t="str">
        <f>IF('Recyclingschritt N_0'!A95&lt;&gt;"",'Recyclingschritt N_0'!A95,"")</f>
        <v/>
      </c>
      <c r="B62" s="244"/>
      <c r="C62" s="229"/>
      <c r="D62" s="245"/>
      <c r="E62" s="241">
        <f t="shared" si="0"/>
        <v>0</v>
      </c>
      <c r="F62" s="22"/>
      <c r="G62" s="234"/>
      <c r="H62" s="234"/>
      <c r="I62" s="231"/>
    </row>
    <row r="63" spans="1:9" x14ac:dyDescent="0.25">
      <c r="A63" s="175" t="str">
        <f>IF('Recyclingschritt N_0'!A96&lt;&gt;"",'Recyclingschritt N_0'!A96,"")</f>
        <v/>
      </c>
      <c r="B63" s="244"/>
      <c r="C63" s="229"/>
      <c r="D63" s="245"/>
      <c r="E63" s="241">
        <f t="shared" si="0"/>
        <v>0</v>
      </c>
      <c r="F63" s="22"/>
      <c r="G63" s="234"/>
      <c r="H63" s="234"/>
      <c r="I63" s="231"/>
    </row>
    <row r="64" spans="1:9" ht="15" customHeight="1" x14ac:dyDescent="0.25">
      <c r="A64" s="189" t="s">
        <v>174</v>
      </c>
      <c r="B64" s="294">
        <f>SUM(B45:B63)</f>
        <v>0</v>
      </c>
      <c r="C64" s="294">
        <f>SUM(C45:C63)</f>
        <v>0</v>
      </c>
      <c r="D64" s="294">
        <f>SUM(D45:D63)</f>
        <v>0</v>
      </c>
      <c r="E64" s="241">
        <f t="shared" si="0"/>
        <v>0</v>
      </c>
      <c r="F64" s="296"/>
      <c r="G64" s="313"/>
      <c r="H64" s="313"/>
      <c r="I64" s="314"/>
    </row>
    <row r="65" spans="1:9" ht="15" customHeight="1" x14ac:dyDescent="0.25">
      <c r="A65" s="531"/>
      <c r="B65" s="532"/>
      <c r="C65" s="532"/>
      <c r="D65" s="532"/>
      <c r="E65" s="532"/>
      <c r="F65" s="532"/>
      <c r="G65" s="532"/>
      <c r="H65" s="532"/>
      <c r="I65" s="532"/>
    </row>
    <row r="66" spans="1:9" x14ac:dyDescent="0.25">
      <c r="A66" s="7"/>
    </row>
    <row r="67" spans="1:9" x14ac:dyDescent="0.25">
      <c r="A67" s="7" t="str">
        <f>Gesamtergebnis!A197</f>
        <v>Anmerkungen (vgl. DV Abschnitt 8):</v>
      </c>
    </row>
    <row r="69" spans="1:9" ht="31.5" customHeight="1" x14ac:dyDescent="0.25">
      <c r="A69" s="538" t="s">
        <v>144</v>
      </c>
      <c r="B69" s="538"/>
      <c r="C69" s="538"/>
      <c r="D69" s="538"/>
      <c r="E69" s="538"/>
      <c r="F69" s="538"/>
      <c r="G69" s="538"/>
      <c r="H69" s="538"/>
      <c r="I69" s="538"/>
    </row>
    <row r="71" spans="1:9" ht="15" customHeight="1" x14ac:dyDescent="0.25">
      <c r="A71" s="538" t="s">
        <v>145</v>
      </c>
      <c r="B71" s="538"/>
      <c r="C71" s="538"/>
      <c r="D71" s="538"/>
      <c r="E71" s="538"/>
      <c r="F71" s="538"/>
      <c r="G71" s="538"/>
      <c r="H71" s="538"/>
      <c r="I71" s="538"/>
    </row>
    <row r="72" spans="1:9" ht="36" customHeight="1" x14ac:dyDescent="0.25">
      <c r="A72" s="538"/>
      <c r="B72" s="538"/>
      <c r="C72" s="538"/>
      <c r="D72" s="538"/>
      <c r="E72" s="538"/>
      <c r="F72" s="538"/>
      <c r="G72" s="538"/>
      <c r="H72" s="538"/>
      <c r="I72" s="538"/>
    </row>
    <row r="74" spans="1:9" ht="37.5" customHeight="1" x14ac:dyDescent="0.25">
      <c r="A74" s="538" t="s">
        <v>102</v>
      </c>
      <c r="B74" s="459"/>
      <c r="C74" s="459"/>
      <c r="D74" s="459"/>
      <c r="E74" s="459"/>
      <c r="F74" s="459"/>
      <c r="G74" s="459"/>
      <c r="H74" s="459"/>
      <c r="I74" s="459"/>
    </row>
    <row r="76" spans="1:9" ht="58.5" customHeight="1" x14ac:dyDescent="0.25">
      <c r="A76" s="538" t="s">
        <v>107</v>
      </c>
      <c r="B76" s="459"/>
      <c r="C76" s="459"/>
      <c r="D76" s="459"/>
      <c r="E76" s="459"/>
      <c r="F76" s="459"/>
      <c r="G76" s="459"/>
      <c r="H76" s="459"/>
      <c r="I76" s="459"/>
    </row>
    <row r="78" spans="1:9" ht="15" customHeight="1" x14ac:dyDescent="0.25">
      <c r="A78" s="538" t="s">
        <v>103</v>
      </c>
      <c r="B78" s="538"/>
      <c r="C78" s="538"/>
      <c r="D78" s="538"/>
      <c r="E78" s="538"/>
      <c r="F78" s="538"/>
      <c r="G78" s="538"/>
      <c r="H78" s="538"/>
      <c r="I78" s="538"/>
    </row>
    <row r="79" spans="1:9" ht="21.75" customHeight="1" x14ac:dyDescent="0.25">
      <c r="A79" s="538"/>
      <c r="B79" s="538"/>
      <c r="C79" s="538"/>
      <c r="D79" s="538"/>
      <c r="E79" s="538"/>
      <c r="F79" s="538"/>
      <c r="G79" s="538"/>
      <c r="H79" s="538"/>
      <c r="I79" s="538"/>
    </row>
    <row r="81" spans="1:9" ht="37.5" customHeight="1" x14ac:dyDescent="0.25">
      <c r="A81" s="611" t="s">
        <v>104</v>
      </c>
      <c r="B81" s="611"/>
      <c r="C81" s="611"/>
      <c r="D81" s="611"/>
      <c r="E81" s="611"/>
      <c r="F81" s="611"/>
      <c r="G81" s="611"/>
      <c r="H81" s="611"/>
      <c r="I81" s="611"/>
    </row>
    <row r="82" spans="1:9" s="179" customFormat="1" ht="15" customHeight="1" x14ac:dyDescent="0.25">
      <c r="A82" s="352"/>
      <c r="B82" s="352"/>
      <c r="C82" s="352"/>
      <c r="D82" s="352"/>
      <c r="E82" s="352"/>
      <c r="F82" s="352"/>
      <c r="G82" s="352"/>
      <c r="H82" s="352"/>
      <c r="I82" s="352"/>
    </row>
    <row r="83" spans="1:9" s="179" customFormat="1" ht="51" customHeight="1" x14ac:dyDescent="0.25">
      <c r="A83" s="538" t="s">
        <v>105</v>
      </c>
      <c r="B83" s="538"/>
      <c r="C83" s="538"/>
      <c r="D83" s="538"/>
      <c r="E83" s="538"/>
      <c r="F83" s="538"/>
      <c r="G83" s="538"/>
      <c r="H83" s="538"/>
      <c r="I83" s="538"/>
    </row>
    <row r="84" spans="1:9" s="179" customFormat="1" ht="15" customHeight="1" x14ac:dyDescent="0.25">
      <c r="A84" s="352"/>
      <c r="B84" s="352"/>
      <c r="C84" s="352"/>
      <c r="D84" s="352"/>
      <c r="E84" s="352"/>
      <c r="F84" s="352"/>
      <c r="G84" s="352"/>
      <c r="H84" s="352"/>
      <c r="I84" s="352"/>
    </row>
    <row r="85" spans="1:9" s="179" customFormat="1" ht="20.100000000000001" customHeight="1" x14ac:dyDescent="0.25">
      <c r="A85" s="538" t="s">
        <v>99</v>
      </c>
      <c r="B85" s="538"/>
      <c r="C85" s="538"/>
      <c r="D85" s="538"/>
      <c r="E85" s="538"/>
      <c r="F85" s="538"/>
      <c r="G85" s="538"/>
      <c r="H85" s="538"/>
      <c r="I85" s="538"/>
    </row>
    <row r="86" spans="1:9" s="179" customFormat="1" ht="15" customHeight="1" x14ac:dyDescent="0.25">
      <c r="A86" s="352"/>
      <c r="B86" s="352"/>
      <c r="C86" s="352"/>
      <c r="D86" s="352"/>
      <c r="E86" s="352"/>
      <c r="F86" s="352"/>
      <c r="G86" s="352"/>
      <c r="H86" s="352"/>
      <c r="I86" s="352"/>
    </row>
    <row r="87" spans="1:9" ht="36.75" customHeight="1" x14ac:dyDescent="0.25">
      <c r="A87" s="538" t="s">
        <v>106</v>
      </c>
      <c r="B87" s="538"/>
      <c r="C87" s="538"/>
      <c r="D87" s="538"/>
      <c r="E87" s="538"/>
      <c r="F87" s="538"/>
      <c r="G87" s="538"/>
      <c r="H87" s="538"/>
      <c r="I87" s="538"/>
    </row>
    <row r="88" spans="1:9" ht="15" customHeight="1" x14ac:dyDescent="0.25">
      <c r="A88" s="352"/>
      <c r="B88" s="352"/>
      <c r="C88" s="352"/>
      <c r="D88" s="352"/>
      <c r="E88" s="352"/>
      <c r="F88" s="352"/>
      <c r="G88" s="352"/>
      <c r="H88" s="352"/>
      <c r="I88" s="352"/>
    </row>
    <row r="89" spans="1:9" ht="98.25" customHeight="1" x14ac:dyDescent="0.25">
      <c r="A89" s="538" t="s">
        <v>178</v>
      </c>
      <c r="B89" s="538"/>
      <c r="C89" s="538"/>
      <c r="D89" s="538"/>
      <c r="E89" s="538"/>
      <c r="F89" s="538"/>
      <c r="G89" s="538"/>
      <c r="H89" s="538"/>
      <c r="I89" s="538"/>
    </row>
    <row r="90" spans="1:9" ht="15" customHeight="1" x14ac:dyDescent="0.25"/>
    <row r="91" spans="1:9" ht="20.100000000000001" customHeight="1" x14ac:dyDescent="0.25">
      <c r="A91" s="538" t="s">
        <v>168</v>
      </c>
      <c r="B91" s="538"/>
      <c r="C91" s="538"/>
      <c r="D91" s="538"/>
      <c r="E91" s="538"/>
      <c r="F91" s="538"/>
      <c r="G91" s="538"/>
      <c r="H91" s="538"/>
      <c r="I91" s="538"/>
    </row>
    <row r="93" spans="1:9" ht="35.25" customHeight="1" x14ac:dyDescent="0.25">
      <c r="A93" s="606" t="s">
        <v>179</v>
      </c>
      <c r="B93" s="606"/>
      <c r="C93" s="606"/>
      <c r="D93" s="606"/>
      <c r="E93" s="606"/>
      <c r="F93" s="606"/>
      <c r="G93" s="606"/>
      <c r="H93" s="606"/>
      <c r="I93" s="606"/>
    </row>
    <row r="95" spans="1:9" ht="54.75" customHeight="1" x14ac:dyDescent="0.25">
      <c r="A95" s="606" t="s">
        <v>170</v>
      </c>
      <c r="B95" s="606"/>
      <c r="C95" s="606"/>
      <c r="D95" s="606"/>
      <c r="E95" s="606"/>
      <c r="F95" s="606"/>
      <c r="G95" s="606"/>
      <c r="H95" s="606"/>
      <c r="I95" s="606"/>
    </row>
  </sheetData>
  <sheetProtection algorithmName="SHA-512" hashValue="949iVZFCIEZ4d4tWXDWTq6qpIouJ7yoOokLoi/9qcTpYeEWH3GRa5PfWnoJdglMTAQn6ctgTyBzFl84MXeZ3vA==" saltValue="kXKLEZcWboo3+V9vGG7SrA==" spinCount="100000" sheet="1" objects="1" scenarios="1"/>
  <mergeCells count="52">
    <mergeCell ref="A91:I91"/>
    <mergeCell ref="A93:I93"/>
    <mergeCell ref="A95:I95"/>
    <mergeCell ref="G35:H35"/>
    <mergeCell ref="G36:H36"/>
    <mergeCell ref="G37:H37"/>
    <mergeCell ref="G38:H38"/>
    <mergeCell ref="G39:H39"/>
    <mergeCell ref="A74:I74"/>
    <mergeCell ref="A76:I76"/>
    <mergeCell ref="A78:I79"/>
    <mergeCell ref="A81:I81"/>
    <mergeCell ref="A83:I83"/>
    <mergeCell ref="A85:I85"/>
    <mergeCell ref="A87:I87"/>
    <mergeCell ref="A89:I89"/>
    <mergeCell ref="A71:I72"/>
    <mergeCell ref="E38:F38"/>
    <mergeCell ref="A39:B39"/>
    <mergeCell ref="E39:F39"/>
    <mergeCell ref="A40:C40"/>
    <mergeCell ref="E40:I40"/>
    <mergeCell ref="A41:I41"/>
    <mergeCell ref="A42:G42"/>
    <mergeCell ref="F43:F44"/>
    <mergeCell ref="A65:I65"/>
    <mergeCell ref="A69:I69"/>
    <mergeCell ref="A38:B38"/>
    <mergeCell ref="H43:H44"/>
    <mergeCell ref="A35:B35"/>
    <mergeCell ref="E35:F35"/>
    <mergeCell ref="A36:B36"/>
    <mergeCell ref="E36:F36"/>
    <mergeCell ref="A37:B37"/>
    <mergeCell ref="E37:F37"/>
    <mergeCell ref="A23:B24"/>
    <mergeCell ref="C23:C24"/>
    <mergeCell ref="A31:G31"/>
    <mergeCell ref="A32:B34"/>
    <mergeCell ref="C32:C34"/>
    <mergeCell ref="D32:D33"/>
    <mergeCell ref="E32:I32"/>
    <mergeCell ref="E33:F33"/>
    <mergeCell ref="E34:F34"/>
    <mergeCell ref="G33:H33"/>
    <mergeCell ref="G34:H34"/>
    <mergeCell ref="A22:G22"/>
    <mergeCell ref="C1:F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EB090-56DF-472D-B590-1C53AADEC702}">
  <sheetPr codeName="Tabelle11"/>
  <dimension ref="A1:I95"/>
  <sheetViews>
    <sheetView view="pageLayout" zoomScaleNormal="100" workbookViewId="0">
      <selection activeCell="A2" sqref="A2"/>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5" t="s">
        <v>25</v>
      </c>
      <c r="D1" s="626"/>
      <c r="E1" s="626"/>
      <c r="F1" s="626"/>
      <c r="G1" s="274"/>
      <c r="H1" s="274"/>
      <c r="I1" s="275" t="str">
        <f>IF('Titelseite NiCd-Altbatterien'!$F$7&lt;&gt;"",'Titelseite NiCd-Altbatterien'!$F$7,"")</f>
        <v/>
      </c>
    </row>
    <row r="2" spans="1:9" ht="32.25" customHeight="1" x14ac:dyDescent="0.25">
      <c r="A2" s="146" t="str">
        <f>'Recyclingschritt N_0'!A2</f>
        <v>DV Abschnitt  8 (Teil 2)</v>
      </c>
      <c r="B2" s="631" t="s">
        <v>38</v>
      </c>
      <c r="C2" s="632"/>
      <c r="D2" s="632"/>
      <c r="E2" s="632"/>
      <c r="F2" s="632"/>
      <c r="G2" s="632"/>
      <c r="H2" s="632"/>
      <c r="I2" s="633"/>
    </row>
    <row r="3" spans="1:9" ht="60" customHeight="1" x14ac:dyDescent="0.25">
      <c r="A3" s="463" t="s">
        <v>110</v>
      </c>
      <c r="B3" s="464"/>
      <c r="C3" s="464"/>
      <c r="D3" s="464"/>
      <c r="E3" s="464"/>
      <c r="F3" s="464"/>
      <c r="G3" s="464"/>
      <c r="H3" s="464"/>
      <c r="I3" s="465"/>
    </row>
    <row r="4" spans="1:9" ht="15" customHeight="1" x14ac:dyDescent="0.25">
      <c r="A4" s="133"/>
      <c r="B4" s="134"/>
      <c r="C4" s="134"/>
      <c r="D4" s="134"/>
      <c r="E4" s="134"/>
      <c r="F4" s="134"/>
      <c r="G4" s="134"/>
      <c r="H4" s="134"/>
      <c r="I4" s="147"/>
    </row>
    <row r="5" spans="1:9" ht="15" customHeight="1" x14ac:dyDescent="0.25">
      <c r="A5" s="113" t="s">
        <v>41</v>
      </c>
      <c r="B5" s="137" t="str">
        <f>CONCATENATE("N_6, hier:  ",IF('Titelseite NiCd-Altbatterien'!B21&lt;&gt;"",'Titelseite NiCd-Altbatterien'!B21,""))</f>
        <v xml:space="preserve">N_6,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30</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83</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181"/>
      <c r="D18" s="181"/>
      <c r="E18" s="181"/>
      <c r="F18" s="181"/>
      <c r="G18" s="181"/>
      <c r="H18" s="353"/>
      <c r="I18" s="142"/>
    </row>
    <row r="19" spans="1:9" ht="15" customHeight="1" x14ac:dyDescent="0.25">
      <c r="A19" s="599" t="s">
        <v>40</v>
      </c>
      <c r="B19" s="600"/>
      <c r="C19" s="580" t="s">
        <v>147</v>
      </c>
      <c r="D19" s="581"/>
      <c r="E19" s="581"/>
      <c r="F19" s="581"/>
      <c r="G19" s="581"/>
      <c r="H19" s="581"/>
      <c r="I19" s="582"/>
    </row>
    <row r="20" spans="1:9" ht="15" customHeight="1" x14ac:dyDescent="0.25">
      <c r="A20" s="498"/>
      <c r="B20" s="601"/>
      <c r="C20" s="583"/>
      <c r="D20" s="584"/>
      <c r="E20" s="584"/>
      <c r="F20" s="584"/>
      <c r="G20" s="584"/>
      <c r="H20" s="584"/>
      <c r="I20" s="585"/>
    </row>
    <row r="21" spans="1:9" x14ac:dyDescent="0.25">
      <c r="A21" s="28"/>
      <c r="B21" s="185"/>
      <c r="C21" s="185"/>
      <c r="D21" s="185"/>
      <c r="E21" s="185"/>
      <c r="F21" s="185"/>
      <c r="G21" s="185"/>
      <c r="H21" s="365"/>
      <c r="I21" s="186"/>
    </row>
    <row r="22" spans="1:9" ht="35.1" customHeight="1" x14ac:dyDescent="0.25">
      <c r="A22" s="553" t="s">
        <v>48</v>
      </c>
      <c r="B22" s="629"/>
      <c r="C22" s="629"/>
      <c r="D22" s="629"/>
      <c r="E22" s="629"/>
      <c r="F22" s="629"/>
      <c r="G22" s="629"/>
      <c r="H22" s="366"/>
      <c r="I22" s="26" t="str">
        <f>CONCATENATE("hier: ",$C$10)</f>
        <v xml:space="preserve">hier: </v>
      </c>
    </row>
    <row r="23" spans="1:9" ht="38.1" customHeight="1" x14ac:dyDescent="0.25">
      <c r="A23" s="559" t="s">
        <v>84</v>
      </c>
      <c r="B23" s="586"/>
      <c r="C23" s="551" t="s">
        <v>80</v>
      </c>
      <c r="D23" s="182" t="s">
        <v>43</v>
      </c>
      <c r="E23" s="149"/>
      <c r="F23" s="150"/>
      <c r="G23" s="150"/>
      <c r="H23" s="150"/>
      <c r="I23" s="2"/>
    </row>
    <row r="24" spans="1:9" ht="38.1" customHeight="1" x14ac:dyDescent="0.25">
      <c r="A24" s="587"/>
      <c r="B24" s="588"/>
      <c r="C24" s="552"/>
      <c r="D24" s="182" t="s">
        <v>8</v>
      </c>
      <c r="E24" s="151"/>
      <c r="F24" s="178"/>
      <c r="G24" s="178"/>
      <c r="H24" s="349"/>
      <c r="I24" s="5"/>
    </row>
    <row r="25" spans="1:9" x14ac:dyDescent="0.25">
      <c r="A25" s="301" t="str" cm="1">
        <f t="array" ref="A25:B25">IF('Recyclingschritt N_0'!A43:B43&lt;&gt;"",'Recyclingschritt N_0'!A43:B43,"")</f>
        <v/>
      </c>
      <c r="B25" s="184" t="str">
        <v/>
      </c>
      <c r="C25" s="180" t="str">
        <f>IF('Recyclingschritt N_0'!C43&lt;&gt;"",'Recyclingschritt N_0'!C43,"")</f>
        <v/>
      </c>
      <c r="D25" s="252" t="str">
        <f>IF('Recyclingschritt N_0'!D43&lt;&gt;"",'Recyclingschritt N_0'!D43,"")</f>
        <v/>
      </c>
      <c r="E25" s="40"/>
      <c r="F25" s="4"/>
      <c r="G25" s="4"/>
      <c r="H25" s="4"/>
      <c r="I25" s="5"/>
    </row>
    <row r="26" spans="1:9" x14ac:dyDescent="0.25">
      <c r="A26" s="299"/>
      <c r="B26" s="260"/>
      <c r="C26" s="266"/>
      <c r="D26" s="267"/>
      <c r="E26" s="40"/>
      <c r="F26" s="152"/>
      <c r="G26" s="152"/>
      <c r="H26" s="152"/>
      <c r="I26" s="5"/>
    </row>
    <row r="27" spans="1:9" x14ac:dyDescent="0.25">
      <c r="A27" s="299"/>
      <c r="B27" s="260"/>
      <c r="C27" s="262"/>
      <c r="D27" s="268"/>
      <c r="E27" s="153"/>
      <c r="F27" s="152"/>
      <c r="G27" s="152"/>
      <c r="H27" s="152"/>
      <c r="I27" s="5"/>
    </row>
    <row r="28" spans="1:9" x14ac:dyDescent="0.25">
      <c r="A28" s="299"/>
      <c r="B28" s="260"/>
      <c r="C28" s="262"/>
      <c r="D28" s="268"/>
      <c r="E28" s="153"/>
      <c r="F28" s="152"/>
      <c r="G28" s="152"/>
      <c r="H28" s="152"/>
      <c r="I28" s="5"/>
    </row>
    <row r="29" spans="1:9" x14ac:dyDescent="0.25">
      <c r="A29" s="300"/>
      <c r="B29" s="264"/>
      <c r="C29" s="265"/>
      <c r="D29" s="269"/>
      <c r="E29" s="154"/>
      <c r="F29" s="155"/>
      <c r="G29" s="155"/>
      <c r="H29" s="155"/>
      <c r="I29" s="41"/>
    </row>
    <row r="30" spans="1:9" ht="14.25" customHeight="1" x14ac:dyDescent="0.25">
      <c r="A30" s="31"/>
      <c r="B30" s="32"/>
      <c r="C30" s="32"/>
      <c r="D30" s="33"/>
      <c r="E30" s="33"/>
      <c r="F30" s="185"/>
      <c r="G30" s="185"/>
      <c r="H30" s="365"/>
      <c r="I30" s="186"/>
    </row>
    <row r="31" spans="1:9" ht="35.1" customHeight="1" x14ac:dyDescent="0.25">
      <c r="A31" s="553" t="s">
        <v>75</v>
      </c>
      <c r="B31" s="554"/>
      <c r="C31" s="554"/>
      <c r="D31" s="554"/>
      <c r="E31" s="554"/>
      <c r="F31" s="554"/>
      <c r="G31" s="554"/>
      <c r="H31" s="361"/>
      <c r="I31" s="26" t="str">
        <f>CONCATENATE("hier:  ",C10)</f>
        <v xml:space="preserve">hier:  </v>
      </c>
    </row>
    <row r="32" spans="1:9" ht="15" customHeight="1" x14ac:dyDescent="0.25">
      <c r="A32" s="593" t="s">
        <v>10</v>
      </c>
      <c r="B32" s="594"/>
      <c r="C32" s="551" t="s">
        <v>80</v>
      </c>
      <c r="D32" s="551" t="s">
        <v>82</v>
      </c>
      <c r="E32" s="555" t="s">
        <v>11</v>
      </c>
      <c r="F32" s="556"/>
      <c r="G32" s="557"/>
      <c r="H32" s="557"/>
      <c r="I32" s="558"/>
    </row>
    <row r="33" spans="1:9" ht="45" customHeight="1" x14ac:dyDescent="0.25">
      <c r="A33" s="595"/>
      <c r="B33" s="594"/>
      <c r="C33" s="598"/>
      <c r="D33" s="592"/>
      <c r="E33" s="515" t="s">
        <v>49</v>
      </c>
      <c r="F33" s="563"/>
      <c r="G33" s="607" t="s">
        <v>51</v>
      </c>
      <c r="H33" s="608"/>
      <c r="I33" s="182" t="s">
        <v>49</v>
      </c>
    </row>
    <row r="34" spans="1:9" ht="30.75" customHeight="1" x14ac:dyDescent="0.25">
      <c r="A34" s="596"/>
      <c r="B34" s="597"/>
      <c r="C34" s="592"/>
      <c r="D34" s="9" t="s">
        <v>8</v>
      </c>
      <c r="E34" s="515" t="s">
        <v>19</v>
      </c>
      <c r="F34" s="563"/>
      <c r="G34" s="559" t="s">
        <v>52</v>
      </c>
      <c r="H34" s="609"/>
      <c r="I34" s="8" t="s">
        <v>50</v>
      </c>
    </row>
    <row r="35" spans="1:9" x14ac:dyDescent="0.25">
      <c r="A35" s="539"/>
      <c r="B35" s="540"/>
      <c r="C35" s="196"/>
      <c r="D35" s="225"/>
      <c r="E35" s="644"/>
      <c r="F35" s="641"/>
      <c r="G35" s="610"/>
      <c r="H35" s="608"/>
      <c r="I35" s="34" t="s">
        <v>74</v>
      </c>
    </row>
    <row r="36" spans="1:9" ht="15" customHeight="1" x14ac:dyDescent="0.25">
      <c r="A36" s="539"/>
      <c r="B36" s="540"/>
      <c r="C36" s="196"/>
      <c r="D36" s="225"/>
      <c r="E36" s="644"/>
      <c r="F36" s="641"/>
      <c r="G36" s="610"/>
      <c r="H36" s="608"/>
      <c r="I36" s="34" t="s">
        <v>74</v>
      </c>
    </row>
    <row r="37" spans="1:9" ht="15" customHeight="1" x14ac:dyDescent="0.25">
      <c r="A37" s="539"/>
      <c r="B37" s="540"/>
      <c r="C37" s="196"/>
      <c r="D37" s="225"/>
      <c r="E37" s="644"/>
      <c r="F37" s="641"/>
      <c r="G37" s="610"/>
      <c r="H37" s="608"/>
      <c r="I37" s="34" t="s">
        <v>74</v>
      </c>
    </row>
    <row r="38" spans="1:9" ht="15" customHeight="1" x14ac:dyDescent="0.25">
      <c r="A38" s="539"/>
      <c r="B38" s="540"/>
      <c r="C38" s="196"/>
      <c r="D38" s="225"/>
      <c r="E38" s="644"/>
      <c r="F38" s="641"/>
      <c r="G38" s="610"/>
      <c r="H38" s="608"/>
      <c r="I38" s="34" t="s">
        <v>74</v>
      </c>
    </row>
    <row r="39" spans="1:9" x14ac:dyDescent="0.25">
      <c r="A39" s="539"/>
      <c r="B39" s="540"/>
      <c r="C39" s="196"/>
      <c r="D39" s="225"/>
      <c r="E39" s="645"/>
      <c r="F39" s="646"/>
      <c r="G39" s="610"/>
      <c r="H39" s="608"/>
      <c r="I39" s="34" t="s">
        <v>74</v>
      </c>
    </row>
    <row r="40" spans="1:9" ht="18.75" customHeight="1" x14ac:dyDescent="0.25">
      <c r="A40" s="564" t="s">
        <v>23</v>
      </c>
      <c r="B40" s="565"/>
      <c r="C40" s="566"/>
      <c r="D40" s="249">
        <f>SUM(D35:D39)</f>
        <v>0</v>
      </c>
      <c r="E40" s="567"/>
      <c r="F40" s="568"/>
      <c r="G40" s="568"/>
      <c r="H40" s="568"/>
      <c r="I40" s="570"/>
    </row>
    <row r="41" spans="1:9" ht="15" customHeight="1" x14ac:dyDescent="0.25">
      <c r="A41" s="571"/>
      <c r="B41" s="572"/>
      <c r="C41" s="572"/>
      <c r="D41" s="572"/>
      <c r="E41" s="572"/>
      <c r="F41" s="572"/>
      <c r="G41" s="572"/>
      <c r="H41" s="572"/>
      <c r="I41" s="573"/>
    </row>
    <row r="42" spans="1:9" ht="39.950000000000003" customHeight="1" x14ac:dyDescent="0.25">
      <c r="A42" s="546" t="s">
        <v>109</v>
      </c>
      <c r="B42" s="547"/>
      <c r="C42" s="547"/>
      <c r="D42" s="547"/>
      <c r="E42" s="547"/>
      <c r="F42" s="547"/>
      <c r="G42" s="547"/>
      <c r="H42" s="363"/>
      <c r="I42" s="26" t="str">
        <f>CONCATENATE("hier:  ",$C$10)</f>
        <v xml:space="preserve">hier:  </v>
      </c>
    </row>
    <row r="43" spans="1:9" ht="124.5" customHeight="1" x14ac:dyDescent="0.25">
      <c r="A43" s="122" t="s">
        <v>81</v>
      </c>
      <c r="B43" s="14" t="s">
        <v>72</v>
      </c>
      <c r="C43" s="14" t="s">
        <v>55</v>
      </c>
      <c r="D43" s="14" t="s">
        <v>57</v>
      </c>
      <c r="E43" s="15" t="s">
        <v>56</v>
      </c>
      <c r="F43" s="527" t="s">
        <v>53</v>
      </c>
      <c r="G43" s="191" t="s">
        <v>54</v>
      </c>
      <c r="H43" s="529" t="s">
        <v>12</v>
      </c>
      <c r="I43" s="357" t="s">
        <v>175</v>
      </c>
    </row>
    <row r="44" spans="1:9" ht="33" customHeight="1" x14ac:dyDescent="0.25">
      <c r="A44" s="183"/>
      <c r="B44" s="182" t="s">
        <v>8</v>
      </c>
      <c r="C44" s="190" t="s">
        <v>8</v>
      </c>
      <c r="D44" s="190" t="s">
        <v>8</v>
      </c>
      <c r="E44" s="190" t="s">
        <v>8</v>
      </c>
      <c r="F44" s="528"/>
      <c r="G44" s="8" t="s">
        <v>9</v>
      </c>
      <c r="H44" s="530"/>
      <c r="I44" s="355" t="s">
        <v>8</v>
      </c>
    </row>
    <row r="45" spans="1:9" x14ac:dyDescent="0.25">
      <c r="A45" s="371" t="str">
        <f>IF('Recyclingschritt N_0'!A78&lt;&gt;"",'Recyclingschritt N_0'!A78,"")</f>
        <v>Kobalt (Co)</v>
      </c>
      <c r="B45" s="226"/>
      <c r="C45" s="227"/>
      <c r="D45" s="227"/>
      <c r="E45" s="241">
        <f>C45+D45</f>
        <v>0</v>
      </c>
      <c r="F45" s="212"/>
      <c r="G45" s="233"/>
      <c r="H45" s="233"/>
      <c r="I45" s="228"/>
    </row>
    <row r="46" spans="1:9" x14ac:dyDescent="0.25">
      <c r="A46" s="371" t="str">
        <f>IF('Recyclingschritt N_0'!A79&lt;&gt;"",'Recyclingschritt N_0'!A79,"")</f>
        <v>Kupfer (Cu)</v>
      </c>
      <c r="B46" s="227"/>
      <c r="C46" s="227"/>
      <c r="D46" s="227"/>
      <c r="E46" s="241">
        <f t="shared" ref="E46:E64" si="0">C46+D46</f>
        <v>0</v>
      </c>
      <c r="F46" s="212"/>
      <c r="G46" s="233"/>
      <c r="H46" s="233"/>
      <c r="I46" s="347"/>
    </row>
    <row r="47" spans="1:9" x14ac:dyDescent="0.25">
      <c r="A47" s="371" t="str">
        <f>IF('Recyclingschritt N_0'!A80&lt;&gt;"",'Recyclingschritt N_0'!A80,"")</f>
        <v>Blei (Pb)</v>
      </c>
      <c r="B47" s="227"/>
      <c r="C47" s="227"/>
      <c r="D47" s="227"/>
      <c r="E47" s="241">
        <f t="shared" si="0"/>
        <v>0</v>
      </c>
      <c r="F47" s="212"/>
      <c r="G47" s="233"/>
      <c r="H47" s="233"/>
      <c r="I47" s="228"/>
    </row>
    <row r="48" spans="1:9" x14ac:dyDescent="0.25">
      <c r="A48" s="371" t="str">
        <f>IF('Recyclingschritt N_0'!A81&lt;&gt;"",'Recyclingschritt N_0'!A81,"")</f>
        <v>Lithium (Li)</v>
      </c>
      <c r="B48" s="227"/>
      <c r="C48" s="227"/>
      <c r="D48" s="227"/>
      <c r="E48" s="241">
        <f t="shared" si="0"/>
        <v>0</v>
      </c>
      <c r="F48" s="212"/>
      <c r="G48" s="233"/>
      <c r="H48" s="233"/>
      <c r="I48" s="228"/>
    </row>
    <row r="49" spans="1:9" x14ac:dyDescent="0.25">
      <c r="A49" s="371" t="str">
        <f>IF('Recyclingschritt N_0'!A82&lt;&gt;"",'Recyclingschritt N_0'!A82,"")</f>
        <v>Nickel (Ni)</v>
      </c>
      <c r="B49" s="227"/>
      <c r="C49" s="227"/>
      <c r="D49" s="227"/>
      <c r="E49" s="241">
        <f t="shared" si="0"/>
        <v>0</v>
      </c>
      <c r="F49" s="212"/>
      <c r="G49" s="233"/>
      <c r="H49" s="233"/>
      <c r="I49" s="228"/>
    </row>
    <row r="50" spans="1:9" x14ac:dyDescent="0.25">
      <c r="A50" s="371" t="str">
        <f>IF('Recyclingschritt N_0'!A83&lt;&gt;"",'Recyclingschritt N_0'!A83,"")</f>
        <v>Mangan (Mn)</v>
      </c>
      <c r="B50" s="227"/>
      <c r="C50" s="227"/>
      <c r="D50" s="227"/>
      <c r="E50" s="241">
        <f t="shared" si="0"/>
        <v>0</v>
      </c>
      <c r="F50" s="212"/>
      <c r="G50" s="233"/>
      <c r="H50" s="233"/>
      <c r="I50" s="228"/>
    </row>
    <row r="51" spans="1:9" x14ac:dyDescent="0.25">
      <c r="A51" s="371" t="str">
        <f>IF('Recyclingschritt N_0'!A84&lt;&gt;"",'Recyclingschritt N_0'!A84,"")</f>
        <v>Aluminium (Al)</v>
      </c>
      <c r="B51" s="227"/>
      <c r="C51" s="227"/>
      <c r="D51" s="227"/>
      <c r="E51" s="241">
        <f t="shared" si="0"/>
        <v>0</v>
      </c>
      <c r="F51" s="212"/>
      <c r="G51" s="233"/>
      <c r="H51" s="233"/>
      <c r="I51" s="228"/>
    </row>
    <row r="52" spans="1:9" x14ac:dyDescent="0.25">
      <c r="A52" s="371" t="str">
        <f>IF('Recyclingschritt N_0'!A85&lt;&gt;"",'Recyclingschritt N_0'!A85,"")</f>
        <v>Stahl</v>
      </c>
      <c r="B52" s="227"/>
      <c r="C52" s="227"/>
      <c r="D52" s="227"/>
      <c r="E52" s="241">
        <f t="shared" si="0"/>
        <v>0</v>
      </c>
      <c r="F52" s="212"/>
      <c r="G52" s="233"/>
      <c r="H52" s="233"/>
      <c r="I52" s="228"/>
    </row>
    <row r="53" spans="1:9" x14ac:dyDescent="0.25">
      <c r="A53" s="371" t="str">
        <f>IF('Recyclingschritt N_0'!A86&lt;&gt;"",'Recyclingschritt N_0'!A86,"")</f>
        <v>Elektrolyt (KOH)</v>
      </c>
      <c r="B53" s="227"/>
      <c r="C53" s="227"/>
      <c r="D53" s="227"/>
      <c r="E53" s="241">
        <f t="shared" si="0"/>
        <v>0</v>
      </c>
      <c r="F53" s="212"/>
      <c r="G53" s="233"/>
      <c r="H53" s="233"/>
      <c r="I53" s="228"/>
    </row>
    <row r="54" spans="1:9" x14ac:dyDescent="0.25">
      <c r="A54" s="371" t="str">
        <f>IF('Recyclingschritt N_0'!A87&lt;&gt;"",'Recyclingschritt N_0'!A87,"")</f>
        <v>Elektrolyt (NaOH)</v>
      </c>
      <c r="B54" s="227"/>
      <c r="C54" s="227"/>
      <c r="D54" s="227"/>
      <c r="E54" s="241">
        <f t="shared" si="0"/>
        <v>0</v>
      </c>
      <c r="F54" s="212"/>
      <c r="G54" s="233"/>
      <c r="H54" s="233"/>
      <c r="I54" s="228"/>
    </row>
    <row r="55" spans="1:9" ht="17.25" x14ac:dyDescent="0.25">
      <c r="A55" s="345" t="s">
        <v>171</v>
      </c>
      <c r="B55" s="227"/>
      <c r="C55" s="227"/>
      <c r="D55" s="227"/>
      <c r="E55" s="241">
        <f t="shared" si="0"/>
        <v>0</v>
      </c>
      <c r="F55" s="212"/>
      <c r="G55" s="233"/>
      <c r="H55" s="233"/>
      <c r="I55" s="406"/>
    </row>
    <row r="56" spans="1:9" ht="17.25" x14ac:dyDescent="0.25">
      <c r="A56" s="345" t="s">
        <v>172</v>
      </c>
      <c r="B56" s="226"/>
      <c r="C56" s="227"/>
      <c r="D56" s="227"/>
      <c r="E56" s="241">
        <f t="shared" si="0"/>
        <v>0</v>
      </c>
      <c r="F56" s="212"/>
      <c r="G56" s="233"/>
      <c r="H56" s="405"/>
      <c r="I56" s="414"/>
    </row>
    <row r="57" spans="1:9" x14ac:dyDescent="0.25">
      <c r="A57" s="175" t="str">
        <f>IF('Recyclingschritt N_0'!A90&lt;&gt;"",'Recyclingschritt N_0'!A90,"")</f>
        <v/>
      </c>
      <c r="B57" s="244"/>
      <c r="C57" s="229"/>
      <c r="D57" s="245"/>
      <c r="E57" s="241">
        <f t="shared" si="0"/>
        <v>0</v>
      </c>
      <c r="F57" s="194"/>
      <c r="G57" s="234"/>
      <c r="H57" s="234"/>
      <c r="I57" s="228"/>
    </row>
    <row r="58" spans="1:9" x14ac:dyDescent="0.25">
      <c r="A58" s="175" t="str">
        <f>IF('Recyclingschritt N_0'!A91&lt;&gt;"",'Recyclingschritt N_0'!A91,"")</f>
        <v/>
      </c>
      <c r="B58" s="244"/>
      <c r="C58" s="229"/>
      <c r="D58" s="245"/>
      <c r="E58" s="241">
        <f t="shared" si="0"/>
        <v>0</v>
      </c>
      <c r="F58" s="22"/>
      <c r="G58" s="234"/>
      <c r="H58" s="234"/>
      <c r="I58" s="228"/>
    </row>
    <row r="59" spans="1:9" x14ac:dyDescent="0.25">
      <c r="A59" s="175" t="str">
        <f>IF('Recyclingschritt N_0'!A92&lt;&gt;"",'Recyclingschritt N_0'!A92,"")</f>
        <v/>
      </c>
      <c r="B59" s="244"/>
      <c r="C59" s="229"/>
      <c r="D59" s="245"/>
      <c r="E59" s="241">
        <f t="shared" si="0"/>
        <v>0</v>
      </c>
      <c r="F59" s="22"/>
      <c r="G59" s="234"/>
      <c r="H59" s="234"/>
      <c r="I59" s="228"/>
    </row>
    <row r="60" spans="1:9" x14ac:dyDescent="0.25">
      <c r="A60" s="175" t="str">
        <f>IF('Recyclingschritt N_0'!A93&lt;&gt;"",'Recyclingschritt N_0'!A93,"")</f>
        <v/>
      </c>
      <c r="B60" s="244"/>
      <c r="C60" s="229"/>
      <c r="D60" s="245"/>
      <c r="E60" s="241">
        <f t="shared" si="0"/>
        <v>0</v>
      </c>
      <c r="F60" s="22"/>
      <c r="G60" s="234"/>
      <c r="H60" s="234"/>
      <c r="I60" s="228"/>
    </row>
    <row r="61" spans="1:9" x14ac:dyDescent="0.25">
      <c r="A61" s="175" t="str">
        <f>IF('Recyclingschritt N_0'!A94&lt;&gt;"",'Recyclingschritt N_0'!A94,"")</f>
        <v/>
      </c>
      <c r="B61" s="244"/>
      <c r="C61" s="229"/>
      <c r="D61" s="245"/>
      <c r="E61" s="241">
        <f t="shared" si="0"/>
        <v>0</v>
      </c>
      <c r="F61" s="22"/>
      <c r="G61" s="234"/>
      <c r="H61" s="234"/>
      <c r="I61" s="231"/>
    </row>
    <row r="62" spans="1:9" x14ac:dyDescent="0.25">
      <c r="A62" s="175" t="str">
        <f>IF('Recyclingschritt N_0'!A95&lt;&gt;"",'Recyclingschritt N_0'!A95,"")</f>
        <v/>
      </c>
      <c r="B62" s="244"/>
      <c r="C62" s="229"/>
      <c r="D62" s="245"/>
      <c r="E62" s="241">
        <f t="shared" si="0"/>
        <v>0</v>
      </c>
      <c r="F62" s="22"/>
      <c r="G62" s="234"/>
      <c r="H62" s="234"/>
      <c r="I62" s="231"/>
    </row>
    <row r="63" spans="1:9" x14ac:dyDescent="0.25">
      <c r="A63" s="175" t="str">
        <f>IF('Recyclingschritt N_0'!A96&lt;&gt;"",'Recyclingschritt N_0'!A96,"")</f>
        <v/>
      </c>
      <c r="B63" s="244"/>
      <c r="C63" s="229"/>
      <c r="D63" s="245"/>
      <c r="E63" s="241">
        <f t="shared" si="0"/>
        <v>0</v>
      </c>
      <c r="F63" s="22"/>
      <c r="G63" s="234"/>
      <c r="H63" s="234"/>
      <c r="I63" s="231"/>
    </row>
    <row r="64" spans="1:9" ht="15" customHeight="1" x14ac:dyDescent="0.25">
      <c r="A64" s="189" t="s">
        <v>174</v>
      </c>
      <c r="B64" s="294">
        <f>SUM(B45:B63)</f>
        <v>0</v>
      </c>
      <c r="C64" s="294">
        <f>SUM(C45:C63)</f>
        <v>0</v>
      </c>
      <c r="D64" s="294">
        <f>SUM(D45:D63)</f>
        <v>0</v>
      </c>
      <c r="E64" s="241">
        <f t="shared" si="0"/>
        <v>0</v>
      </c>
      <c r="F64" s="296"/>
      <c r="G64" s="313"/>
      <c r="H64" s="313"/>
      <c r="I64" s="314"/>
    </row>
    <row r="65" spans="1:9" ht="15" customHeight="1" x14ac:dyDescent="0.25">
      <c r="A65" s="531"/>
      <c r="B65" s="532"/>
      <c r="C65" s="532"/>
      <c r="D65" s="532"/>
      <c r="E65" s="532"/>
      <c r="F65" s="532"/>
      <c r="G65" s="532"/>
      <c r="H65" s="532"/>
      <c r="I65" s="532"/>
    </row>
    <row r="66" spans="1:9" x14ac:dyDescent="0.25">
      <c r="A66" s="7"/>
    </row>
    <row r="67" spans="1:9" x14ac:dyDescent="0.25">
      <c r="A67" s="7" t="str">
        <f>Gesamtergebnis!A197</f>
        <v>Anmerkungen (vgl. DV Abschnitt 8):</v>
      </c>
    </row>
    <row r="69" spans="1:9" ht="31.5" customHeight="1" x14ac:dyDescent="0.25">
      <c r="A69" s="538" t="s">
        <v>144</v>
      </c>
      <c r="B69" s="538"/>
      <c r="C69" s="538"/>
      <c r="D69" s="538"/>
      <c r="E69" s="538"/>
      <c r="F69" s="538"/>
      <c r="G69" s="538"/>
      <c r="H69" s="538"/>
      <c r="I69" s="538"/>
    </row>
    <row r="71" spans="1:9" ht="15" customHeight="1" x14ac:dyDescent="0.25">
      <c r="A71" s="538" t="s">
        <v>145</v>
      </c>
      <c r="B71" s="538"/>
      <c r="C71" s="538"/>
      <c r="D71" s="538"/>
      <c r="E71" s="538"/>
      <c r="F71" s="538"/>
      <c r="G71" s="538"/>
      <c r="H71" s="538"/>
      <c r="I71" s="538"/>
    </row>
    <row r="72" spans="1:9" ht="36" customHeight="1" x14ac:dyDescent="0.25">
      <c r="A72" s="538"/>
      <c r="B72" s="538"/>
      <c r="C72" s="538"/>
      <c r="D72" s="538"/>
      <c r="E72" s="538"/>
      <c r="F72" s="538"/>
      <c r="G72" s="538"/>
      <c r="H72" s="538"/>
      <c r="I72" s="538"/>
    </row>
    <row r="74" spans="1:9" ht="37.5" customHeight="1" x14ac:dyDescent="0.25">
      <c r="A74" s="538" t="s">
        <v>102</v>
      </c>
      <c r="B74" s="459"/>
      <c r="C74" s="459"/>
      <c r="D74" s="459"/>
      <c r="E74" s="459"/>
      <c r="F74" s="459"/>
      <c r="G74" s="459"/>
      <c r="H74" s="459"/>
      <c r="I74" s="459"/>
    </row>
    <row r="76" spans="1:9" ht="54" customHeight="1" x14ac:dyDescent="0.25">
      <c r="A76" s="538" t="s">
        <v>107</v>
      </c>
      <c r="B76" s="459"/>
      <c r="C76" s="459"/>
      <c r="D76" s="459"/>
      <c r="E76" s="459"/>
      <c r="F76" s="459"/>
      <c r="G76" s="459"/>
      <c r="H76" s="459"/>
      <c r="I76" s="459"/>
    </row>
    <row r="78" spans="1:9" ht="15" customHeight="1" x14ac:dyDescent="0.25">
      <c r="A78" s="538" t="s">
        <v>103</v>
      </c>
      <c r="B78" s="538"/>
      <c r="C78" s="538"/>
      <c r="D78" s="538"/>
      <c r="E78" s="538"/>
      <c r="F78" s="538"/>
      <c r="G78" s="538"/>
      <c r="H78" s="538"/>
      <c r="I78" s="538"/>
    </row>
    <row r="79" spans="1:9" ht="21.75" customHeight="1" x14ac:dyDescent="0.25">
      <c r="A79" s="538"/>
      <c r="B79" s="538"/>
      <c r="C79" s="538"/>
      <c r="D79" s="538"/>
      <c r="E79" s="538"/>
      <c r="F79" s="538"/>
      <c r="G79" s="538"/>
      <c r="H79" s="538"/>
      <c r="I79" s="538"/>
    </row>
    <row r="81" spans="1:9" ht="37.5" customHeight="1" x14ac:dyDescent="0.25">
      <c r="A81" s="611" t="s">
        <v>104</v>
      </c>
      <c r="B81" s="611"/>
      <c r="C81" s="611"/>
      <c r="D81" s="611"/>
      <c r="E81" s="611"/>
      <c r="F81" s="611"/>
      <c r="G81" s="611"/>
      <c r="H81" s="611"/>
      <c r="I81" s="611"/>
    </row>
    <row r="82" spans="1:9" s="179" customFormat="1" ht="15" customHeight="1" x14ac:dyDescent="0.25">
      <c r="A82" s="352"/>
      <c r="B82" s="352"/>
      <c r="C82" s="352"/>
      <c r="D82" s="352"/>
      <c r="E82" s="352"/>
      <c r="F82" s="352"/>
      <c r="G82" s="352"/>
      <c r="H82" s="352"/>
      <c r="I82" s="352"/>
    </row>
    <row r="83" spans="1:9" s="179" customFormat="1" ht="47.25" customHeight="1" x14ac:dyDescent="0.25">
      <c r="A83" s="538" t="s">
        <v>105</v>
      </c>
      <c r="B83" s="538"/>
      <c r="C83" s="538"/>
      <c r="D83" s="538"/>
      <c r="E83" s="538"/>
      <c r="F83" s="538"/>
      <c r="G83" s="538"/>
      <c r="H83" s="538"/>
      <c r="I83" s="538"/>
    </row>
    <row r="84" spans="1:9" s="179" customFormat="1" ht="15" customHeight="1" x14ac:dyDescent="0.25">
      <c r="A84" s="352"/>
      <c r="B84" s="352"/>
      <c r="C84" s="352"/>
      <c r="D84" s="352"/>
      <c r="E84" s="352"/>
      <c r="F84" s="352"/>
      <c r="G84" s="352"/>
      <c r="H84" s="352"/>
      <c r="I84" s="352"/>
    </row>
    <row r="85" spans="1:9" s="179" customFormat="1" ht="20.100000000000001" customHeight="1" x14ac:dyDescent="0.25">
      <c r="A85" s="538" t="s">
        <v>99</v>
      </c>
      <c r="B85" s="538"/>
      <c r="C85" s="538"/>
      <c r="D85" s="538"/>
      <c r="E85" s="538"/>
      <c r="F85" s="538"/>
      <c r="G85" s="538"/>
      <c r="H85" s="538"/>
      <c r="I85" s="538"/>
    </row>
    <row r="86" spans="1:9" s="179" customFormat="1" ht="15" customHeight="1" x14ac:dyDescent="0.25">
      <c r="A86" s="352"/>
      <c r="B86" s="352"/>
      <c r="C86" s="352"/>
      <c r="D86" s="352"/>
      <c r="E86" s="352"/>
      <c r="F86" s="352"/>
      <c r="G86" s="352"/>
      <c r="H86" s="352"/>
      <c r="I86" s="352"/>
    </row>
    <row r="87" spans="1:9" ht="39.75" customHeight="1" x14ac:dyDescent="0.25">
      <c r="A87" s="538" t="s">
        <v>106</v>
      </c>
      <c r="B87" s="538"/>
      <c r="C87" s="538"/>
      <c r="D87" s="538"/>
      <c r="E87" s="538"/>
      <c r="F87" s="538"/>
      <c r="G87" s="538"/>
      <c r="H87" s="538"/>
      <c r="I87" s="538"/>
    </row>
    <row r="88" spans="1:9" ht="15" customHeight="1" x14ac:dyDescent="0.25">
      <c r="A88" s="352"/>
      <c r="B88" s="352"/>
      <c r="C88" s="352"/>
      <c r="D88" s="352"/>
      <c r="E88" s="352"/>
      <c r="F88" s="352"/>
      <c r="G88" s="352"/>
      <c r="H88" s="352"/>
      <c r="I88" s="352"/>
    </row>
    <row r="89" spans="1:9" ht="101.25" customHeight="1" x14ac:dyDescent="0.25">
      <c r="A89" s="538" t="s">
        <v>178</v>
      </c>
      <c r="B89" s="538"/>
      <c r="C89" s="538"/>
      <c r="D89" s="538"/>
      <c r="E89" s="538"/>
      <c r="F89" s="538"/>
      <c r="G89" s="538"/>
      <c r="H89" s="538"/>
      <c r="I89" s="538"/>
    </row>
    <row r="90" spans="1:9" ht="15" customHeight="1" x14ac:dyDescent="0.25"/>
    <row r="91" spans="1:9" ht="20.100000000000001" customHeight="1" x14ac:dyDescent="0.25">
      <c r="A91" s="538" t="s">
        <v>168</v>
      </c>
      <c r="B91" s="538"/>
      <c r="C91" s="538"/>
      <c r="D91" s="538"/>
      <c r="E91" s="538"/>
      <c r="F91" s="538"/>
      <c r="G91" s="538"/>
      <c r="H91" s="538"/>
      <c r="I91" s="538"/>
    </row>
    <row r="93" spans="1:9" ht="33.75" customHeight="1" x14ac:dyDescent="0.25">
      <c r="A93" s="606" t="s">
        <v>179</v>
      </c>
      <c r="B93" s="606"/>
      <c r="C93" s="606"/>
      <c r="D93" s="606"/>
      <c r="E93" s="606"/>
      <c r="F93" s="606"/>
      <c r="G93" s="606"/>
      <c r="H93" s="606"/>
      <c r="I93" s="606"/>
    </row>
    <row r="95" spans="1:9" ht="56.25" customHeight="1" x14ac:dyDescent="0.25">
      <c r="A95" s="606" t="s">
        <v>170</v>
      </c>
      <c r="B95" s="606"/>
      <c r="C95" s="606"/>
      <c r="D95" s="606"/>
      <c r="E95" s="606"/>
      <c r="F95" s="606"/>
      <c r="G95" s="606"/>
      <c r="H95" s="606"/>
      <c r="I95" s="606"/>
    </row>
  </sheetData>
  <sheetProtection algorithmName="SHA-512" hashValue="JtOxfGaUmpw8qdJnoEfBuoWRjx7ych++FMaYIB0zmB5gTAQyoXWZZf8vZybKd1oXXCVAJ6n8j8iVQsA8MqHtyw==" saltValue="/oMqSdNy7+PIyYZLtocmZA==" spinCount="100000" sheet="1" objects="1" scenarios="1"/>
  <mergeCells count="52">
    <mergeCell ref="A91:I91"/>
    <mergeCell ref="A93:I93"/>
    <mergeCell ref="A95:I95"/>
    <mergeCell ref="G35:H35"/>
    <mergeCell ref="G36:H36"/>
    <mergeCell ref="G37:H37"/>
    <mergeCell ref="G38:H38"/>
    <mergeCell ref="G39:H39"/>
    <mergeCell ref="A74:I74"/>
    <mergeCell ref="A76:I76"/>
    <mergeCell ref="A78:I79"/>
    <mergeCell ref="A81:I81"/>
    <mergeCell ref="A83:I83"/>
    <mergeCell ref="A85:I85"/>
    <mergeCell ref="A87:I87"/>
    <mergeCell ref="A89:I89"/>
    <mergeCell ref="A71:I72"/>
    <mergeCell ref="E38:F38"/>
    <mergeCell ref="A39:B39"/>
    <mergeCell ref="E39:F39"/>
    <mergeCell ref="A40:C40"/>
    <mergeCell ref="E40:I40"/>
    <mergeCell ref="A41:I41"/>
    <mergeCell ref="A42:G42"/>
    <mergeCell ref="F43:F44"/>
    <mergeCell ref="A65:I65"/>
    <mergeCell ref="A69:I69"/>
    <mergeCell ref="A38:B38"/>
    <mergeCell ref="H43:H44"/>
    <mergeCell ref="A35:B35"/>
    <mergeCell ref="E35:F35"/>
    <mergeCell ref="A36:B36"/>
    <mergeCell ref="E36:F36"/>
    <mergeCell ref="A37:B37"/>
    <mergeCell ref="E37:F37"/>
    <mergeCell ref="A23:B24"/>
    <mergeCell ref="C23:C24"/>
    <mergeCell ref="A31:G31"/>
    <mergeCell ref="A32:B34"/>
    <mergeCell ref="C32:C34"/>
    <mergeCell ref="D32:D33"/>
    <mergeCell ref="E32:I32"/>
    <mergeCell ref="E33:F33"/>
    <mergeCell ref="E34:F34"/>
    <mergeCell ref="G33:H33"/>
    <mergeCell ref="G34:H34"/>
    <mergeCell ref="A22:G22"/>
    <mergeCell ref="C1:F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DCB85-22B2-434B-AACB-21F1BFDF9974}">
  <sheetPr codeName="Tabelle12"/>
  <dimension ref="A1:I95"/>
  <sheetViews>
    <sheetView view="pageLayout" zoomScaleNormal="100" workbookViewId="0">
      <selection activeCell="A2" sqref="A2"/>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5" t="s">
        <v>25</v>
      </c>
      <c r="D1" s="626"/>
      <c r="E1" s="626"/>
      <c r="F1" s="626"/>
      <c r="G1" s="274"/>
      <c r="H1" s="274"/>
      <c r="I1" s="275" t="str">
        <f>IF('Titelseite NiCd-Altbatterien'!$F$7&lt;&gt;"",'Titelseite NiCd-Altbatterien'!$F$7,"")</f>
        <v/>
      </c>
    </row>
    <row r="2" spans="1:9" ht="32.25" customHeight="1" x14ac:dyDescent="0.25">
      <c r="A2" s="146" t="str">
        <f>'Recyclingschritt N_0'!A2</f>
        <v>DV Abschnitt  8 (Teil 2)</v>
      </c>
      <c r="B2" s="631" t="s">
        <v>38</v>
      </c>
      <c r="C2" s="632"/>
      <c r="D2" s="632"/>
      <c r="E2" s="632"/>
      <c r="F2" s="632"/>
      <c r="G2" s="632"/>
      <c r="H2" s="632"/>
      <c r="I2" s="633"/>
    </row>
    <row r="3" spans="1:9" ht="60" customHeight="1" x14ac:dyDescent="0.25">
      <c r="A3" s="463" t="s">
        <v>110</v>
      </c>
      <c r="B3" s="464"/>
      <c r="C3" s="464"/>
      <c r="D3" s="464"/>
      <c r="E3" s="464"/>
      <c r="F3" s="464"/>
      <c r="G3" s="464"/>
      <c r="H3" s="464"/>
      <c r="I3" s="465"/>
    </row>
    <row r="4" spans="1:9" ht="15" customHeight="1" x14ac:dyDescent="0.25">
      <c r="A4" s="133"/>
      <c r="B4" s="134"/>
      <c r="C4" s="134"/>
      <c r="D4" s="134"/>
      <c r="E4" s="134"/>
      <c r="F4" s="134"/>
      <c r="G4" s="134"/>
      <c r="H4" s="134"/>
      <c r="I4" s="147"/>
    </row>
    <row r="5" spans="1:9" ht="15" customHeight="1" x14ac:dyDescent="0.25">
      <c r="A5" s="113" t="s">
        <v>41</v>
      </c>
      <c r="B5" s="137" t="str">
        <f>CONCATENATE("N_7, hier:  ",IF('Titelseite NiCd-Altbatterien'!D21&lt;&gt;"",'Titelseite NiCd-Altbatterien'!D21,""))</f>
        <v xml:space="preserve">N_7,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30</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83</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181"/>
      <c r="D18" s="181"/>
      <c r="E18" s="181"/>
      <c r="F18" s="181"/>
      <c r="G18" s="181"/>
      <c r="H18" s="353"/>
      <c r="I18" s="142"/>
    </row>
    <row r="19" spans="1:9" ht="15" customHeight="1" x14ac:dyDescent="0.25">
      <c r="A19" s="599" t="s">
        <v>40</v>
      </c>
      <c r="B19" s="600"/>
      <c r="C19" s="580" t="s">
        <v>147</v>
      </c>
      <c r="D19" s="581"/>
      <c r="E19" s="581"/>
      <c r="F19" s="581"/>
      <c r="G19" s="581"/>
      <c r="H19" s="581"/>
      <c r="I19" s="582"/>
    </row>
    <row r="20" spans="1:9" ht="15" customHeight="1" x14ac:dyDescent="0.25">
      <c r="A20" s="498"/>
      <c r="B20" s="601"/>
      <c r="C20" s="583"/>
      <c r="D20" s="584"/>
      <c r="E20" s="584"/>
      <c r="F20" s="584"/>
      <c r="G20" s="584"/>
      <c r="H20" s="584"/>
      <c r="I20" s="585"/>
    </row>
    <row r="21" spans="1:9" x14ac:dyDescent="0.25">
      <c r="A21" s="28"/>
      <c r="B21" s="185"/>
      <c r="C21" s="185"/>
      <c r="D21" s="185"/>
      <c r="E21" s="185"/>
      <c r="F21" s="185"/>
      <c r="G21" s="185"/>
      <c r="H21" s="365"/>
      <c r="I21" s="186"/>
    </row>
    <row r="22" spans="1:9" ht="35.1" customHeight="1" x14ac:dyDescent="0.25">
      <c r="A22" s="553" t="s">
        <v>48</v>
      </c>
      <c r="B22" s="629"/>
      <c r="C22" s="629"/>
      <c r="D22" s="629"/>
      <c r="E22" s="629"/>
      <c r="F22" s="629"/>
      <c r="G22" s="629"/>
      <c r="H22" s="366"/>
      <c r="I22" s="26" t="str">
        <f>CONCATENATE("hier: ",$C$10)</f>
        <v xml:space="preserve">hier: </v>
      </c>
    </row>
    <row r="23" spans="1:9" ht="38.1" customHeight="1" x14ac:dyDescent="0.25">
      <c r="A23" s="559" t="s">
        <v>84</v>
      </c>
      <c r="B23" s="586"/>
      <c r="C23" s="551" t="s">
        <v>80</v>
      </c>
      <c r="D23" s="182" t="s">
        <v>43</v>
      </c>
      <c r="E23" s="149"/>
      <c r="F23" s="150"/>
      <c r="G23" s="150"/>
      <c r="H23" s="150"/>
      <c r="I23" s="2"/>
    </row>
    <row r="24" spans="1:9" ht="38.1" customHeight="1" x14ac:dyDescent="0.25">
      <c r="A24" s="587"/>
      <c r="B24" s="588"/>
      <c r="C24" s="552"/>
      <c r="D24" s="182" t="s">
        <v>8</v>
      </c>
      <c r="E24" s="151"/>
      <c r="F24" s="178"/>
      <c r="G24" s="178"/>
      <c r="H24" s="349"/>
      <c r="I24" s="5"/>
    </row>
    <row r="25" spans="1:9" x14ac:dyDescent="0.25">
      <c r="A25" s="301" t="str" cm="1">
        <f t="array" ref="A25:B25">IF('Recyclingschritt N_0'!A44:B44&lt;&gt;"",'Recyclingschritt N_0'!A44:B44,"")</f>
        <v/>
      </c>
      <c r="B25" s="184" t="str">
        <v/>
      </c>
      <c r="C25" s="180" t="str">
        <f>IF('Recyclingschritt N_0'!C44&lt;&gt;"",'Recyclingschritt N_0'!C44,"")</f>
        <v/>
      </c>
      <c r="D25" s="252" t="str">
        <f>IF('Recyclingschritt N_0'!D44&lt;&gt;"",'Recyclingschritt N_0'!D44,"")</f>
        <v/>
      </c>
      <c r="E25" s="40"/>
      <c r="F25" s="4"/>
      <c r="G25" s="4"/>
      <c r="H25" s="4"/>
      <c r="I25" s="5"/>
    </row>
    <row r="26" spans="1:9" x14ac:dyDescent="0.25">
      <c r="A26" s="299"/>
      <c r="B26" s="260"/>
      <c r="C26" s="266"/>
      <c r="D26" s="267"/>
      <c r="E26" s="40"/>
      <c r="F26" s="152"/>
      <c r="G26" s="152"/>
      <c r="H26" s="152"/>
      <c r="I26" s="5"/>
    </row>
    <row r="27" spans="1:9" x14ac:dyDescent="0.25">
      <c r="A27" s="299"/>
      <c r="B27" s="260"/>
      <c r="C27" s="262"/>
      <c r="D27" s="268"/>
      <c r="E27" s="153"/>
      <c r="F27" s="152"/>
      <c r="G27" s="152"/>
      <c r="H27" s="152"/>
      <c r="I27" s="5"/>
    </row>
    <row r="28" spans="1:9" x14ac:dyDescent="0.25">
      <c r="A28" s="299"/>
      <c r="B28" s="260"/>
      <c r="C28" s="262"/>
      <c r="D28" s="268"/>
      <c r="E28" s="153"/>
      <c r="F28" s="152"/>
      <c r="G28" s="152"/>
      <c r="H28" s="152"/>
      <c r="I28" s="5"/>
    </row>
    <row r="29" spans="1:9" x14ac:dyDescent="0.25">
      <c r="A29" s="300"/>
      <c r="B29" s="264"/>
      <c r="C29" s="265"/>
      <c r="D29" s="269"/>
      <c r="E29" s="154"/>
      <c r="F29" s="155"/>
      <c r="G29" s="155"/>
      <c r="H29" s="155"/>
      <c r="I29" s="41"/>
    </row>
    <row r="30" spans="1:9" ht="14.25" customHeight="1" x14ac:dyDescent="0.25">
      <c r="A30" s="31"/>
      <c r="B30" s="32"/>
      <c r="C30" s="32"/>
      <c r="D30" s="33"/>
      <c r="E30" s="33"/>
      <c r="F30" s="185"/>
      <c r="G30" s="185"/>
      <c r="H30" s="365"/>
      <c r="I30" s="186"/>
    </row>
    <row r="31" spans="1:9" ht="35.1" customHeight="1" x14ac:dyDescent="0.25">
      <c r="A31" s="553" t="s">
        <v>75</v>
      </c>
      <c r="B31" s="554"/>
      <c r="C31" s="554"/>
      <c r="D31" s="554"/>
      <c r="E31" s="554"/>
      <c r="F31" s="554"/>
      <c r="G31" s="554"/>
      <c r="H31" s="361"/>
      <c r="I31" s="26" t="str">
        <f>CONCATENATE("hier:  ",C10)</f>
        <v xml:space="preserve">hier:  </v>
      </c>
    </row>
    <row r="32" spans="1:9" ht="15" customHeight="1" x14ac:dyDescent="0.25">
      <c r="A32" s="593" t="s">
        <v>10</v>
      </c>
      <c r="B32" s="594"/>
      <c r="C32" s="551" t="s">
        <v>80</v>
      </c>
      <c r="D32" s="551" t="s">
        <v>82</v>
      </c>
      <c r="E32" s="555" t="s">
        <v>11</v>
      </c>
      <c r="F32" s="556"/>
      <c r="G32" s="557"/>
      <c r="H32" s="557"/>
      <c r="I32" s="558"/>
    </row>
    <row r="33" spans="1:9" ht="45" customHeight="1" x14ac:dyDescent="0.25">
      <c r="A33" s="595"/>
      <c r="B33" s="594"/>
      <c r="C33" s="598"/>
      <c r="D33" s="592"/>
      <c r="E33" s="515" t="s">
        <v>49</v>
      </c>
      <c r="F33" s="563"/>
      <c r="G33" s="607" t="s">
        <v>51</v>
      </c>
      <c r="H33" s="608"/>
      <c r="I33" s="182" t="s">
        <v>49</v>
      </c>
    </row>
    <row r="34" spans="1:9" ht="30.75" customHeight="1" x14ac:dyDescent="0.25">
      <c r="A34" s="596"/>
      <c r="B34" s="597"/>
      <c r="C34" s="592"/>
      <c r="D34" s="9" t="s">
        <v>8</v>
      </c>
      <c r="E34" s="515" t="s">
        <v>19</v>
      </c>
      <c r="F34" s="563"/>
      <c r="G34" s="559" t="s">
        <v>52</v>
      </c>
      <c r="H34" s="609"/>
      <c r="I34" s="8" t="s">
        <v>50</v>
      </c>
    </row>
    <row r="35" spans="1:9" x14ac:dyDescent="0.25">
      <c r="A35" s="539"/>
      <c r="B35" s="540"/>
      <c r="C35" s="22"/>
      <c r="D35" s="229"/>
      <c r="E35" s="638"/>
      <c r="F35" s="639"/>
      <c r="G35" s="610"/>
      <c r="H35" s="608"/>
      <c r="I35" s="34" t="s">
        <v>74</v>
      </c>
    </row>
    <row r="36" spans="1:9" ht="15" customHeight="1" x14ac:dyDescent="0.25">
      <c r="A36" s="539"/>
      <c r="B36" s="540"/>
      <c r="C36" s="22"/>
      <c r="D36" s="229"/>
      <c r="E36" s="638"/>
      <c r="F36" s="639"/>
      <c r="G36" s="610"/>
      <c r="H36" s="608"/>
      <c r="I36" s="34" t="s">
        <v>74</v>
      </c>
    </row>
    <row r="37" spans="1:9" ht="15" customHeight="1" x14ac:dyDescent="0.25">
      <c r="A37" s="539"/>
      <c r="B37" s="540"/>
      <c r="C37" s="22"/>
      <c r="D37" s="229"/>
      <c r="E37" s="638"/>
      <c r="F37" s="639"/>
      <c r="G37" s="610"/>
      <c r="H37" s="608"/>
      <c r="I37" s="34" t="s">
        <v>74</v>
      </c>
    </row>
    <row r="38" spans="1:9" ht="15" customHeight="1" x14ac:dyDescent="0.25">
      <c r="A38" s="539"/>
      <c r="B38" s="540"/>
      <c r="C38" s="22"/>
      <c r="D38" s="229"/>
      <c r="E38" s="638"/>
      <c r="F38" s="639"/>
      <c r="G38" s="610"/>
      <c r="H38" s="608"/>
      <c r="I38" s="34" t="s">
        <v>74</v>
      </c>
    </row>
    <row r="39" spans="1:9" x14ac:dyDescent="0.25">
      <c r="A39" s="539"/>
      <c r="B39" s="540"/>
      <c r="C39" s="22"/>
      <c r="D39" s="229"/>
      <c r="E39" s="642"/>
      <c r="F39" s="643"/>
      <c r="G39" s="610"/>
      <c r="H39" s="608"/>
      <c r="I39" s="34" t="s">
        <v>74</v>
      </c>
    </row>
    <row r="40" spans="1:9" ht="18.75" customHeight="1" x14ac:dyDescent="0.25">
      <c r="A40" s="564" t="s">
        <v>23</v>
      </c>
      <c r="B40" s="565"/>
      <c r="C40" s="566"/>
      <c r="D40" s="290">
        <f>SUM(D35:D39)</f>
        <v>0</v>
      </c>
      <c r="E40" s="567"/>
      <c r="F40" s="568"/>
      <c r="G40" s="568"/>
      <c r="H40" s="568"/>
      <c r="I40" s="570"/>
    </row>
    <row r="41" spans="1:9" ht="15" customHeight="1" x14ac:dyDescent="0.25">
      <c r="A41" s="571"/>
      <c r="B41" s="572"/>
      <c r="C41" s="572"/>
      <c r="D41" s="572"/>
      <c r="E41" s="572"/>
      <c r="F41" s="572"/>
      <c r="G41" s="572"/>
      <c r="H41" s="572"/>
      <c r="I41" s="573"/>
    </row>
    <row r="42" spans="1:9" ht="39.950000000000003" customHeight="1" x14ac:dyDescent="0.25">
      <c r="A42" s="546" t="s">
        <v>109</v>
      </c>
      <c r="B42" s="547"/>
      <c r="C42" s="547"/>
      <c r="D42" s="547"/>
      <c r="E42" s="547"/>
      <c r="F42" s="547"/>
      <c r="G42" s="547"/>
      <c r="H42" s="363"/>
      <c r="I42" s="26" t="str">
        <f>CONCATENATE("hier:  ",$C$10)</f>
        <v xml:space="preserve">hier:  </v>
      </c>
    </row>
    <row r="43" spans="1:9" ht="139.5" customHeight="1" x14ac:dyDescent="0.25">
      <c r="A43" s="122" t="s">
        <v>81</v>
      </c>
      <c r="B43" s="14" t="s">
        <v>72</v>
      </c>
      <c r="C43" s="14" t="s">
        <v>55</v>
      </c>
      <c r="D43" s="14" t="s">
        <v>57</v>
      </c>
      <c r="E43" s="15" t="s">
        <v>56</v>
      </c>
      <c r="F43" s="527" t="s">
        <v>53</v>
      </c>
      <c r="G43" s="191" t="s">
        <v>54</v>
      </c>
      <c r="H43" s="529" t="s">
        <v>12</v>
      </c>
      <c r="I43" s="357" t="s">
        <v>175</v>
      </c>
    </row>
    <row r="44" spans="1:9" ht="33" customHeight="1" x14ac:dyDescent="0.25">
      <c r="A44" s="183"/>
      <c r="B44" s="182" t="s">
        <v>8</v>
      </c>
      <c r="C44" s="190" t="s">
        <v>8</v>
      </c>
      <c r="D44" s="190" t="s">
        <v>8</v>
      </c>
      <c r="E44" s="190" t="s">
        <v>8</v>
      </c>
      <c r="F44" s="528"/>
      <c r="G44" s="8" t="s">
        <v>9</v>
      </c>
      <c r="H44" s="530"/>
      <c r="I44" s="355" t="s">
        <v>8</v>
      </c>
    </row>
    <row r="45" spans="1:9" x14ac:dyDescent="0.25">
      <c r="A45" s="371" t="str">
        <f>IF('Recyclingschritt N_0'!A78&lt;&gt;"",'Recyclingschritt N_0'!A78,"")</f>
        <v>Kobalt (Co)</v>
      </c>
      <c r="B45" s="226"/>
      <c r="C45" s="227"/>
      <c r="D45" s="227"/>
      <c r="E45" s="241">
        <f>C45+D45</f>
        <v>0</v>
      </c>
      <c r="F45" s="212"/>
      <c r="G45" s="233"/>
      <c r="H45" s="233"/>
      <c r="I45" s="228"/>
    </row>
    <row r="46" spans="1:9" x14ac:dyDescent="0.25">
      <c r="A46" s="371" t="str">
        <f>IF('Recyclingschritt N_0'!A79&lt;&gt;"",'Recyclingschritt N_0'!A79,"")</f>
        <v>Kupfer (Cu)</v>
      </c>
      <c r="B46" s="227"/>
      <c r="C46" s="227"/>
      <c r="D46" s="227"/>
      <c r="E46" s="241">
        <f t="shared" ref="E46:E64" si="0">C46+D46</f>
        <v>0</v>
      </c>
      <c r="F46" s="212"/>
      <c r="G46" s="233"/>
      <c r="H46" s="233"/>
      <c r="I46" s="347"/>
    </row>
    <row r="47" spans="1:9" x14ac:dyDescent="0.25">
      <c r="A47" s="371" t="str">
        <f>IF('Recyclingschritt N_0'!A80&lt;&gt;"",'Recyclingschritt N_0'!A80,"")</f>
        <v>Blei (Pb)</v>
      </c>
      <c r="B47" s="227"/>
      <c r="C47" s="227"/>
      <c r="D47" s="227"/>
      <c r="E47" s="241">
        <f t="shared" si="0"/>
        <v>0</v>
      </c>
      <c r="F47" s="212"/>
      <c r="G47" s="233"/>
      <c r="H47" s="233"/>
      <c r="I47" s="228"/>
    </row>
    <row r="48" spans="1:9" x14ac:dyDescent="0.25">
      <c r="A48" s="371" t="str">
        <f>IF('Recyclingschritt N_0'!A81&lt;&gt;"",'Recyclingschritt N_0'!A81,"")</f>
        <v>Lithium (Li)</v>
      </c>
      <c r="B48" s="227"/>
      <c r="C48" s="227"/>
      <c r="D48" s="227"/>
      <c r="E48" s="241">
        <f t="shared" si="0"/>
        <v>0</v>
      </c>
      <c r="F48" s="212"/>
      <c r="G48" s="233"/>
      <c r="H48" s="233"/>
      <c r="I48" s="228"/>
    </row>
    <row r="49" spans="1:9" x14ac:dyDescent="0.25">
      <c r="A49" s="371" t="str">
        <f>IF('Recyclingschritt N_0'!A82&lt;&gt;"",'Recyclingschritt N_0'!A82,"")</f>
        <v>Nickel (Ni)</v>
      </c>
      <c r="B49" s="227"/>
      <c r="C49" s="227"/>
      <c r="D49" s="227"/>
      <c r="E49" s="241">
        <f t="shared" si="0"/>
        <v>0</v>
      </c>
      <c r="F49" s="212"/>
      <c r="G49" s="233"/>
      <c r="H49" s="233"/>
      <c r="I49" s="228"/>
    </row>
    <row r="50" spans="1:9" x14ac:dyDescent="0.25">
      <c r="A50" s="371" t="str">
        <f>IF('Recyclingschritt N_0'!A83&lt;&gt;"",'Recyclingschritt N_0'!A83,"")</f>
        <v>Mangan (Mn)</v>
      </c>
      <c r="B50" s="227"/>
      <c r="C50" s="227"/>
      <c r="D50" s="227"/>
      <c r="E50" s="241">
        <f t="shared" si="0"/>
        <v>0</v>
      </c>
      <c r="F50" s="212"/>
      <c r="G50" s="233"/>
      <c r="H50" s="233"/>
      <c r="I50" s="228"/>
    </row>
    <row r="51" spans="1:9" x14ac:dyDescent="0.25">
      <c r="A51" s="371" t="str">
        <f>IF('Recyclingschritt N_0'!A84&lt;&gt;"",'Recyclingschritt N_0'!A84,"")</f>
        <v>Aluminium (Al)</v>
      </c>
      <c r="B51" s="227"/>
      <c r="C51" s="227"/>
      <c r="D51" s="227"/>
      <c r="E51" s="241">
        <f t="shared" si="0"/>
        <v>0</v>
      </c>
      <c r="F51" s="212"/>
      <c r="G51" s="233"/>
      <c r="H51" s="233"/>
      <c r="I51" s="228"/>
    </row>
    <row r="52" spans="1:9" x14ac:dyDescent="0.25">
      <c r="A52" s="371" t="str">
        <f>IF('Recyclingschritt N_0'!A85&lt;&gt;"",'Recyclingschritt N_0'!A85,"")</f>
        <v>Stahl</v>
      </c>
      <c r="B52" s="227"/>
      <c r="C52" s="227"/>
      <c r="D52" s="227"/>
      <c r="E52" s="241">
        <f t="shared" si="0"/>
        <v>0</v>
      </c>
      <c r="F52" s="212"/>
      <c r="G52" s="233"/>
      <c r="H52" s="233"/>
      <c r="I52" s="228"/>
    </row>
    <row r="53" spans="1:9" x14ac:dyDescent="0.25">
      <c r="A53" s="371" t="str">
        <f>IF('Recyclingschritt N_0'!A86&lt;&gt;"",'Recyclingschritt N_0'!A86,"")</f>
        <v>Elektrolyt (KOH)</v>
      </c>
      <c r="B53" s="227"/>
      <c r="C53" s="227"/>
      <c r="D53" s="227"/>
      <c r="E53" s="241">
        <f t="shared" si="0"/>
        <v>0</v>
      </c>
      <c r="F53" s="212"/>
      <c r="G53" s="233"/>
      <c r="H53" s="233"/>
      <c r="I53" s="228"/>
    </row>
    <row r="54" spans="1:9" x14ac:dyDescent="0.25">
      <c r="A54" s="371" t="str">
        <f>IF('Recyclingschritt N_0'!A87&lt;&gt;"",'Recyclingschritt N_0'!A87,"")</f>
        <v>Elektrolyt (NaOH)</v>
      </c>
      <c r="B54" s="227"/>
      <c r="C54" s="227"/>
      <c r="D54" s="227"/>
      <c r="E54" s="241">
        <f t="shared" si="0"/>
        <v>0</v>
      </c>
      <c r="F54" s="212"/>
      <c r="G54" s="233"/>
      <c r="H54" s="233"/>
      <c r="I54" s="228"/>
    </row>
    <row r="55" spans="1:9" ht="17.25" x14ac:dyDescent="0.25">
      <c r="A55" s="345" t="s">
        <v>171</v>
      </c>
      <c r="B55" s="227"/>
      <c r="C55" s="227"/>
      <c r="D55" s="227"/>
      <c r="E55" s="241">
        <f t="shared" si="0"/>
        <v>0</v>
      </c>
      <c r="F55" s="410"/>
      <c r="G55" s="233"/>
      <c r="H55" s="233"/>
      <c r="I55" s="228"/>
    </row>
    <row r="56" spans="1:9" ht="17.25" x14ac:dyDescent="0.25">
      <c r="A56" s="345" t="s">
        <v>172</v>
      </c>
      <c r="B56" s="226"/>
      <c r="C56" s="227"/>
      <c r="D56" s="227"/>
      <c r="E56" s="219">
        <f t="shared" si="0"/>
        <v>0</v>
      </c>
      <c r="F56" s="412"/>
      <c r="G56" s="409"/>
      <c r="H56" s="405"/>
      <c r="I56" s="414"/>
    </row>
    <row r="57" spans="1:9" x14ac:dyDescent="0.25">
      <c r="A57" s="175" t="str">
        <f>IF('Recyclingschritt N_0'!A90&lt;&gt;"",'Recyclingschritt N_0'!A90,"")</f>
        <v/>
      </c>
      <c r="B57" s="244"/>
      <c r="C57" s="229"/>
      <c r="D57" s="245"/>
      <c r="E57" s="241">
        <f t="shared" si="0"/>
        <v>0</v>
      </c>
      <c r="F57" s="411"/>
      <c r="G57" s="234"/>
      <c r="H57" s="234"/>
      <c r="I57" s="407"/>
    </row>
    <row r="58" spans="1:9" x14ac:dyDescent="0.25">
      <c r="A58" s="175" t="str">
        <f>IF('Recyclingschritt N_0'!A91&lt;&gt;"",'Recyclingschritt N_0'!A91,"")</f>
        <v/>
      </c>
      <c r="B58" s="244"/>
      <c r="C58" s="229"/>
      <c r="D58" s="245"/>
      <c r="E58" s="241">
        <f t="shared" si="0"/>
        <v>0</v>
      </c>
      <c r="F58" s="22"/>
      <c r="G58" s="234"/>
      <c r="H58" s="234"/>
      <c r="I58" s="228"/>
    </row>
    <row r="59" spans="1:9" x14ac:dyDescent="0.25">
      <c r="A59" s="175" t="str">
        <f>IF('Recyclingschritt N_0'!A92&lt;&gt;"",'Recyclingschritt N_0'!A92,"")</f>
        <v/>
      </c>
      <c r="B59" s="244"/>
      <c r="C59" s="229"/>
      <c r="D59" s="245"/>
      <c r="E59" s="241">
        <f t="shared" si="0"/>
        <v>0</v>
      </c>
      <c r="F59" s="22"/>
      <c r="G59" s="234"/>
      <c r="H59" s="234"/>
      <c r="I59" s="228"/>
    </row>
    <row r="60" spans="1:9" x14ac:dyDescent="0.25">
      <c r="A60" s="175" t="str">
        <f>IF('Recyclingschritt N_0'!A93&lt;&gt;"",'Recyclingschritt N_0'!A93,"")</f>
        <v/>
      </c>
      <c r="B60" s="244"/>
      <c r="C60" s="229"/>
      <c r="D60" s="245"/>
      <c r="E60" s="241">
        <f t="shared" si="0"/>
        <v>0</v>
      </c>
      <c r="F60" s="22"/>
      <c r="G60" s="234"/>
      <c r="H60" s="234"/>
      <c r="I60" s="228"/>
    </row>
    <row r="61" spans="1:9" x14ac:dyDescent="0.25">
      <c r="A61" s="175" t="str">
        <f>IF('Recyclingschritt N_0'!A94&lt;&gt;"",'Recyclingschritt N_0'!A94,"")</f>
        <v/>
      </c>
      <c r="B61" s="244"/>
      <c r="C61" s="229"/>
      <c r="D61" s="245"/>
      <c r="E61" s="241">
        <f t="shared" si="0"/>
        <v>0</v>
      </c>
      <c r="F61" s="22"/>
      <c r="G61" s="234"/>
      <c r="H61" s="234"/>
      <c r="I61" s="231"/>
    </row>
    <row r="62" spans="1:9" x14ac:dyDescent="0.25">
      <c r="A62" s="175" t="str">
        <f>IF('Recyclingschritt N_0'!A95&lt;&gt;"",'Recyclingschritt N_0'!A95,"")</f>
        <v/>
      </c>
      <c r="B62" s="244"/>
      <c r="C62" s="229"/>
      <c r="D62" s="245"/>
      <c r="E62" s="241">
        <f t="shared" si="0"/>
        <v>0</v>
      </c>
      <c r="F62" s="22"/>
      <c r="G62" s="234"/>
      <c r="H62" s="234"/>
      <c r="I62" s="231"/>
    </row>
    <row r="63" spans="1:9" x14ac:dyDescent="0.25">
      <c r="A63" s="175" t="str">
        <f>IF('Recyclingschritt N_0'!A96&lt;&gt;"",'Recyclingschritt N_0'!A96,"")</f>
        <v/>
      </c>
      <c r="B63" s="244"/>
      <c r="C63" s="229"/>
      <c r="D63" s="245"/>
      <c r="E63" s="241">
        <f t="shared" si="0"/>
        <v>0</v>
      </c>
      <c r="F63" s="22"/>
      <c r="G63" s="234"/>
      <c r="H63" s="234"/>
      <c r="I63" s="231"/>
    </row>
    <row r="64" spans="1:9" ht="15" customHeight="1" x14ac:dyDescent="0.25">
      <c r="A64" s="189" t="s">
        <v>174</v>
      </c>
      <c r="B64" s="294">
        <f>SUM(B45:B63)</f>
        <v>0</v>
      </c>
      <c r="C64" s="294">
        <f>SUM(C45:C63)</f>
        <v>0</v>
      </c>
      <c r="D64" s="294">
        <f>SUM(D45:D63)</f>
        <v>0</v>
      </c>
      <c r="E64" s="241">
        <f t="shared" si="0"/>
        <v>0</v>
      </c>
      <c r="F64" s="296"/>
      <c r="G64" s="313"/>
      <c r="H64" s="313"/>
      <c r="I64" s="314"/>
    </row>
    <row r="65" spans="1:9" ht="15" customHeight="1" x14ac:dyDescent="0.25">
      <c r="A65" s="531"/>
      <c r="B65" s="532"/>
      <c r="C65" s="532"/>
      <c r="D65" s="532"/>
      <c r="E65" s="532"/>
      <c r="F65" s="532"/>
      <c r="G65" s="532"/>
      <c r="H65" s="532"/>
      <c r="I65" s="532"/>
    </row>
    <row r="66" spans="1:9" x14ac:dyDescent="0.25">
      <c r="A66" s="7"/>
    </row>
    <row r="67" spans="1:9" x14ac:dyDescent="0.25">
      <c r="A67" s="7" t="str">
        <f>Gesamtergebnis!A197</f>
        <v>Anmerkungen (vgl. DV Abschnitt 8):</v>
      </c>
    </row>
    <row r="69" spans="1:9" ht="31.5" customHeight="1" x14ac:dyDescent="0.25">
      <c r="A69" s="538" t="s">
        <v>144</v>
      </c>
      <c r="B69" s="538"/>
      <c r="C69" s="538"/>
      <c r="D69" s="538"/>
      <c r="E69" s="538"/>
      <c r="F69" s="538"/>
      <c r="G69" s="538"/>
      <c r="H69" s="538"/>
      <c r="I69" s="538"/>
    </row>
    <row r="71" spans="1:9" ht="15" customHeight="1" x14ac:dyDescent="0.25">
      <c r="A71" s="538" t="s">
        <v>145</v>
      </c>
      <c r="B71" s="538"/>
      <c r="C71" s="538"/>
      <c r="D71" s="538"/>
      <c r="E71" s="538"/>
      <c r="F71" s="538"/>
      <c r="G71" s="538"/>
      <c r="H71" s="538"/>
      <c r="I71" s="538"/>
    </row>
    <row r="72" spans="1:9" ht="36" customHeight="1" x14ac:dyDescent="0.25">
      <c r="A72" s="538"/>
      <c r="B72" s="538"/>
      <c r="C72" s="538"/>
      <c r="D72" s="538"/>
      <c r="E72" s="538"/>
      <c r="F72" s="538"/>
      <c r="G72" s="538"/>
      <c r="H72" s="538"/>
      <c r="I72" s="538"/>
    </row>
    <row r="74" spans="1:9" ht="37.5" customHeight="1" x14ac:dyDescent="0.25">
      <c r="A74" s="538" t="s">
        <v>102</v>
      </c>
      <c r="B74" s="459"/>
      <c r="C74" s="459"/>
      <c r="D74" s="459"/>
      <c r="E74" s="459"/>
      <c r="F74" s="459"/>
      <c r="G74" s="459"/>
      <c r="H74" s="459"/>
      <c r="I74" s="459"/>
    </row>
    <row r="76" spans="1:9" ht="65.25" customHeight="1" x14ac:dyDescent="0.25">
      <c r="A76" s="538" t="s">
        <v>107</v>
      </c>
      <c r="B76" s="459"/>
      <c r="C76" s="459"/>
      <c r="D76" s="459"/>
      <c r="E76" s="459"/>
      <c r="F76" s="459"/>
      <c r="G76" s="459"/>
      <c r="H76" s="459"/>
      <c r="I76" s="459"/>
    </row>
    <row r="78" spans="1:9" ht="15" customHeight="1" x14ac:dyDescent="0.25">
      <c r="A78" s="538" t="s">
        <v>103</v>
      </c>
      <c r="B78" s="538"/>
      <c r="C78" s="538"/>
      <c r="D78" s="538"/>
      <c r="E78" s="538"/>
      <c r="F78" s="538"/>
      <c r="G78" s="538"/>
      <c r="H78" s="538"/>
      <c r="I78" s="538"/>
    </row>
    <row r="79" spans="1:9" ht="24.75" customHeight="1" x14ac:dyDescent="0.25">
      <c r="A79" s="538"/>
      <c r="B79" s="538"/>
      <c r="C79" s="538"/>
      <c r="D79" s="538"/>
      <c r="E79" s="538"/>
      <c r="F79" s="538"/>
      <c r="G79" s="538"/>
      <c r="H79" s="538"/>
      <c r="I79" s="538"/>
    </row>
    <row r="81" spans="1:9" ht="37.5" customHeight="1" x14ac:dyDescent="0.25">
      <c r="A81" s="611" t="s">
        <v>104</v>
      </c>
      <c r="B81" s="611"/>
      <c r="C81" s="611"/>
      <c r="D81" s="611"/>
      <c r="E81" s="611"/>
      <c r="F81" s="611"/>
      <c r="G81" s="611"/>
      <c r="H81" s="611"/>
      <c r="I81" s="611"/>
    </row>
    <row r="82" spans="1:9" s="179" customFormat="1" ht="15" customHeight="1" x14ac:dyDescent="0.25">
      <c r="A82" s="352"/>
      <c r="B82" s="352"/>
      <c r="C82" s="352"/>
      <c r="D82" s="352"/>
      <c r="E82" s="352"/>
      <c r="F82" s="352"/>
      <c r="G82" s="352"/>
      <c r="H82" s="352"/>
      <c r="I82" s="352"/>
    </row>
    <row r="83" spans="1:9" s="179" customFormat="1" ht="46.5" customHeight="1" x14ac:dyDescent="0.25">
      <c r="A83" s="538" t="s">
        <v>105</v>
      </c>
      <c r="B83" s="538"/>
      <c r="C83" s="538"/>
      <c r="D83" s="538"/>
      <c r="E83" s="538"/>
      <c r="F83" s="538"/>
      <c r="G83" s="538"/>
      <c r="H83" s="538"/>
      <c r="I83" s="538"/>
    </row>
    <row r="84" spans="1:9" s="179" customFormat="1" ht="15" customHeight="1" x14ac:dyDescent="0.25">
      <c r="A84" s="352"/>
      <c r="B84" s="352"/>
      <c r="C84" s="352"/>
      <c r="D84" s="352"/>
      <c r="E84" s="352"/>
      <c r="F84" s="352"/>
      <c r="G84" s="352"/>
      <c r="H84" s="352"/>
      <c r="I84" s="352"/>
    </row>
    <row r="85" spans="1:9" s="179" customFormat="1" ht="20.100000000000001" customHeight="1" x14ac:dyDescent="0.25">
      <c r="A85" s="538" t="s">
        <v>99</v>
      </c>
      <c r="B85" s="538"/>
      <c r="C85" s="538"/>
      <c r="D85" s="538"/>
      <c r="E85" s="538"/>
      <c r="F85" s="538"/>
      <c r="G85" s="538"/>
      <c r="H85" s="538"/>
      <c r="I85" s="538"/>
    </row>
    <row r="86" spans="1:9" s="179" customFormat="1" ht="15" customHeight="1" x14ac:dyDescent="0.25">
      <c r="A86" s="352"/>
      <c r="B86" s="352"/>
      <c r="C86" s="352"/>
      <c r="D86" s="352"/>
      <c r="E86" s="352"/>
      <c r="F86" s="352"/>
      <c r="G86" s="352"/>
      <c r="H86" s="352"/>
      <c r="I86" s="352"/>
    </row>
    <row r="87" spans="1:9" ht="32.25" customHeight="1" x14ac:dyDescent="0.25">
      <c r="A87" s="538" t="s">
        <v>106</v>
      </c>
      <c r="B87" s="538"/>
      <c r="C87" s="538"/>
      <c r="D87" s="538"/>
      <c r="E87" s="538"/>
      <c r="F87" s="538"/>
      <c r="G87" s="538"/>
      <c r="H87" s="538"/>
      <c r="I87" s="538"/>
    </row>
    <row r="88" spans="1:9" ht="15" customHeight="1" x14ac:dyDescent="0.25">
      <c r="A88" s="352"/>
      <c r="B88" s="352"/>
      <c r="C88" s="352"/>
      <c r="D88" s="352"/>
      <c r="E88" s="352"/>
      <c r="F88" s="352"/>
      <c r="G88" s="352"/>
      <c r="H88" s="352"/>
      <c r="I88" s="352"/>
    </row>
    <row r="89" spans="1:9" ht="100.5" customHeight="1" x14ac:dyDescent="0.25">
      <c r="A89" s="538" t="s">
        <v>178</v>
      </c>
      <c r="B89" s="538"/>
      <c r="C89" s="538"/>
      <c r="D89" s="538"/>
      <c r="E89" s="538"/>
      <c r="F89" s="538"/>
      <c r="G89" s="538"/>
      <c r="H89" s="538"/>
      <c r="I89" s="538"/>
    </row>
    <row r="90" spans="1:9" ht="15" customHeight="1" x14ac:dyDescent="0.25"/>
    <row r="91" spans="1:9" ht="20.100000000000001" customHeight="1" x14ac:dyDescent="0.25">
      <c r="A91" s="538" t="s">
        <v>168</v>
      </c>
      <c r="B91" s="538"/>
      <c r="C91" s="538"/>
      <c r="D91" s="538"/>
      <c r="E91" s="538"/>
      <c r="F91" s="538"/>
      <c r="G91" s="538"/>
      <c r="H91" s="538"/>
      <c r="I91" s="538"/>
    </row>
    <row r="93" spans="1:9" ht="40.5" customHeight="1" x14ac:dyDescent="0.25">
      <c r="A93" s="606" t="s">
        <v>179</v>
      </c>
      <c r="B93" s="606"/>
      <c r="C93" s="606"/>
      <c r="D93" s="606"/>
      <c r="E93" s="606"/>
      <c r="F93" s="606"/>
      <c r="G93" s="606"/>
      <c r="H93" s="606"/>
      <c r="I93" s="606"/>
    </row>
    <row r="95" spans="1:9" ht="57" customHeight="1" x14ac:dyDescent="0.25">
      <c r="A95" s="606" t="s">
        <v>170</v>
      </c>
      <c r="B95" s="606"/>
      <c r="C95" s="606"/>
      <c r="D95" s="606"/>
      <c r="E95" s="606"/>
      <c r="F95" s="606"/>
      <c r="G95" s="606"/>
      <c r="H95" s="606"/>
      <c r="I95" s="606"/>
    </row>
  </sheetData>
  <sheetProtection algorithmName="SHA-512" hashValue="xrDJ+MHNdJH7n67PWV091gsmsZHU3TzWlPArLD+OY/b5nDzQ/xW6imSkf+6n1wtfguYbpVGwwHrjusGnMvMV3w==" saltValue="dBuTPhGwSPrWcyKFawwRKw==" spinCount="100000" sheet="1" objects="1" scenarios="1"/>
  <mergeCells count="52">
    <mergeCell ref="A91:I91"/>
    <mergeCell ref="A93:I93"/>
    <mergeCell ref="A95:I95"/>
    <mergeCell ref="G35:H35"/>
    <mergeCell ref="G36:H36"/>
    <mergeCell ref="G37:H37"/>
    <mergeCell ref="G38:H38"/>
    <mergeCell ref="G39:H39"/>
    <mergeCell ref="A74:I74"/>
    <mergeCell ref="A76:I76"/>
    <mergeCell ref="A78:I79"/>
    <mergeCell ref="A81:I81"/>
    <mergeCell ref="A83:I83"/>
    <mergeCell ref="A85:I85"/>
    <mergeCell ref="A87:I87"/>
    <mergeCell ref="A89:I89"/>
    <mergeCell ref="A71:I72"/>
    <mergeCell ref="E38:F38"/>
    <mergeCell ref="A39:B39"/>
    <mergeCell ref="E39:F39"/>
    <mergeCell ref="A40:C40"/>
    <mergeCell ref="E40:I40"/>
    <mergeCell ref="A41:I41"/>
    <mergeCell ref="A42:G42"/>
    <mergeCell ref="F43:F44"/>
    <mergeCell ref="A65:I65"/>
    <mergeCell ref="A69:I69"/>
    <mergeCell ref="A38:B38"/>
    <mergeCell ref="H43:H44"/>
    <mergeCell ref="A35:B35"/>
    <mergeCell ref="E35:F35"/>
    <mergeCell ref="A36:B36"/>
    <mergeCell ref="E36:F36"/>
    <mergeCell ref="A37:B37"/>
    <mergeCell ref="E37:F37"/>
    <mergeCell ref="A23:B24"/>
    <mergeCell ref="C23:C24"/>
    <mergeCell ref="A31:G31"/>
    <mergeCell ref="A32:B34"/>
    <mergeCell ref="C32:C34"/>
    <mergeCell ref="D32:D33"/>
    <mergeCell ref="E32:I32"/>
    <mergeCell ref="E33:F33"/>
    <mergeCell ref="E34:F34"/>
    <mergeCell ref="G33:H33"/>
    <mergeCell ref="G34:H34"/>
    <mergeCell ref="A22:G22"/>
    <mergeCell ref="C1:F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9982E-4469-442E-8EC9-3A269E123FE3}">
  <sheetPr codeName="Tabelle13"/>
  <dimension ref="A1:I95"/>
  <sheetViews>
    <sheetView view="pageLayout" zoomScaleNormal="100" workbookViewId="0">
      <selection activeCell="C7" sqref="C7"/>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8" width="14.85546875" customWidth="1"/>
    <col min="9" max="9" width="12.7109375" customWidth="1"/>
  </cols>
  <sheetData>
    <row r="1" spans="1:9" ht="24.95" customHeight="1" x14ac:dyDescent="0.25">
      <c r="A1" s="201"/>
      <c r="B1" s="202"/>
      <c r="C1" s="635" t="s">
        <v>25</v>
      </c>
      <c r="D1" s="626"/>
      <c r="E1" s="626"/>
      <c r="F1" s="626"/>
      <c r="G1" s="274"/>
      <c r="H1" s="274"/>
      <c r="I1" s="275" t="str">
        <f>IF('Titelseite NiCd-Altbatterien'!$F$7&lt;&gt;"",'Titelseite NiCd-Altbatterien'!$F$7,"")</f>
        <v/>
      </c>
    </row>
    <row r="2" spans="1:9" ht="32.25" customHeight="1" x14ac:dyDescent="0.25">
      <c r="A2" s="146" t="str">
        <f>'Recyclingschritt N_0'!A2</f>
        <v>DV Abschnitt  8 (Teil 2)</v>
      </c>
      <c r="B2" s="631" t="s">
        <v>38</v>
      </c>
      <c r="C2" s="632"/>
      <c r="D2" s="632"/>
      <c r="E2" s="632"/>
      <c r="F2" s="632"/>
      <c r="G2" s="632"/>
      <c r="H2" s="632"/>
      <c r="I2" s="633"/>
    </row>
    <row r="3" spans="1:9" ht="60" customHeight="1" x14ac:dyDescent="0.25">
      <c r="A3" s="463" t="s">
        <v>110</v>
      </c>
      <c r="B3" s="464"/>
      <c r="C3" s="464"/>
      <c r="D3" s="464"/>
      <c r="E3" s="464"/>
      <c r="F3" s="464"/>
      <c r="G3" s="464"/>
      <c r="H3" s="464"/>
      <c r="I3" s="465"/>
    </row>
    <row r="4" spans="1:9" ht="15" customHeight="1" x14ac:dyDescent="0.25">
      <c r="A4" s="133"/>
      <c r="B4" s="134"/>
      <c r="C4" s="134"/>
      <c r="D4" s="134"/>
      <c r="E4" s="134"/>
      <c r="F4" s="134"/>
      <c r="G4" s="134"/>
      <c r="H4" s="134"/>
      <c r="I4" s="147"/>
    </row>
    <row r="5" spans="1:9" ht="15" customHeight="1" x14ac:dyDescent="0.25">
      <c r="A5" s="113" t="s">
        <v>41</v>
      </c>
      <c r="B5" s="137" t="str">
        <f>CONCATENATE("N_8, hier:  ",IF('Titelseite NiCd-Altbatterien'!F21&lt;&gt;"",'Titelseite NiCd-Altbatterien'!F21,""))</f>
        <v xml:space="preserve">N_8, hier:  </v>
      </c>
      <c r="C5" s="4"/>
      <c r="D5" s="4"/>
      <c r="E5" s="4"/>
      <c r="F5" s="4"/>
      <c r="G5" s="4"/>
      <c r="H5" s="4"/>
      <c r="I5" s="138"/>
    </row>
    <row r="6" spans="1:9" ht="15" customHeight="1" x14ac:dyDescent="0.25">
      <c r="A6" s="3"/>
      <c r="B6" s="4"/>
      <c r="C6" s="4"/>
      <c r="D6" s="4"/>
      <c r="E6" s="4"/>
      <c r="F6" s="4"/>
      <c r="G6" s="4"/>
      <c r="H6" s="4"/>
      <c r="I6" s="140"/>
    </row>
    <row r="7" spans="1:9" ht="15" customHeight="1" x14ac:dyDescent="0.25">
      <c r="A7" s="113" t="s">
        <v>0</v>
      </c>
      <c r="B7" s="4"/>
      <c r="C7" s="24">
        <f>IF('Titelseite NiCd-Altbatterien'!$F$8&lt;&gt;"",'Titelseite NiCd-Altbatterien'!$F$8,"")</f>
        <v>2026</v>
      </c>
      <c r="D7" s="4"/>
      <c r="E7" s="4"/>
      <c r="F7" s="4"/>
      <c r="G7" s="4"/>
      <c r="H7" s="4"/>
      <c r="I7" s="140"/>
    </row>
    <row r="8" spans="1:9" ht="15" customHeight="1" x14ac:dyDescent="0.25">
      <c r="A8" s="113"/>
      <c r="B8" s="4"/>
      <c r="C8" s="4"/>
      <c r="D8" s="4"/>
      <c r="E8" s="4"/>
      <c r="F8" s="4"/>
      <c r="G8" s="4"/>
      <c r="H8" s="4"/>
      <c r="I8" s="140"/>
    </row>
    <row r="9" spans="1:9" ht="15" customHeight="1" x14ac:dyDescent="0.25">
      <c r="A9" s="114" t="s">
        <v>30</v>
      </c>
      <c r="B9" s="4"/>
      <c r="C9" s="4"/>
      <c r="D9" s="4"/>
      <c r="E9" s="4"/>
      <c r="F9" s="4"/>
      <c r="G9" s="4"/>
      <c r="H9" s="4"/>
      <c r="I9" s="141"/>
    </row>
    <row r="10" spans="1:9" ht="15" customHeight="1" x14ac:dyDescent="0.25">
      <c r="A10" s="115" t="s">
        <v>1</v>
      </c>
      <c r="B10" s="4"/>
      <c r="C10" s="21"/>
      <c r="D10" s="17"/>
      <c r="E10" s="17"/>
      <c r="F10" s="17"/>
      <c r="G10" s="17"/>
      <c r="H10" s="17"/>
      <c r="I10" s="144"/>
    </row>
    <row r="11" spans="1:9" ht="15" customHeight="1" x14ac:dyDescent="0.25">
      <c r="A11" s="115" t="s">
        <v>83</v>
      </c>
      <c r="B11" s="4"/>
      <c r="C11" s="21"/>
      <c r="D11" s="17"/>
      <c r="E11" s="17"/>
      <c r="F11" s="17"/>
      <c r="G11" s="17"/>
      <c r="H11" s="17"/>
      <c r="I11" s="144"/>
    </row>
    <row r="12" spans="1:9" ht="15" customHeight="1" x14ac:dyDescent="0.25">
      <c r="A12" s="115" t="s">
        <v>4</v>
      </c>
      <c r="B12" s="4"/>
      <c r="C12" s="415"/>
      <c r="D12" s="416"/>
      <c r="E12" s="416"/>
      <c r="F12" s="416"/>
      <c r="G12" s="416"/>
      <c r="H12" s="416"/>
      <c r="I12" s="417"/>
    </row>
    <row r="13" spans="1:9" ht="15" customHeight="1" x14ac:dyDescent="0.25">
      <c r="A13" s="115" t="s">
        <v>13</v>
      </c>
      <c r="B13" s="4"/>
      <c r="C13" s="21"/>
      <c r="D13" s="17"/>
      <c r="E13" s="17"/>
      <c r="F13" s="17"/>
      <c r="G13" s="17"/>
      <c r="H13" s="17"/>
      <c r="I13" s="144"/>
    </row>
    <row r="14" spans="1:9" ht="15" customHeight="1" x14ac:dyDescent="0.25">
      <c r="A14" s="115" t="s">
        <v>2</v>
      </c>
      <c r="B14" s="4"/>
      <c r="C14" s="21"/>
      <c r="D14" s="17"/>
      <c r="E14" s="17"/>
      <c r="F14" s="17"/>
      <c r="G14" s="17"/>
      <c r="H14" s="17"/>
      <c r="I14" s="144"/>
    </row>
    <row r="15" spans="1:9" ht="15" customHeight="1" x14ac:dyDescent="0.25">
      <c r="A15" s="115" t="s">
        <v>3</v>
      </c>
      <c r="B15" s="4"/>
      <c r="C15" s="21"/>
      <c r="D15" s="17"/>
      <c r="E15" s="17"/>
      <c r="F15" s="17"/>
      <c r="G15" s="17"/>
      <c r="H15" s="17"/>
      <c r="I15" s="144"/>
    </row>
    <row r="16" spans="1:9" ht="15" customHeight="1" x14ac:dyDescent="0.25">
      <c r="A16" s="115" t="s">
        <v>6</v>
      </c>
      <c r="B16" s="4"/>
      <c r="C16" s="415"/>
      <c r="D16" s="416"/>
      <c r="E16" s="416"/>
      <c r="F16" s="416"/>
      <c r="G16" s="416"/>
      <c r="H16" s="416"/>
      <c r="I16" s="417"/>
    </row>
    <row r="17" spans="1:9" ht="15" customHeight="1" x14ac:dyDescent="0.25">
      <c r="A17" s="115" t="s">
        <v>5</v>
      </c>
      <c r="B17" s="4"/>
      <c r="C17" s="27"/>
      <c r="D17" s="17"/>
      <c r="E17" s="17"/>
      <c r="F17" s="17"/>
      <c r="G17" s="17"/>
      <c r="H17" s="17"/>
      <c r="I17" s="144"/>
    </row>
    <row r="18" spans="1:9" ht="15" customHeight="1" x14ac:dyDescent="0.25">
      <c r="A18" s="115"/>
      <c r="B18" s="4"/>
      <c r="C18" s="181"/>
      <c r="D18" s="181"/>
      <c r="E18" s="181"/>
      <c r="F18" s="181"/>
      <c r="G18" s="181"/>
      <c r="H18" s="353"/>
      <c r="I18" s="142"/>
    </row>
    <row r="19" spans="1:9" ht="15" customHeight="1" x14ac:dyDescent="0.25">
      <c r="A19" s="599" t="s">
        <v>40</v>
      </c>
      <c r="B19" s="600"/>
      <c r="C19" s="580" t="s">
        <v>147</v>
      </c>
      <c r="D19" s="581"/>
      <c r="E19" s="581"/>
      <c r="F19" s="581"/>
      <c r="G19" s="581"/>
      <c r="H19" s="581"/>
      <c r="I19" s="582"/>
    </row>
    <row r="20" spans="1:9" ht="15" customHeight="1" x14ac:dyDescent="0.25">
      <c r="A20" s="498"/>
      <c r="B20" s="601"/>
      <c r="C20" s="583"/>
      <c r="D20" s="584"/>
      <c r="E20" s="584"/>
      <c r="F20" s="584"/>
      <c r="G20" s="584"/>
      <c r="H20" s="584"/>
      <c r="I20" s="585"/>
    </row>
    <row r="21" spans="1:9" x14ac:dyDescent="0.25">
      <c r="A21" s="28"/>
      <c r="B21" s="185"/>
      <c r="C21" s="185"/>
      <c r="D21" s="185"/>
      <c r="E21" s="185"/>
      <c r="F21" s="185"/>
      <c r="G21" s="185"/>
      <c r="H21" s="365"/>
      <c r="I21" s="186"/>
    </row>
    <row r="22" spans="1:9" ht="35.1" customHeight="1" x14ac:dyDescent="0.25">
      <c r="A22" s="553" t="s">
        <v>48</v>
      </c>
      <c r="B22" s="629"/>
      <c r="C22" s="629"/>
      <c r="D22" s="629"/>
      <c r="E22" s="629"/>
      <c r="F22" s="629"/>
      <c r="G22" s="629"/>
      <c r="H22" s="366"/>
      <c r="I22" s="26" t="str">
        <f>CONCATENATE("hier: ",$C$10)</f>
        <v xml:space="preserve">hier: </v>
      </c>
    </row>
    <row r="23" spans="1:9" ht="38.1" customHeight="1" x14ac:dyDescent="0.25">
      <c r="A23" s="559" t="s">
        <v>84</v>
      </c>
      <c r="B23" s="586"/>
      <c r="C23" s="551" t="s">
        <v>80</v>
      </c>
      <c r="D23" s="182" t="s">
        <v>43</v>
      </c>
      <c r="E23" s="149"/>
      <c r="F23" s="150"/>
      <c r="G23" s="150"/>
      <c r="H23" s="150"/>
      <c r="I23" s="2"/>
    </row>
    <row r="24" spans="1:9" ht="38.1" customHeight="1" x14ac:dyDescent="0.25">
      <c r="A24" s="587"/>
      <c r="B24" s="588"/>
      <c r="C24" s="552"/>
      <c r="D24" s="182" t="s">
        <v>8</v>
      </c>
      <c r="E24" s="151"/>
      <c r="F24" s="178"/>
      <c r="G24" s="178"/>
      <c r="H24" s="349"/>
      <c r="I24" s="5"/>
    </row>
    <row r="25" spans="1:9" x14ac:dyDescent="0.25">
      <c r="A25" s="43" t="str" cm="1">
        <f t="array" ref="A25:B25">IF('Recyclingschritt N_0'!A45:B45&lt;&gt;"",'Recyclingschritt N_0'!A45:B45,"")</f>
        <v/>
      </c>
      <c r="B25" s="184" t="str">
        <v/>
      </c>
      <c r="C25" s="180" t="str">
        <f>IF('Recyclingschritt N_0'!C45&lt;&gt;"",'Recyclingschritt N_0'!C45,"")</f>
        <v/>
      </c>
      <c r="D25" s="252" t="str">
        <f>IF('Recyclingschritt N_0'!D45&lt;&gt;"",'Recyclingschritt N_0'!D45,"")</f>
        <v/>
      </c>
      <c r="E25" s="40"/>
      <c r="F25" s="4"/>
      <c r="G25" s="4"/>
      <c r="H25" s="4"/>
      <c r="I25" s="5"/>
    </row>
    <row r="26" spans="1:9" x14ac:dyDescent="0.25">
      <c r="A26" s="259"/>
      <c r="B26" s="260"/>
      <c r="C26" s="305"/>
      <c r="D26" s="311"/>
      <c r="E26" s="40"/>
      <c r="F26" s="152"/>
      <c r="G26" s="152"/>
      <c r="H26" s="152"/>
      <c r="I26" s="5"/>
    </row>
    <row r="27" spans="1:9" x14ac:dyDescent="0.25">
      <c r="A27" s="259"/>
      <c r="B27" s="260"/>
      <c r="C27" s="306"/>
      <c r="D27" s="311"/>
      <c r="E27" s="153"/>
      <c r="F27" s="152"/>
      <c r="G27" s="152"/>
      <c r="H27" s="152"/>
      <c r="I27" s="5"/>
    </row>
    <row r="28" spans="1:9" x14ac:dyDescent="0.25">
      <c r="A28" s="259"/>
      <c r="B28" s="260"/>
      <c r="C28" s="306"/>
      <c r="D28" s="311"/>
      <c r="E28" s="153"/>
      <c r="F28" s="152"/>
      <c r="G28" s="152"/>
      <c r="H28" s="152"/>
      <c r="I28" s="5"/>
    </row>
    <row r="29" spans="1:9" x14ac:dyDescent="0.25">
      <c r="A29" s="263"/>
      <c r="B29" s="264"/>
      <c r="C29" s="307"/>
      <c r="D29" s="312"/>
      <c r="E29" s="154"/>
      <c r="F29" s="155"/>
      <c r="G29" s="155"/>
      <c r="H29" s="155"/>
      <c r="I29" s="41"/>
    </row>
    <row r="30" spans="1:9" ht="14.25" customHeight="1" x14ac:dyDescent="0.25">
      <c r="A30" s="31"/>
      <c r="B30" s="32"/>
      <c r="C30" s="32"/>
      <c r="D30" s="33"/>
      <c r="E30" s="33"/>
      <c r="F30" s="185"/>
      <c r="G30" s="185"/>
      <c r="H30" s="365"/>
      <c r="I30" s="186"/>
    </row>
    <row r="31" spans="1:9" ht="35.1" customHeight="1" x14ac:dyDescent="0.25">
      <c r="A31" s="553" t="s">
        <v>75</v>
      </c>
      <c r="B31" s="554"/>
      <c r="C31" s="554"/>
      <c r="D31" s="554"/>
      <c r="E31" s="554"/>
      <c r="F31" s="554"/>
      <c r="G31" s="554"/>
      <c r="H31" s="361"/>
      <c r="I31" s="26" t="str">
        <f>CONCATENATE("hier:  ",C10)</f>
        <v xml:space="preserve">hier:  </v>
      </c>
    </row>
    <row r="32" spans="1:9" ht="15" customHeight="1" x14ac:dyDescent="0.25">
      <c r="A32" s="593" t="s">
        <v>10</v>
      </c>
      <c r="B32" s="594"/>
      <c r="C32" s="551" t="s">
        <v>80</v>
      </c>
      <c r="D32" s="551" t="s">
        <v>82</v>
      </c>
      <c r="E32" s="555" t="s">
        <v>11</v>
      </c>
      <c r="F32" s="556"/>
      <c r="G32" s="557"/>
      <c r="H32" s="557"/>
      <c r="I32" s="558"/>
    </row>
    <row r="33" spans="1:9" ht="45" customHeight="1" x14ac:dyDescent="0.25">
      <c r="A33" s="595"/>
      <c r="B33" s="594"/>
      <c r="C33" s="598"/>
      <c r="D33" s="592"/>
      <c r="E33" s="515" t="s">
        <v>49</v>
      </c>
      <c r="F33" s="563"/>
      <c r="G33" s="607" t="s">
        <v>51</v>
      </c>
      <c r="H33" s="608"/>
      <c r="I33" s="182" t="s">
        <v>49</v>
      </c>
    </row>
    <row r="34" spans="1:9" ht="30.75" customHeight="1" x14ac:dyDescent="0.25">
      <c r="A34" s="596"/>
      <c r="B34" s="597"/>
      <c r="C34" s="592"/>
      <c r="D34" s="9" t="s">
        <v>8</v>
      </c>
      <c r="E34" s="515" t="s">
        <v>19</v>
      </c>
      <c r="F34" s="563"/>
      <c r="G34" s="559" t="s">
        <v>52</v>
      </c>
      <c r="H34" s="609"/>
      <c r="I34" s="8" t="s">
        <v>50</v>
      </c>
    </row>
    <row r="35" spans="1:9" x14ac:dyDescent="0.25">
      <c r="A35" s="640"/>
      <c r="B35" s="641"/>
      <c r="C35" s="22"/>
      <c r="D35" s="229"/>
      <c r="E35" s="638"/>
      <c r="F35" s="639"/>
      <c r="G35" s="610"/>
      <c r="H35" s="608"/>
      <c r="I35" s="34" t="s">
        <v>74</v>
      </c>
    </row>
    <row r="36" spans="1:9" ht="15" customHeight="1" x14ac:dyDescent="0.25">
      <c r="A36" s="640"/>
      <c r="B36" s="641"/>
      <c r="C36" s="22"/>
      <c r="D36" s="229"/>
      <c r="E36" s="638"/>
      <c r="F36" s="639"/>
      <c r="G36" s="610"/>
      <c r="H36" s="608"/>
      <c r="I36" s="34" t="s">
        <v>74</v>
      </c>
    </row>
    <row r="37" spans="1:9" ht="15" customHeight="1" x14ac:dyDescent="0.25">
      <c r="A37" s="640"/>
      <c r="B37" s="641"/>
      <c r="C37" s="22"/>
      <c r="D37" s="229"/>
      <c r="E37" s="638"/>
      <c r="F37" s="639"/>
      <c r="G37" s="610"/>
      <c r="H37" s="608"/>
      <c r="I37" s="34" t="s">
        <v>74</v>
      </c>
    </row>
    <row r="38" spans="1:9" ht="15" customHeight="1" x14ac:dyDescent="0.25">
      <c r="A38" s="640"/>
      <c r="B38" s="641"/>
      <c r="C38" s="22"/>
      <c r="D38" s="229"/>
      <c r="E38" s="638"/>
      <c r="F38" s="639"/>
      <c r="G38" s="610"/>
      <c r="H38" s="608"/>
      <c r="I38" s="34" t="s">
        <v>74</v>
      </c>
    </row>
    <row r="39" spans="1:9" x14ac:dyDescent="0.25">
      <c r="A39" s="640"/>
      <c r="B39" s="641"/>
      <c r="C39" s="22"/>
      <c r="D39" s="229"/>
      <c r="E39" s="642"/>
      <c r="F39" s="643"/>
      <c r="G39" s="610"/>
      <c r="H39" s="608"/>
      <c r="I39" s="34" t="s">
        <v>74</v>
      </c>
    </row>
    <row r="40" spans="1:9" ht="18.75" customHeight="1" x14ac:dyDescent="0.25">
      <c r="A40" s="564" t="s">
        <v>23</v>
      </c>
      <c r="B40" s="565"/>
      <c r="C40" s="566"/>
      <c r="D40" s="290">
        <f>SUM(D35:D39)</f>
        <v>0</v>
      </c>
      <c r="E40" s="567"/>
      <c r="F40" s="568"/>
      <c r="G40" s="568"/>
      <c r="H40" s="568"/>
      <c r="I40" s="570"/>
    </row>
    <row r="41" spans="1:9" ht="15" customHeight="1" x14ac:dyDescent="0.25">
      <c r="A41" s="571"/>
      <c r="B41" s="572"/>
      <c r="C41" s="572"/>
      <c r="D41" s="572"/>
      <c r="E41" s="572"/>
      <c r="F41" s="572"/>
      <c r="G41" s="572"/>
      <c r="H41" s="572"/>
      <c r="I41" s="573"/>
    </row>
    <row r="42" spans="1:9" ht="39.950000000000003" customHeight="1" x14ac:dyDescent="0.25">
      <c r="A42" s="546" t="s">
        <v>109</v>
      </c>
      <c r="B42" s="547"/>
      <c r="C42" s="547"/>
      <c r="D42" s="547"/>
      <c r="E42" s="547"/>
      <c r="F42" s="547"/>
      <c r="G42" s="547"/>
      <c r="H42" s="363"/>
      <c r="I42" s="26" t="str">
        <f>CONCATENATE("hier:  ",$C$10)</f>
        <v xml:space="preserve">hier:  </v>
      </c>
    </row>
    <row r="43" spans="1:9" ht="127.5" customHeight="1" x14ac:dyDescent="0.25">
      <c r="A43" s="122" t="s">
        <v>81</v>
      </c>
      <c r="B43" s="14" t="s">
        <v>72</v>
      </c>
      <c r="C43" s="14" t="s">
        <v>55</v>
      </c>
      <c r="D43" s="14" t="s">
        <v>57</v>
      </c>
      <c r="E43" s="15" t="s">
        <v>56</v>
      </c>
      <c r="F43" s="527" t="s">
        <v>53</v>
      </c>
      <c r="G43" s="191" t="s">
        <v>54</v>
      </c>
      <c r="H43" s="529" t="s">
        <v>12</v>
      </c>
      <c r="I43" s="357" t="s">
        <v>175</v>
      </c>
    </row>
    <row r="44" spans="1:9" ht="33" customHeight="1" x14ac:dyDescent="0.25">
      <c r="A44" s="183"/>
      <c r="B44" s="182" t="s">
        <v>8</v>
      </c>
      <c r="C44" s="190" t="s">
        <v>8</v>
      </c>
      <c r="D44" s="190" t="s">
        <v>8</v>
      </c>
      <c r="E44" s="190" t="s">
        <v>8</v>
      </c>
      <c r="F44" s="528"/>
      <c r="G44" s="8" t="s">
        <v>9</v>
      </c>
      <c r="H44" s="530"/>
      <c r="I44" s="355" t="s">
        <v>8</v>
      </c>
    </row>
    <row r="45" spans="1:9" x14ac:dyDescent="0.25">
      <c r="A45" s="371" t="str">
        <f>IF('Recyclingschritt N_0'!A78&lt;&gt;"",'Recyclingschritt N_0'!A78,"")</f>
        <v>Kobalt (Co)</v>
      </c>
      <c r="B45" s="226"/>
      <c r="C45" s="227"/>
      <c r="D45" s="227"/>
      <c r="E45" s="241">
        <f>C45+D45</f>
        <v>0</v>
      </c>
      <c r="F45" s="212"/>
      <c r="G45" s="233"/>
      <c r="H45" s="233"/>
      <c r="I45" s="228"/>
    </row>
    <row r="46" spans="1:9" x14ac:dyDescent="0.25">
      <c r="A46" s="371" t="str">
        <f>IF('Recyclingschritt N_0'!A79&lt;&gt;"",'Recyclingschritt N_0'!A79,"")</f>
        <v>Kupfer (Cu)</v>
      </c>
      <c r="B46" s="227"/>
      <c r="C46" s="227"/>
      <c r="D46" s="227"/>
      <c r="E46" s="241">
        <f t="shared" ref="E46:E64" si="0">C46+D46</f>
        <v>0</v>
      </c>
      <c r="F46" s="212"/>
      <c r="G46" s="233"/>
      <c r="H46" s="233"/>
      <c r="I46" s="347"/>
    </row>
    <row r="47" spans="1:9" x14ac:dyDescent="0.25">
      <c r="A47" s="371" t="str">
        <f>IF('Recyclingschritt N_0'!A80&lt;&gt;"",'Recyclingschritt N_0'!A80,"")</f>
        <v>Blei (Pb)</v>
      </c>
      <c r="B47" s="227"/>
      <c r="C47" s="227"/>
      <c r="D47" s="227"/>
      <c r="E47" s="241">
        <f t="shared" si="0"/>
        <v>0</v>
      </c>
      <c r="F47" s="212"/>
      <c r="G47" s="233"/>
      <c r="H47" s="233"/>
      <c r="I47" s="228"/>
    </row>
    <row r="48" spans="1:9" x14ac:dyDescent="0.25">
      <c r="A48" s="371" t="str">
        <f>IF('Recyclingschritt N_0'!A81&lt;&gt;"",'Recyclingschritt N_0'!A81,"")</f>
        <v>Lithium (Li)</v>
      </c>
      <c r="B48" s="227"/>
      <c r="C48" s="227"/>
      <c r="D48" s="227"/>
      <c r="E48" s="241">
        <f t="shared" si="0"/>
        <v>0</v>
      </c>
      <c r="F48" s="212"/>
      <c r="G48" s="233"/>
      <c r="H48" s="233"/>
      <c r="I48" s="228"/>
    </row>
    <row r="49" spans="1:9" x14ac:dyDescent="0.25">
      <c r="A49" s="371" t="str">
        <f>IF('Recyclingschritt N_0'!A82&lt;&gt;"",'Recyclingschritt N_0'!A82,"")</f>
        <v>Nickel (Ni)</v>
      </c>
      <c r="B49" s="227"/>
      <c r="C49" s="227"/>
      <c r="D49" s="227"/>
      <c r="E49" s="241">
        <f t="shared" si="0"/>
        <v>0</v>
      </c>
      <c r="F49" s="212"/>
      <c r="G49" s="233"/>
      <c r="H49" s="233"/>
      <c r="I49" s="228"/>
    </row>
    <row r="50" spans="1:9" x14ac:dyDescent="0.25">
      <c r="A50" s="371" t="str">
        <f>IF('Recyclingschritt N_0'!A83&lt;&gt;"",'Recyclingschritt N_0'!A83,"")</f>
        <v>Mangan (Mn)</v>
      </c>
      <c r="B50" s="227"/>
      <c r="C50" s="227"/>
      <c r="D50" s="227"/>
      <c r="E50" s="241">
        <f t="shared" si="0"/>
        <v>0</v>
      </c>
      <c r="F50" s="212"/>
      <c r="G50" s="233"/>
      <c r="H50" s="233"/>
      <c r="I50" s="228"/>
    </row>
    <row r="51" spans="1:9" x14ac:dyDescent="0.25">
      <c r="A51" s="371" t="str">
        <f>IF('Recyclingschritt N_0'!A84&lt;&gt;"",'Recyclingschritt N_0'!A84,"")</f>
        <v>Aluminium (Al)</v>
      </c>
      <c r="B51" s="227"/>
      <c r="C51" s="227"/>
      <c r="D51" s="227"/>
      <c r="E51" s="241">
        <f t="shared" si="0"/>
        <v>0</v>
      </c>
      <c r="F51" s="212"/>
      <c r="G51" s="233"/>
      <c r="H51" s="233"/>
      <c r="I51" s="228"/>
    </row>
    <row r="52" spans="1:9" x14ac:dyDescent="0.25">
      <c r="A52" s="371" t="str">
        <f>IF('Recyclingschritt N_0'!A85&lt;&gt;"",'Recyclingschritt N_0'!A85,"")</f>
        <v>Stahl</v>
      </c>
      <c r="B52" s="227"/>
      <c r="C52" s="227"/>
      <c r="D52" s="227"/>
      <c r="E52" s="241">
        <f t="shared" si="0"/>
        <v>0</v>
      </c>
      <c r="F52" s="212"/>
      <c r="G52" s="233"/>
      <c r="H52" s="233"/>
      <c r="I52" s="228"/>
    </row>
    <row r="53" spans="1:9" x14ac:dyDescent="0.25">
      <c r="A53" s="371" t="str">
        <f>IF('Recyclingschritt N_0'!A86&lt;&gt;"",'Recyclingschritt N_0'!A86,"")</f>
        <v>Elektrolyt (KOH)</v>
      </c>
      <c r="B53" s="227"/>
      <c r="C53" s="227"/>
      <c r="D53" s="227"/>
      <c r="E53" s="241">
        <f t="shared" si="0"/>
        <v>0</v>
      </c>
      <c r="F53" s="212"/>
      <c r="G53" s="233"/>
      <c r="H53" s="233"/>
      <c r="I53" s="228"/>
    </row>
    <row r="54" spans="1:9" x14ac:dyDescent="0.25">
      <c r="A54" s="371" t="str">
        <f>IF('Recyclingschritt N_0'!A87&lt;&gt;"",'Recyclingschritt N_0'!A87,"")</f>
        <v>Elektrolyt (NaOH)</v>
      </c>
      <c r="B54" s="227"/>
      <c r="C54" s="227"/>
      <c r="D54" s="227"/>
      <c r="E54" s="241">
        <f t="shared" si="0"/>
        <v>0</v>
      </c>
      <c r="F54" s="212"/>
      <c r="G54" s="233"/>
      <c r="H54" s="233"/>
      <c r="I54" s="228"/>
    </row>
    <row r="55" spans="1:9" ht="17.25" x14ac:dyDescent="0.25">
      <c r="A55" s="345" t="s">
        <v>171</v>
      </c>
      <c r="B55" s="227"/>
      <c r="C55" s="227"/>
      <c r="D55" s="227"/>
      <c r="E55" s="241">
        <f t="shared" si="0"/>
        <v>0</v>
      </c>
      <c r="F55" s="212"/>
      <c r="G55" s="233"/>
      <c r="H55" s="233"/>
      <c r="I55" s="406"/>
    </row>
    <row r="56" spans="1:9" ht="17.25" x14ac:dyDescent="0.25">
      <c r="A56" s="345" t="s">
        <v>172</v>
      </c>
      <c r="B56" s="226"/>
      <c r="C56" s="227"/>
      <c r="D56" s="227"/>
      <c r="E56" s="241">
        <f t="shared" si="0"/>
        <v>0</v>
      </c>
      <c r="F56" s="212"/>
      <c r="G56" s="233"/>
      <c r="H56" s="405"/>
      <c r="I56" s="414"/>
    </row>
    <row r="57" spans="1:9" x14ac:dyDescent="0.25">
      <c r="A57" s="175" t="str">
        <f>IF('Recyclingschritt N_0'!A90&lt;&gt;"",'Recyclingschritt N_0'!A90,"")</f>
        <v/>
      </c>
      <c r="B57" s="244"/>
      <c r="C57" s="229"/>
      <c r="D57" s="245"/>
      <c r="E57" s="241">
        <f t="shared" si="0"/>
        <v>0</v>
      </c>
      <c r="F57" s="194"/>
      <c r="G57" s="234"/>
      <c r="H57" s="234"/>
      <c r="I57" s="228"/>
    </row>
    <row r="58" spans="1:9" x14ac:dyDescent="0.25">
      <c r="A58" s="175" t="str">
        <f>IF('Recyclingschritt N_0'!A91&lt;&gt;"",'Recyclingschritt N_0'!A91,"")</f>
        <v/>
      </c>
      <c r="B58" s="244"/>
      <c r="C58" s="229"/>
      <c r="D58" s="245"/>
      <c r="E58" s="241">
        <f t="shared" si="0"/>
        <v>0</v>
      </c>
      <c r="F58" s="22"/>
      <c r="G58" s="234"/>
      <c r="H58" s="234"/>
      <c r="I58" s="228"/>
    </row>
    <row r="59" spans="1:9" x14ac:dyDescent="0.25">
      <c r="A59" s="175" t="str">
        <f>IF('Recyclingschritt N_0'!A92&lt;&gt;"",'Recyclingschritt N_0'!A92,"")</f>
        <v/>
      </c>
      <c r="B59" s="244"/>
      <c r="C59" s="229"/>
      <c r="D59" s="245"/>
      <c r="E59" s="241">
        <f t="shared" si="0"/>
        <v>0</v>
      </c>
      <c r="F59" s="22"/>
      <c r="G59" s="234"/>
      <c r="H59" s="234"/>
      <c r="I59" s="228"/>
    </row>
    <row r="60" spans="1:9" x14ac:dyDescent="0.25">
      <c r="A60" s="175" t="str">
        <f>IF('Recyclingschritt N_0'!A93&lt;&gt;"",'Recyclingschritt N_0'!A93,"")</f>
        <v/>
      </c>
      <c r="B60" s="244"/>
      <c r="C60" s="229"/>
      <c r="D60" s="245"/>
      <c r="E60" s="241">
        <f t="shared" si="0"/>
        <v>0</v>
      </c>
      <c r="F60" s="22"/>
      <c r="G60" s="234"/>
      <c r="H60" s="234"/>
      <c r="I60" s="228"/>
    </row>
    <row r="61" spans="1:9" x14ac:dyDescent="0.25">
      <c r="A61" s="175" t="str">
        <f>IF('Recyclingschritt N_0'!A94&lt;&gt;"",'Recyclingschritt N_0'!A94,"")</f>
        <v/>
      </c>
      <c r="B61" s="244"/>
      <c r="C61" s="229"/>
      <c r="D61" s="245"/>
      <c r="E61" s="241">
        <f t="shared" si="0"/>
        <v>0</v>
      </c>
      <c r="F61" s="22"/>
      <c r="G61" s="234"/>
      <c r="H61" s="234"/>
      <c r="I61" s="231"/>
    </row>
    <row r="62" spans="1:9" x14ac:dyDescent="0.25">
      <c r="A62" s="175" t="str">
        <f>IF('Recyclingschritt N_0'!A95&lt;&gt;"",'Recyclingschritt N_0'!A95,"")</f>
        <v/>
      </c>
      <c r="B62" s="244"/>
      <c r="C62" s="229"/>
      <c r="D62" s="245"/>
      <c r="E62" s="241">
        <f t="shared" si="0"/>
        <v>0</v>
      </c>
      <c r="F62" s="22"/>
      <c r="G62" s="234"/>
      <c r="H62" s="234"/>
      <c r="I62" s="231"/>
    </row>
    <row r="63" spans="1:9" x14ac:dyDescent="0.25">
      <c r="A63" s="175" t="str">
        <f>IF('Recyclingschritt N_0'!A96&lt;&gt;"",'Recyclingschritt N_0'!A96,"")</f>
        <v/>
      </c>
      <c r="B63" s="244"/>
      <c r="C63" s="229"/>
      <c r="D63" s="245"/>
      <c r="E63" s="241">
        <f t="shared" si="0"/>
        <v>0</v>
      </c>
      <c r="F63" s="22"/>
      <c r="G63" s="234"/>
      <c r="H63" s="234"/>
      <c r="I63" s="231"/>
    </row>
    <row r="64" spans="1:9" ht="15" customHeight="1" x14ac:dyDescent="0.25">
      <c r="A64" s="189" t="s">
        <v>174</v>
      </c>
      <c r="B64" s="294">
        <f>SUM(B45:B63)</f>
        <v>0</v>
      </c>
      <c r="C64" s="294">
        <f>SUM(C45:C63)</f>
        <v>0</v>
      </c>
      <c r="D64" s="294">
        <f>SUM(D45:D63)</f>
        <v>0</v>
      </c>
      <c r="E64" s="241">
        <f t="shared" si="0"/>
        <v>0</v>
      </c>
      <c r="F64" s="296"/>
      <c r="G64" s="313"/>
      <c r="H64" s="313"/>
      <c r="I64" s="314"/>
    </row>
    <row r="65" spans="1:9" ht="15" customHeight="1" x14ac:dyDescent="0.25">
      <c r="A65" s="531"/>
      <c r="B65" s="532"/>
      <c r="C65" s="532"/>
      <c r="D65" s="532"/>
      <c r="E65" s="532"/>
      <c r="F65" s="532"/>
      <c r="G65" s="532"/>
      <c r="H65" s="532"/>
      <c r="I65" s="532"/>
    </row>
    <row r="66" spans="1:9" x14ac:dyDescent="0.25">
      <c r="A66" s="7"/>
    </row>
    <row r="67" spans="1:9" x14ac:dyDescent="0.25">
      <c r="A67" s="7" t="str">
        <f>Gesamtergebnis!A197</f>
        <v>Anmerkungen (vgl. DV Abschnitt 8):</v>
      </c>
    </row>
    <row r="69" spans="1:9" ht="31.5" customHeight="1" x14ac:dyDescent="0.25">
      <c r="A69" s="538" t="s">
        <v>144</v>
      </c>
      <c r="B69" s="538"/>
      <c r="C69" s="538"/>
      <c r="D69" s="538"/>
      <c r="E69" s="538"/>
      <c r="F69" s="538"/>
      <c r="G69" s="538"/>
      <c r="H69" s="538"/>
      <c r="I69" s="538"/>
    </row>
    <row r="71" spans="1:9" ht="15" customHeight="1" x14ac:dyDescent="0.25">
      <c r="A71" s="538" t="s">
        <v>145</v>
      </c>
      <c r="B71" s="538"/>
      <c r="C71" s="538"/>
      <c r="D71" s="538"/>
      <c r="E71" s="538"/>
      <c r="F71" s="538"/>
      <c r="G71" s="538"/>
      <c r="H71" s="538"/>
      <c r="I71" s="538"/>
    </row>
    <row r="72" spans="1:9" ht="36" customHeight="1" x14ac:dyDescent="0.25">
      <c r="A72" s="538"/>
      <c r="B72" s="538"/>
      <c r="C72" s="538"/>
      <c r="D72" s="538"/>
      <c r="E72" s="538"/>
      <c r="F72" s="538"/>
      <c r="G72" s="538"/>
      <c r="H72" s="538"/>
      <c r="I72" s="538"/>
    </row>
    <row r="74" spans="1:9" ht="37.5" customHeight="1" x14ac:dyDescent="0.25">
      <c r="A74" s="538" t="s">
        <v>102</v>
      </c>
      <c r="B74" s="459"/>
      <c r="C74" s="459"/>
      <c r="D74" s="459"/>
      <c r="E74" s="459"/>
      <c r="F74" s="459"/>
      <c r="G74" s="459"/>
      <c r="H74" s="459"/>
      <c r="I74" s="459"/>
    </row>
    <row r="76" spans="1:9" ht="56.25" customHeight="1" x14ac:dyDescent="0.25">
      <c r="A76" s="538" t="s">
        <v>107</v>
      </c>
      <c r="B76" s="459"/>
      <c r="C76" s="459"/>
      <c r="D76" s="459"/>
      <c r="E76" s="459"/>
      <c r="F76" s="459"/>
      <c r="G76" s="459"/>
      <c r="H76" s="459"/>
      <c r="I76" s="459"/>
    </row>
    <row r="78" spans="1:9" ht="15" customHeight="1" x14ac:dyDescent="0.25">
      <c r="A78" s="538" t="s">
        <v>103</v>
      </c>
      <c r="B78" s="538"/>
      <c r="C78" s="538"/>
      <c r="D78" s="538"/>
      <c r="E78" s="538"/>
      <c r="F78" s="538"/>
      <c r="G78" s="538"/>
      <c r="H78" s="538"/>
      <c r="I78" s="538"/>
    </row>
    <row r="79" spans="1:9" ht="32.25" customHeight="1" x14ac:dyDescent="0.25">
      <c r="A79" s="538"/>
      <c r="B79" s="538"/>
      <c r="C79" s="538"/>
      <c r="D79" s="538"/>
      <c r="E79" s="538"/>
      <c r="F79" s="538"/>
      <c r="G79" s="538"/>
      <c r="H79" s="538"/>
      <c r="I79" s="538"/>
    </row>
    <row r="81" spans="1:9" ht="37.5" customHeight="1" x14ac:dyDescent="0.25">
      <c r="A81" s="611" t="s">
        <v>104</v>
      </c>
      <c r="B81" s="611"/>
      <c r="C81" s="611"/>
      <c r="D81" s="611"/>
      <c r="E81" s="611"/>
      <c r="F81" s="611"/>
      <c r="G81" s="611"/>
      <c r="H81" s="611"/>
      <c r="I81" s="611"/>
    </row>
    <row r="82" spans="1:9" s="179" customFormat="1" ht="15" customHeight="1" x14ac:dyDescent="0.25">
      <c r="A82" s="352"/>
      <c r="B82" s="352"/>
      <c r="C82" s="352"/>
      <c r="D82" s="352"/>
      <c r="E82" s="352"/>
      <c r="F82" s="352"/>
      <c r="G82" s="352"/>
      <c r="H82" s="352"/>
      <c r="I82" s="352"/>
    </row>
    <row r="83" spans="1:9" s="179" customFormat="1" ht="35.25" customHeight="1" x14ac:dyDescent="0.25">
      <c r="A83" s="538" t="s">
        <v>105</v>
      </c>
      <c r="B83" s="538"/>
      <c r="C83" s="538"/>
      <c r="D83" s="538"/>
      <c r="E83" s="538"/>
      <c r="F83" s="538"/>
      <c r="G83" s="538"/>
      <c r="H83" s="538"/>
      <c r="I83" s="538"/>
    </row>
    <row r="84" spans="1:9" s="179" customFormat="1" ht="20.25" customHeight="1" x14ac:dyDescent="0.25">
      <c r="A84" s="352"/>
      <c r="B84" s="352"/>
      <c r="C84" s="352"/>
      <c r="D84" s="352"/>
      <c r="E84" s="352"/>
      <c r="F84" s="352"/>
      <c r="G84" s="352"/>
      <c r="H84" s="352"/>
      <c r="I84" s="352"/>
    </row>
    <row r="85" spans="1:9" s="179" customFormat="1" ht="20.100000000000001" customHeight="1" x14ac:dyDescent="0.25">
      <c r="A85" s="538" t="s">
        <v>99</v>
      </c>
      <c r="B85" s="538"/>
      <c r="C85" s="538"/>
      <c r="D85" s="538"/>
      <c r="E85" s="538"/>
      <c r="F85" s="538"/>
      <c r="G85" s="538"/>
      <c r="H85" s="538"/>
      <c r="I85" s="538"/>
    </row>
    <row r="86" spans="1:9" s="179" customFormat="1" ht="15" customHeight="1" x14ac:dyDescent="0.25">
      <c r="A86" s="352"/>
      <c r="B86" s="352"/>
      <c r="C86" s="352"/>
      <c r="D86" s="352"/>
      <c r="E86" s="352"/>
      <c r="F86" s="352"/>
      <c r="G86" s="352"/>
      <c r="H86" s="352"/>
      <c r="I86" s="352"/>
    </row>
    <row r="87" spans="1:9" x14ac:dyDescent="0.25">
      <c r="A87" s="538" t="s">
        <v>106</v>
      </c>
      <c r="B87" s="538"/>
      <c r="C87" s="538"/>
      <c r="D87" s="538"/>
      <c r="E87" s="538"/>
      <c r="F87" s="538"/>
      <c r="G87" s="538"/>
      <c r="H87" s="538"/>
      <c r="I87" s="538"/>
    </row>
    <row r="88" spans="1:9" ht="15" customHeight="1" x14ac:dyDescent="0.25">
      <c r="A88" s="352"/>
      <c r="B88" s="352"/>
      <c r="C88" s="352"/>
      <c r="D88" s="352"/>
      <c r="E88" s="352"/>
      <c r="F88" s="352"/>
      <c r="G88" s="352"/>
      <c r="H88" s="352"/>
      <c r="I88" s="352"/>
    </row>
    <row r="89" spans="1:9" ht="103.5" customHeight="1" x14ac:dyDescent="0.25">
      <c r="A89" s="538" t="s">
        <v>178</v>
      </c>
      <c r="B89" s="538"/>
      <c r="C89" s="538"/>
      <c r="D89" s="538"/>
      <c r="E89" s="538"/>
      <c r="F89" s="538"/>
      <c r="G89" s="538"/>
      <c r="H89" s="538"/>
      <c r="I89" s="538"/>
    </row>
    <row r="90" spans="1:9" ht="15" customHeight="1" x14ac:dyDescent="0.25"/>
    <row r="91" spans="1:9" ht="20.100000000000001" customHeight="1" x14ac:dyDescent="0.25">
      <c r="A91" s="538" t="s">
        <v>168</v>
      </c>
      <c r="B91" s="538"/>
      <c r="C91" s="538"/>
      <c r="D91" s="538"/>
      <c r="E91" s="538"/>
      <c r="F91" s="538"/>
      <c r="G91" s="538"/>
      <c r="H91" s="538"/>
      <c r="I91" s="538"/>
    </row>
    <row r="93" spans="1:9" ht="41.25" customHeight="1" x14ac:dyDescent="0.25">
      <c r="A93" s="606" t="s">
        <v>179</v>
      </c>
      <c r="B93" s="606"/>
      <c r="C93" s="606"/>
      <c r="D93" s="606"/>
      <c r="E93" s="606"/>
      <c r="F93" s="606"/>
      <c r="G93" s="606"/>
      <c r="H93" s="606"/>
      <c r="I93" s="606"/>
    </row>
    <row r="95" spans="1:9" ht="49.5" customHeight="1" x14ac:dyDescent="0.25">
      <c r="A95" s="606" t="s">
        <v>170</v>
      </c>
      <c r="B95" s="606"/>
      <c r="C95" s="606"/>
      <c r="D95" s="606"/>
      <c r="E95" s="606"/>
      <c r="F95" s="606"/>
      <c r="G95" s="606"/>
      <c r="H95" s="606"/>
      <c r="I95" s="606"/>
    </row>
  </sheetData>
  <sheetProtection algorithmName="SHA-512" hashValue="OJkqrXNNKMWkJYPgbDzC42RVV9OoDiUSGj8ndy2LtXEk5t4G09epNmKBS205hNgrJBQbBF6daYK5qYmlTQ10DA==" saltValue="hyTy1XU2uBmDQkGUBnt6vA==" spinCount="100000" sheet="1" objects="1" scenarios="1"/>
  <mergeCells count="52">
    <mergeCell ref="A91:I91"/>
    <mergeCell ref="A93:I93"/>
    <mergeCell ref="A95:I95"/>
    <mergeCell ref="G35:H35"/>
    <mergeCell ref="G36:H36"/>
    <mergeCell ref="G37:H37"/>
    <mergeCell ref="G38:H38"/>
    <mergeCell ref="G39:H39"/>
    <mergeCell ref="A74:I74"/>
    <mergeCell ref="A76:I76"/>
    <mergeCell ref="A78:I79"/>
    <mergeCell ref="A81:I81"/>
    <mergeCell ref="A83:I83"/>
    <mergeCell ref="A85:I85"/>
    <mergeCell ref="A87:I87"/>
    <mergeCell ref="A89:I89"/>
    <mergeCell ref="A71:I72"/>
    <mergeCell ref="E38:F38"/>
    <mergeCell ref="A39:B39"/>
    <mergeCell ref="E39:F39"/>
    <mergeCell ref="A40:C40"/>
    <mergeCell ref="E40:I40"/>
    <mergeCell ref="A41:I41"/>
    <mergeCell ref="A42:G42"/>
    <mergeCell ref="F43:F44"/>
    <mergeCell ref="A65:I65"/>
    <mergeCell ref="A69:I69"/>
    <mergeCell ref="A38:B38"/>
    <mergeCell ref="H43:H44"/>
    <mergeCell ref="A35:B35"/>
    <mergeCell ref="E35:F35"/>
    <mergeCell ref="A36:B36"/>
    <mergeCell ref="E36:F36"/>
    <mergeCell ref="A37:B37"/>
    <mergeCell ref="E37:F37"/>
    <mergeCell ref="A23:B24"/>
    <mergeCell ref="C23:C24"/>
    <mergeCell ref="A31:G31"/>
    <mergeCell ref="A32:B34"/>
    <mergeCell ref="C32:C34"/>
    <mergeCell ref="D32:D33"/>
    <mergeCell ref="E32:I32"/>
    <mergeCell ref="E33:F33"/>
    <mergeCell ref="E34:F34"/>
    <mergeCell ref="G33:H33"/>
    <mergeCell ref="G34:H34"/>
    <mergeCell ref="A22:G22"/>
    <mergeCell ref="C1:F1"/>
    <mergeCell ref="B2:I2"/>
    <mergeCell ref="A3:I3"/>
    <mergeCell ref="A19:B20"/>
    <mergeCell ref="C19:I20"/>
  </mergeCells>
  <pageMargins left="0.59055118110236227" right="0.62992125984251968" top="0.51181102362204722" bottom="0.51181102362204722" header="0.31496062992125984" footer="0.31496062992125984"/>
  <pageSetup paperSize="9" scale="65" orientation="portrait" r:id="rId1"/>
  <headerFooter>
    <oddHeader>&amp;CBlatt - &amp;A</oddHeader>
    <oddFooter>Seite &amp;P von &amp;N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3CB4D-39DA-4D78-9BC6-51A95FA2C17E}">
  <sheetPr codeName="Tabelle14"/>
  <dimension ref="A1:N44"/>
  <sheetViews>
    <sheetView view="pageLayout" zoomScaleNormal="100" workbookViewId="0">
      <selection activeCell="A2" sqref="A2"/>
    </sheetView>
  </sheetViews>
  <sheetFormatPr baseColWidth="10" defaultRowHeight="15" x14ac:dyDescent="0.25"/>
  <sheetData>
    <row r="1" spans="1:14" x14ac:dyDescent="0.25">
      <c r="A1" s="419"/>
      <c r="B1" s="420"/>
      <c r="C1" s="421"/>
      <c r="D1" s="421"/>
      <c r="E1" s="421"/>
      <c r="F1" s="421"/>
      <c r="G1" s="422"/>
      <c r="H1" s="46"/>
      <c r="I1" s="1"/>
      <c r="J1" s="1"/>
      <c r="K1" s="1"/>
      <c r="L1" s="1"/>
      <c r="M1" s="1"/>
      <c r="N1" s="2"/>
    </row>
    <row r="2" spans="1:14" ht="18.75" x14ac:dyDescent="0.25">
      <c r="A2" s="423" t="s">
        <v>148</v>
      </c>
      <c r="B2" s="424"/>
      <c r="C2" s="425"/>
      <c r="D2" s="425"/>
      <c r="E2" s="425"/>
      <c r="F2" s="425"/>
      <c r="G2" s="426"/>
      <c r="H2" s="86" t="s">
        <v>149</v>
      </c>
      <c r="I2" s="4"/>
      <c r="J2" s="4"/>
      <c r="K2" s="4"/>
      <c r="L2" s="4"/>
      <c r="M2" s="4"/>
      <c r="N2" s="5"/>
    </row>
    <row r="3" spans="1:14" ht="18.75" x14ac:dyDescent="0.25">
      <c r="A3" s="423" t="s">
        <v>204</v>
      </c>
      <c r="B3" s="424"/>
      <c r="C3" s="425"/>
      <c r="D3" s="425"/>
      <c r="E3" s="425"/>
      <c r="F3" s="425"/>
      <c r="G3" s="426"/>
      <c r="H3" s="647" t="s">
        <v>151</v>
      </c>
      <c r="I3" s="648"/>
      <c r="J3" s="648"/>
      <c r="K3" s="648"/>
      <c r="L3" s="648"/>
      <c r="M3" s="648"/>
      <c r="N3" s="597"/>
    </row>
    <row r="4" spans="1:14" ht="18.75" x14ac:dyDescent="0.25">
      <c r="A4" s="427"/>
      <c r="B4" s="425"/>
      <c r="C4" s="425"/>
      <c r="D4" s="425"/>
      <c r="E4" s="425"/>
      <c r="F4" s="425"/>
      <c r="G4" s="426"/>
      <c r="H4" s="649"/>
      <c r="I4" s="650"/>
      <c r="J4" s="650"/>
      <c r="K4" s="650"/>
      <c r="L4" s="650"/>
      <c r="M4" s="650"/>
      <c r="N4" s="651"/>
    </row>
    <row r="5" spans="1:14" x14ac:dyDescent="0.25">
      <c r="A5" s="428"/>
      <c r="B5" s="425"/>
      <c r="C5" s="425"/>
      <c r="D5" s="425"/>
      <c r="E5" s="425"/>
      <c r="F5" s="425"/>
      <c r="G5" s="426"/>
      <c r="H5" s="652"/>
      <c r="I5" s="653"/>
      <c r="J5" s="653"/>
      <c r="K5" s="653"/>
      <c r="L5" s="653"/>
      <c r="M5" s="653"/>
      <c r="N5" s="654"/>
    </row>
    <row r="6" spans="1:14" x14ac:dyDescent="0.25">
      <c r="A6" s="429" t="s">
        <v>152</v>
      </c>
      <c r="B6" s="425"/>
      <c r="C6" s="425"/>
      <c r="D6" s="658"/>
      <c r="E6" s="659"/>
      <c r="F6" s="660"/>
      <c r="G6" s="426"/>
      <c r="H6" s="652"/>
      <c r="I6" s="653"/>
      <c r="J6" s="653"/>
      <c r="K6" s="653"/>
      <c r="L6" s="653"/>
      <c r="M6" s="653"/>
      <c r="N6" s="654"/>
    </row>
    <row r="7" spans="1:14" ht="30" customHeight="1" x14ac:dyDescent="0.25">
      <c r="A7" s="429" t="s">
        <v>205</v>
      </c>
      <c r="B7" s="425"/>
      <c r="C7" s="425"/>
      <c r="D7" s="661"/>
      <c r="E7" s="662"/>
      <c r="F7" s="639"/>
      <c r="G7" s="426"/>
      <c r="H7" s="652"/>
      <c r="I7" s="653"/>
      <c r="J7" s="653"/>
      <c r="K7" s="653"/>
      <c r="L7" s="653"/>
      <c r="M7" s="653"/>
      <c r="N7" s="654"/>
    </row>
    <row r="8" spans="1:14" x14ac:dyDescent="0.25">
      <c r="A8" s="429"/>
      <c r="B8" s="425"/>
      <c r="C8" s="425"/>
      <c r="D8" s="425"/>
      <c r="E8" s="425"/>
      <c r="F8" s="425"/>
      <c r="G8" s="426"/>
      <c r="H8" s="652"/>
      <c r="I8" s="653"/>
      <c r="J8" s="653"/>
      <c r="K8" s="653"/>
      <c r="L8" s="653"/>
      <c r="M8" s="653"/>
      <c r="N8" s="654"/>
    </row>
    <row r="9" spans="1:14" x14ac:dyDescent="0.25">
      <c r="A9" s="429"/>
      <c r="B9" s="425"/>
      <c r="C9" s="425"/>
      <c r="D9" s="425"/>
      <c r="E9" s="425"/>
      <c r="F9" s="425"/>
      <c r="G9" s="426"/>
      <c r="H9" s="652"/>
      <c r="I9" s="653"/>
      <c r="J9" s="653"/>
      <c r="K9" s="653"/>
      <c r="L9" s="653"/>
      <c r="M9" s="653"/>
      <c r="N9" s="654"/>
    </row>
    <row r="10" spans="1:14" ht="17.25" x14ac:dyDescent="0.25">
      <c r="A10" s="430" t="s">
        <v>154</v>
      </c>
      <c r="B10" s="425"/>
      <c r="C10" s="425"/>
      <c r="D10" s="425"/>
      <c r="E10" s="425"/>
      <c r="F10" s="425"/>
      <c r="G10" s="426"/>
      <c r="H10" s="652"/>
      <c r="I10" s="653"/>
      <c r="J10" s="653"/>
      <c r="K10" s="653"/>
      <c r="L10" s="653"/>
      <c r="M10" s="653"/>
      <c r="N10" s="654"/>
    </row>
    <row r="11" spans="1:14" ht="47.25" customHeight="1" x14ac:dyDescent="0.25">
      <c r="A11" s="663" t="s">
        <v>155</v>
      </c>
      <c r="B11" s="664"/>
      <c r="C11" s="664"/>
      <c r="D11" s="664"/>
      <c r="E11" s="664"/>
      <c r="F11" s="664"/>
      <c r="G11" s="665"/>
      <c r="H11" s="652"/>
      <c r="I11" s="653"/>
      <c r="J11" s="653"/>
      <c r="K11" s="653"/>
      <c r="L11" s="653"/>
      <c r="M11" s="653"/>
      <c r="N11" s="654"/>
    </row>
    <row r="12" spans="1:14" x14ac:dyDescent="0.25">
      <c r="A12" s="431"/>
      <c r="B12" s="432"/>
      <c r="C12" s="432"/>
      <c r="D12" s="432"/>
      <c r="E12" s="432"/>
      <c r="F12" s="432"/>
      <c r="G12" s="433"/>
      <c r="H12" s="652"/>
      <c r="I12" s="653"/>
      <c r="J12" s="653"/>
      <c r="K12" s="653"/>
      <c r="L12" s="653"/>
      <c r="M12" s="653"/>
      <c r="N12" s="654"/>
    </row>
    <row r="13" spans="1:14" x14ac:dyDescent="0.25">
      <c r="A13" s="666"/>
      <c r="B13" s="667"/>
      <c r="C13" s="667"/>
      <c r="D13" s="667"/>
      <c r="E13" s="667"/>
      <c r="F13" s="667"/>
      <c r="G13" s="668"/>
      <c r="H13" s="652"/>
      <c r="I13" s="653"/>
      <c r="J13" s="653"/>
      <c r="K13" s="653"/>
      <c r="L13" s="653"/>
      <c r="M13" s="653"/>
      <c r="N13" s="654"/>
    </row>
    <row r="14" spans="1:14" x14ac:dyDescent="0.25">
      <c r="A14" s="669"/>
      <c r="B14" s="670"/>
      <c r="C14" s="670"/>
      <c r="D14" s="670"/>
      <c r="E14" s="670"/>
      <c r="F14" s="670"/>
      <c r="G14" s="671"/>
      <c r="H14" s="652"/>
      <c r="I14" s="653"/>
      <c r="J14" s="653"/>
      <c r="K14" s="653"/>
      <c r="L14" s="653"/>
      <c r="M14" s="653"/>
      <c r="N14" s="654"/>
    </row>
    <row r="15" spans="1:14" x14ac:dyDescent="0.25">
      <c r="A15" s="669"/>
      <c r="B15" s="670"/>
      <c r="C15" s="670"/>
      <c r="D15" s="670"/>
      <c r="E15" s="670"/>
      <c r="F15" s="670"/>
      <c r="G15" s="671"/>
      <c r="H15" s="652"/>
      <c r="I15" s="653"/>
      <c r="J15" s="653"/>
      <c r="K15" s="653"/>
      <c r="L15" s="653"/>
      <c r="M15" s="653"/>
      <c r="N15" s="654"/>
    </row>
    <row r="16" spans="1:14" x14ac:dyDescent="0.25">
      <c r="A16" s="669"/>
      <c r="B16" s="670"/>
      <c r="C16" s="670"/>
      <c r="D16" s="670"/>
      <c r="E16" s="670"/>
      <c r="F16" s="670"/>
      <c r="G16" s="671"/>
      <c r="H16" s="652"/>
      <c r="I16" s="653"/>
      <c r="J16" s="653"/>
      <c r="K16" s="653"/>
      <c r="L16" s="653"/>
      <c r="M16" s="653"/>
      <c r="N16" s="654"/>
    </row>
    <row r="17" spans="1:14" x14ac:dyDescent="0.25">
      <c r="A17" s="669"/>
      <c r="B17" s="670"/>
      <c r="C17" s="670"/>
      <c r="D17" s="670"/>
      <c r="E17" s="670"/>
      <c r="F17" s="670"/>
      <c r="G17" s="671"/>
      <c r="H17" s="652"/>
      <c r="I17" s="653"/>
      <c r="J17" s="653"/>
      <c r="K17" s="653"/>
      <c r="L17" s="653"/>
      <c r="M17" s="653"/>
      <c r="N17" s="654"/>
    </row>
    <row r="18" spans="1:14" x14ac:dyDescent="0.25">
      <c r="A18" s="669"/>
      <c r="B18" s="670"/>
      <c r="C18" s="670"/>
      <c r="D18" s="670"/>
      <c r="E18" s="670"/>
      <c r="F18" s="670"/>
      <c r="G18" s="671"/>
      <c r="H18" s="652"/>
      <c r="I18" s="653"/>
      <c r="J18" s="653"/>
      <c r="K18" s="653"/>
      <c r="L18" s="653"/>
      <c r="M18" s="653"/>
      <c r="N18" s="654"/>
    </row>
    <row r="19" spans="1:14" x14ac:dyDescent="0.25">
      <c r="A19" s="669"/>
      <c r="B19" s="670"/>
      <c r="C19" s="670"/>
      <c r="D19" s="670"/>
      <c r="E19" s="670"/>
      <c r="F19" s="670"/>
      <c r="G19" s="671"/>
      <c r="H19" s="652"/>
      <c r="I19" s="653"/>
      <c r="J19" s="653"/>
      <c r="K19" s="653"/>
      <c r="L19" s="653"/>
      <c r="M19" s="653"/>
      <c r="N19" s="654"/>
    </row>
    <row r="20" spans="1:14" x14ac:dyDescent="0.25">
      <c r="A20" s="669"/>
      <c r="B20" s="670"/>
      <c r="C20" s="670"/>
      <c r="D20" s="670"/>
      <c r="E20" s="670"/>
      <c r="F20" s="670"/>
      <c r="G20" s="671"/>
      <c r="H20" s="652"/>
      <c r="I20" s="653"/>
      <c r="J20" s="653"/>
      <c r="K20" s="653"/>
      <c r="L20" s="653"/>
      <c r="M20" s="653"/>
      <c r="N20" s="654"/>
    </row>
    <row r="21" spans="1:14" x14ac:dyDescent="0.25">
      <c r="A21" s="669"/>
      <c r="B21" s="670"/>
      <c r="C21" s="670"/>
      <c r="D21" s="670"/>
      <c r="E21" s="670"/>
      <c r="F21" s="670"/>
      <c r="G21" s="671"/>
      <c r="H21" s="652"/>
      <c r="I21" s="653"/>
      <c r="J21" s="653"/>
      <c r="K21" s="653"/>
      <c r="L21" s="653"/>
      <c r="M21" s="653"/>
      <c r="N21" s="654"/>
    </row>
    <row r="22" spans="1:14" x14ac:dyDescent="0.25">
      <c r="A22" s="669"/>
      <c r="B22" s="670"/>
      <c r="C22" s="670"/>
      <c r="D22" s="670"/>
      <c r="E22" s="670"/>
      <c r="F22" s="670"/>
      <c r="G22" s="671"/>
      <c r="H22" s="652"/>
      <c r="I22" s="653"/>
      <c r="J22" s="653"/>
      <c r="K22" s="653"/>
      <c r="L22" s="653"/>
      <c r="M22" s="653"/>
      <c r="N22" s="654"/>
    </row>
    <row r="23" spans="1:14" x14ac:dyDescent="0.25">
      <c r="A23" s="669"/>
      <c r="B23" s="670"/>
      <c r="C23" s="670"/>
      <c r="D23" s="670"/>
      <c r="E23" s="670"/>
      <c r="F23" s="670"/>
      <c r="G23" s="671"/>
      <c r="H23" s="652"/>
      <c r="I23" s="653"/>
      <c r="J23" s="653"/>
      <c r="K23" s="653"/>
      <c r="L23" s="653"/>
      <c r="M23" s="653"/>
      <c r="N23" s="654"/>
    </row>
    <row r="24" spans="1:14" x14ac:dyDescent="0.25">
      <c r="A24" s="669"/>
      <c r="B24" s="670"/>
      <c r="C24" s="670"/>
      <c r="D24" s="670"/>
      <c r="E24" s="670"/>
      <c r="F24" s="670"/>
      <c r="G24" s="671"/>
      <c r="H24" s="652"/>
      <c r="I24" s="653"/>
      <c r="J24" s="653"/>
      <c r="K24" s="653"/>
      <c r="L24" s="653"/>
      <c r="M24" s="653"/>
      <c r="N24" s="654"/>
    </row>
    <row r="25" spans="1:14" x14ac:dyDescent="0.25">
      <c r="A25" s="669"/>
      <c r="B25" s="670"/>
      <c r="C25" s="670"/>
      <c r="D25" s="670"/>
      <c r="E25" s="670"/>
      <c r="F25" s="670"/>
      <c r="G25" s="671"/>
      <c r="H25" s="652"/>
      <c r="I25" s="653"/>
      <c r="J25" s="653"/>
      <c r="K25" s="653"/>
      <c r="L25" s="653"/>
      <c r="M25" s="653"/>
      <c r="N25" s="654"/>
    </row>
    <row r="26" spans="1:14" x14ac:dyDescent="0.25">
      <c r="A26" s="669"/>
      <c r="B26" s="670"/>
      <c r="C26" s="670"/>
      <c r="D26" s="670"/>
      <c r="E26" s="670"/>
      <c r="F26" s="670"/>
      <c r="G26" s="671"/>
      <c r="H26" s="652"/>
      <c r="I26" s="653"/>
      <c r="J26" s="653"/>
      <c r="K26" s="653"/>
      <c r="L26" s="653"/>
      <c r="M26" s="653"/>
      <c r="N26" s="654"/>
    </row>
    <row r="27" spans="1:14" x14ac:dyDescent="0.25">
      <c r="A27" s="669"/>
      <c r="B27" s="670"/>
      <c r="C27" s="670"/>
      <c r="D27" s="670"/>
      <c r="E27" s="670"/>
      <c r="F27" s="670"/>
      <c r="G27" s="671"/>
      <c r="H27" s="652"/>
      <c r="I27" s="653"/>
      <c r="J27" s="653"/>
      <c r="K27" s="653"/>
      <c r="L27" s="653"/>
      <c r="M27" s="653"/>
      <c r="N27" s="654"/>
    </row>
    <row r="28" spans="1:14" x14ac:dyDescent="0.25">
      <c r="A28" s="669"/>
      <c r="B28" s="670"/>
      <c r="C28" s="670"/>
      <c r="D28" s="670"/>
      <c r="E28" s="670"/>
      <c r="F28" s="670"/>
      <c r="G28" s="671"/>
      <c r="H28" s="652"/>
      <c r="I28" s="653"/>
      <c r="J28" s="653"/>
      <c r="K28" s="653"/>
      <c r="L28" s="653"/>
      <c r="M28" s="653"/>
      <c r="N28" s="654"/>
    </row>
    <row r="29" spans="1:14" x14ac:dyDescent="0.25">
      <c r="A29" s="669"/>
      <c r="B29" s="670"/>
      <c r="C29" s="670"/>
      <c r="D29" s="670"/>
      <c r="E29" s="670"/>
      <c r="F29" s="670"/>
      <c r="G29" s="671"/>
      <c r="H29" s="652"/>
      <c r="I29" s="653"/>
      <c r="J29" s="653"/>
      <c r="K29" s="653"/>
      <c r="L29" s="653"/>
      <c r="M29" s="653"/>
      <c r="N29" s="654"/>
    </row>
    <row r="30" spans="1:14" x14ac:dyDescent="0.25">
      <c r="A30" s="669"/>
      <c r="B30" s="670"/>
      <c r="C30" s="670"/>
      <c r="D30" s="670"/>
      <c r="E30" s="670"/>
      <c r="F30" s="670"/>
      <c r="G30" s="671"/>
      <c r="H30" s="652"/>
      <c r="I30" s="653"/>
      <c r="J30" s="653"/>
      <c r="K30" s="653"/>
      <c r="L30" s="653"/>
      <c r="M30" s="653"/>
      <c r="N30" s="654"/>
    </row>
    <row r="31" spans="1:14" x14ac:dyDescent="0.25">
      <c r="A31" s="669"/>
      <c r="B31" s="670"/>
      <c r="C31" s="670"/>
      <c r="D31" s="670"/>
      <c r="E31" s="670"/>
      <c r="F31" s="670"/>
      <c r="G31" s="671"/>
      <c r="H31" s="652"/>
      <c r="I31" s="653"/>
      <c r="J31" s="653"/>
      <c r="K31" s="653"/>
      <c r="L31" s="653"/>
      <c r="M31" s="653"/>
      <c r="N31" s="654"/>
    </row>
    <row r="32" spans="1:14" x14ac:dyDescent="0.25">
      <c r="A32" s="669"/>
      <c r="B32" s="670"/>
      <c r="C32" s="670"/>
      <c r="D32" s="670"/>
      <c r="E32" s="670"/>
      <c r="F32" s="670"/>
      <c r="G32" s="671"/>
      <c r="H32" s="652"/>
      <c r="I32" s="653"/>
      <c r="J32" s="653"/>
      <c r="K32" s="653"/>
      <c r="L32" s="653"/>
      <c r="M32" s="653"/>
      <c r="N32" s="654"/>
    </row>
    <row r="33" spans="1:14" x14ac:dyDescent="0.25">
      <c r="A33" s="669"/>
      <c r="B33" s="670"/>
      <c r="C33" s="670"/>
      <c r="D33" s="670"/>
      <c r="E33" s="670"/>
      <c r="F33" s="670"/>
      <c r="G33" s="671"/>
      <c r="H33" s="652"/>
      <c r="I33" s="653"/>
      <c r="J33" s="653"/>
      <c r="K33" s="653"/>
      <c r="L33" s="653"/>
      <c r="M33" s="653"/>
      <c r="N33" s="654"/>
    </row>
    <row r="34" spans="1:14" x14ac:dyDescent="0.25">
      <c r="A34" s="669"/>
      <c r="B34" s="670"/>
      <c r="C34" s="670"/>
      <c r="D34" s="670"/>
      <c r="E34" s="670"/>
      <c r="F34" s="670"/>
      <c r="G34" s="671"/>
      <c r="H34" s="652"/>
      <c r="I34" s="653"/>
      <c r="J34" s="653"/>
      <c r="K34" s="653"/>
      <c r="L34" s="653"/>
      <c r="M34" s="653"/>
      <c r="N34" s="654"/>
    </row>
    <row r="35" spans="1:14" x14ac:dyDescent="0.25">
      <c r="A35" s="669"/>
      <c r="B35" s="670"/>
      <c r="C35" s="670"/>
      <c r="D35" s="670"/>
      <c r="E35" s="670"/>
      <c r="F35" s="670"/>
      <c r="G35" s="671"/>
      <c r="H35" s="652"/>
      <c r="I35" s="653"/>
      <c r="J35" s="653"/>
      <c r="K35" s="653"/>
      <c r="L35" s="653"/>
      <c r="M35" s="653"/>
      <c r="N35" s="654"/>
    </row>
    <row r="36" spans="1:14" x14ac:dyDescent="0.25">
      <c r="A36" s="669"/>
      <c r="B36" s="670"/>
      <c r="C36" s="670"/>
      <c r="D36" s="670"/>
      <c r="E36" s="670"/>
      <c r="F36" s="670"/>
      <c r="G36" s="671"/>
      <c r="H36" s="652"/>
      <c r="I36" s="653"/>
      <c r="J36" s="653"/>
      <c r="K36" s="653"/>
      <c r="L36" s="653"/>
      <c r="M36" s="653"/>
      <c r="N36" s="654"/>
    </row>
    <row r="37" spans="1:14" x14ac:dyDescent="0.25">
      <c r="A37" s="669"/>
      <c r="B37" s="670"/>
      <c r="C37" s="670"/>
      <c r="D37" s="670"/>
      <c r="E37" s="670"/>
      <c r="F37" s="670"/>
      <c r="G37" s="671"/>
      <c r="H37" s="652"/>
      <c r="I37" s="653"/>
      <c r="J37" s="653"/>
      <c r="K37" s="653"/>
      <c r="L37" s="653"/>
      <c r="M37" s="653"/>
      <c r="N37" s="654"/>
    </row>
    <row r="38" spans="1:14" x14ac:dyDescent="0.25">
      <c r="A38" s="669"/>
      <c r="B38" s="670"/>
      <c r="C38" s="670"/>
      <c r="D38" s="670"/>
      <c r="E38" s="670"/>
      <c r="F38" s="670"/>
      <c r="G38" s="671"/>
      <c r="H38" s="652"/>
      <c r="I38" s="653"/>
      <c r="J38" s="653"/>
      <c r="K38" s="653"/>
      <c r="L38" s="653"/>
      <c r="M38" s="653"/>
      <c r="N38" s="654"/>
    </row>
    <row r="39" spans="1:14" x14ac:dyDescent="0.25">
      <c r="A39" s="669"/>
      <c r="B39" s="670"/>
      <c r="C39" s="670"/>
      <c r="D39" s="670"/>
      <c r="E39" s="670"/>
      <c r="F39" s="670"/>
      <c r="G39" s="671"/>
      <c r="H39" s="652"/>
      <c r="I39" s="653"/>
      <c r="J39" s="653"/>
      <c r="K39" s="653"/>
      <c r="L39" s="653"/>
      <c r="M39" s="653"/>
      <c r="N39" s="654"/>
    </row>
    <row r="40" spans="1:14" x14ac:dyDescent="0.25">
      <c r="A40" s="669"/>
      <c r="B40" s="670"/>
      <c r="C40" s="670"/>
      <c r="D40" s="670"/>
      <c r="E40" s="670"/>
      <c r="F40" s="670"/>
      <c r="G40" s="671"/>
      <c r="H40" s="652"/>
      <c r="I40" s="653"/>
      <c r="J40" s="653"/>
      <c r="K40" s="653"/>
      <c r="L40" s="653"/>
      <c r="M40" s="653"/>
      <c r="N40" s="654"/>
    </row>
    <row r="41" spans="1:14" x14ac:dyDescent="0.25">
      <c r="A41" s="669"/>
      <c r="B41" s="670"/>
      <c r="C41" s="670"/>
      <c r="D41" s="670"/>
      <c r="E41" s="670"/>
      <c r="F41" s="670"/>
      <c r="G41" s="671"/>
      <c r="H41" s="652"/>
      <c r="I41" s="653"/>
      <c r="J41" s="653"/>
      <c r="K41" s="653"/>
      <c r="L41" s="653"/>
      <c r="M41" s="653"/>
      <c r="N41" s="654"/>
    </row>
    <row r="42" spans="1:14" x14ac:dyDescent="0.25">
      <c r="A42" s="669"/>
      <c r="B42" s="670"/>
      <c r="C42" s="670"/>
      <c r="D42" s="670"/>
      <c r="E42" s="670"/>
      <c r="F42" s="670"/>
      <c r="G42" s="671"/>
      <c r="H42" s="652"/>
      <c r="I42" s="653"/>
      <c r="J42" s="653"/>
      <c r="K42" s="653"/>
      <c r="L42" s="653"/>
      <c r="M42" s="653"/>
      <c r="N42" s="654"/>
    </row>
    <row r="43" spans="1:14" x14ac:dyDescent="0.25">
      <c r="A43" s="672"/>
      <c r="B43" s="673"/>
      <c r="C43" s="673"/>
      <c r="D43" s="673"/>
      <c r="E43" s="673"/>
      <c r="F43" s="673"/>
      <c r="G43" s="674"/>
      <c r="H43" s="655"/>
      <c r="I43" s="656"/>
      <c r="J43" s="656"/>
      <c r="K43" s="656"/>
      <c r="L43" s="656"/>
      <c r="M43" s="656"/>
      <c r="N43" s="657"/>
    </row>
    <row r="44" spans="1:14" x14ac:dyDescent="0.25">
      <c r="A44" s="201"/>
      <c r="B44" s="202"/>
      <c r="C44" s="202"/>
      <c r="D44" s="202"/>
      <c r="E44" s="202"/>
      <c r="F44" s="202"/>
      <c r="G44" s="203"/>
      <c r="H44" s="201"/>
      <c r="I44" s="202"/>
      <c r="J44" s="202"/>
      <c r="K44" s="202"/>
      <c r="L44" s="202"/>
      <c r="M44" s="202"/>
      <c r="N44" s="203"/>
    </row>
  </sheetData>
  <sheetProtection algorithmName="SHA-512" hashValue="bAyhEZ9DeiECUvmaKpWBaZ6tr1p7oppJwDL9IqTqZUYFMSoQj/5FE3eauHAEU9ng/2qqScmO6cJ/rPdBdPXAEw==" saltValue="v316Q+ChAtAicCkYU8gqOA==" spinCount="100000" sheet="1" objects="1" scenarios="1"/>
  <mergeCells count="6">
    <mergeCell ref="H3:N3"/>
    <mergeCell ref="H4:N43"/>
    <mergeCell ref="D6:F6"/>
    <mergeCell ref="D7:F7"/>
    <mergeCell ref="A11:G11"/>
    <mergeCell ref="A13:G43"/>
  </mergeCells>
  <pageMargins left="0.7" right="0.7" top="0.78740157499999996" bottom="0.78740157499999996" header="0.3" footer="0.3"/>
  <pageSetup paperSize="9" orientation="portrait" r:id="rId1"/>
  <headerFooter>
    <oddHeader>&amp;CAnlage A „Beschreibung des gesamten Batterie-Recyclingverfahrens"</oddHead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3A25D-DD39-4DCF-A2AA-AB493157825B}">
  <sheetPr codeName="Tabelle15"/>
  <dimension ref="A1:N194"/>
  <sheetViews>
    <sheetView view="pageLayout" zoomScaleNormal="100" workbookViewId="0">
      <selection activeCell="A2" sqref="A2"/>
    </sheetView>
  </sheetViews>
  <sheetFormatPr baseColWidth="10" defaultRowHeight="15" x14ac:dyDescent="0.25"/>
  <cols>
    <col min="1" max="16384" width="11.42578125" style="204"/>
  </cols>
  <sheetData>
    <row r="1" spans="1:14" x14ac:dyDescent="0.25">
      <c r="A1" s="419"/>
      <c r="B1" s="420"/>
      <c r="C1" s="421"/>
      <c r="D1" s="421"/>
      <c r="E1" s="421"/>
      <c r="F1" s="421"/>
      <c r="G1" s="422"/>
      <c r="H1" s="419"/>
      <c r="I1" s="421"/>
      <c r="J1" s="421"/>
      <c r="K1" s="421"/>
      <c r="L1" s="421"/>
      <c r="M1" s="421"/>
      <c r="N1" s="422"/>
    </row>
    <row r="2" spans="1:14" ht="18.75" x14ac:dyDescent="0.25">
      <c r="A2" s="423" t="s">
        <v>156</v>
      </c>
      <c r="B2" s="424"/>
      <c r="C2" s="425"/>
      <c r="D2" s="425"/>
      <c r="E2" s="425"/>
      <c r="F2" s="425"/>
      <c r="G2" s="426"/>
      <c r="H2" s="429" t="s">
        <v>157</v>
      </c>
      <c r="I2" s="425"/>
      <c r="J2" s="425"/>
      <c r="K2" s="425"/>
      <c r="L2" s="425"/>
      <c r="M2" s="425"/>
      <c r="N2" s="426"/>
    </row>
    <row r="3" spans="1:14" ht="30" customHeight="1" x14ac:dyDescent="0.25">
      <c r="A3" s="423" t="s">
        <v>204</v>
      </c>
      <c r="B3" s="424"/>
      <c r="C3" s="425"/>
      <c r="D3" s="425"/>
      <c r="E3" s="425"/>
      <c r="F3" s="425"/>
      <c r="G3" s="426"/>
      <c r="H3" s="675" t="s">
        <v>151</v>
      </c>
      <c r="I3" s="676"/>
      <c r="J3" s="676"/>
      <c r="K3" s="676"/>
      <c r="L3" s="676"/>
      <c r="M3" s="676"/>
      <c r="N3" s="677"/>
    </row>
    <row r="4" spans="1:14" ht="18.75" x14ac:dyDescent="0.25">
      <c r="A4" s="427"/>
      <c r="B4" s="425"/>
      <c r="C4" s="425"/>
      <c r="D4" s="425"/>
      <c r="E4" s="425"/>
      <c r="F4" s="425"/>
      <c r="G4" s="426"/>
      <c r="H4" s="649"/>
      <c r="I4" s="650"/>
      <c r="J4" s="650"/>
      <c r="K4" s="650"/>
      <c r="L4" s="650"/>
      <c r="M4" s="650"/>
      <c r="N4" s="651"/>
    </row>
    <row r="5" spans="1:14" x14ac:dyDescent="0.25">
      <c r="A5" s="428"/>
      <c r="B5" s="425"/>
      <c r="C5" s="425"/>
      <c r="D5" s="425"/>
      <c r="E5" s="425"/>
      <c r="F5" s="425"/>
      <c r="G5" s="426"/>
      <c r="H5" s="652"/>
      <c r="I5" s="653"/>
      <c r="J5" s="653"/>
      <c r="K5" s="653"/>
      <c r="L5" s="653"/>
      <c r="M5" s="653"/>
      <c r="N5" s="654"/>
    </row>
    <row r="6" spans="1:14" x14ac:dyDescent="0.25">
      <c r="A6" s="429" t="s">
        <v>152</v>
      </c>
      <c r="B6" s="425"/>
      <c r="C6" s="425"/>
      <c r="D6" s="658"/>
      <c r="E6" s="659"/>
      <c r="F6" s="660"/>
      <c r="G6" s="426"/>
      <c r="H6" s="652"/>
      <c r="I6" s="653"/>
      <c r="J6" s="653"/>
      <c r="K6" s="653"/>
      <c r="L6" s="653"/>
      <c r="M6" s="653"/>
      <c r="N6" s="654"/>
    </row>
    <row r="7" spans="1:14" ht="30" customHeight="1" x14ac:dyDescent="0.25">
      <c r="A7" s="429" t="s">
        <v>205</v>
      </c>
      <c r="B7" s="425"/>
      <c r="C7" s="425"/>
      <c r="D7" s="661"/>
      <c r="E7" s="662"/>
      <c r="F7" s="639"/>
      <c r="G7" s="426"/>
      <c r="H7" s="652"/>
      <c r="I7" s="653"/>
      <c r="J7" s="653"/>
      <c r="K7" s="653"/>
      <c r="L7" s="653"/>
      <c r="M7" s="653"/>
      <c r="N7" s="654"/>
    </row>
    <row r="8" spans="1:14" x14ac:dyDescent="0.25">
      <c r="A8" s="429"/>
      <c r="B8" s="425"/>
      <c r="C8" s="425"/>
      <c r="D8" s="425"/>
      <c r="E8" s="425"/>
      <c r="F8" s="425"/>
      <c r="G8" s="426"/>
      <c r="H8" s="652"/>
      <c r="I8" s="653"/>
      <c r="J8" s="653"/>
      <c r="K8" s="653"/>
      <c r="L8" s="653"/>
      <c r="M8" s="653"/>
      <c r="N8" s="654"/>
    </row>
    <row r="9" spans="1:14" x14ac:dyDescent="0.25">
      <c r="A9" s="429"/>
      <c r="B9" s="425"/>
      <c r="C9" s="425"/>
      <c r="D9" s="425"/>
      <c r="E9" s="425"/>
      <c r="F9" s="425"/>
      <c r="G9" s="426"/>
      <c r="H9" s="652"/>
      <c r="I9" s="653"/>
      <c r="J9" s="653"/>
      <c r="K9" s="653"/>
      <c r="L9" s="653"/>
      <c r="M9" s="653"/>
      <c r="N9" s="654"/>
    </row>
    <row r="10" spans="1:14" ht="17.25" x14ac:dyDescent="0.25">
      <c r="A10" s="430" t="s">
        <v>158</v>
      </c>
      <c r="B10" s="425"/>
      <c r="C10" s="425"/>
      <c r="D10" s="425"/>
      <c r="E10" s="425"/>
      <c r="F10" s="425"/>
      <c r="G10" s="426"/>
      <c r="H10" s="652"/>
      <c r="I10" s="653"/>
      <c r="J10" s="653"/>
      <c r="K10" s="653"/>
      <c r="L10" s="653"/>
      <c r="M10" s="653"/>
      <c r="N10" s="654"/>
    </row>
    <row r="11" spans="1:14" ht="45" customHeight="1" x14ac:dyDescent="0.25">
      <c r="A11" s="663" t="s">
        <v>159</v>
      </c>
      <c r="B11" s="664"/>
      <c r="C11" s="664"/>
      <c r="D11" s="664"/>
      <c r="E11" s="664"/>
      <c r="F11" s="664"/>
      <c r="G11" s="665"/>
      <c r="H11" s="652"/>
      <c r="I11" s="653"/>
      <c r="J11" s="653"/>
      <c r="K11" s="653"/>
      <c r="L11" s="653"/>
      <c r="M11" s="653"/>
      <c r="N11" s="654"/>
    </row>
    <row r="12" spans="1:14" x14ac:dyDescent="0.25">
      <c r="A12" s="431"/>
      <c r="B12" s="432"/>
      <c r="C12" s="432"/>
      <c r="D12" s="432"/>
      <c r="E12" s="432"/>
      <c r="F12" s="432"/>
      <c r="G12" s="433"/>
      <c r="H12" s="652"/>
      <c r="I12" s="653"/>
      <c r="J12" s="653"/>
      <c r="K12" s="653"/>
      <c r="L12" s="653"/>
      <c r="M12" s="653"/>
      <c r="N12" s="654"/>
    </row>
    <row r="13" spans="1:14" x14ac:dyDescent="0.25">
      <c r="A13" s="666"/>
      <c r="B13" s="667"/>
      <c r="C13" s="667"/>
      <c r="D13" s="667"/>
      <c r="E13" s="667"/>
      <c r="F13" s="667"/>
      <c r="G13" s="668"/>
      <c r="H13" s="652"/>
      <c r="I13" s="653"/>
      <c r="J13" s="653"/>
      <c r="K13" s="653"/>
      <c r="L13" s="653"/>
      <c r="M13" s="653"/>
      <c r="N13" s="654"/>
    </row>
    <row r="14" spans="1:14" x14ac:dyDescent="0.25">
      <c r="A14" s="669"/>
      <c r="B14" s="670"/>
      <c r="C14" s="670"/>
      <c r="D14" s="670"/>
      <c r="E14" s="670"/>
      <c r="F14" s="670"/>
      <c r="G14" s="671"/>
      <c r="H14" s="652"/>
      <c r="I14" s="653"/>
      <c r="J14" s="653"/>
      <c r="K14" s="653"/>
      <c r="L14" s="653"/>
      <c r="M14" s="653"/>
      <c r="N14" s="654"/>
    </row>
    <row r="15" spans="1:14" x14ac:dyDescent="0.25">
      <c r="A15" s="669"/>
      <c r="B15" s="670"/>
      <c r="C15" s="670"/>
      <c r="D15" s="670"/>
      <c r="E15" s="670"/>
      <c r="F15" s="670"/>
      <c r="G15" s="671"/>
      <c r="H15" s="652"/>
      <c r="I15" s="653"/>
      <c r="J15" s="653"/>
      <c r="K15" s="653"/>
      <c r="L15" s="653"/>
      <c r="M15" s="653"/>
      <c r="N15" s="654"/>
    </row>
    <row r="16" spans="1:14" x14ac:dyDescent="0.25">
      <c r="A16" s="669"/>
      <c r="B16" s="670"/>
      <c r="C16" s="670"/>
      <c r="D16" s="670"/>
      <c r="E16" s="670"/>
      <c r="F16" s="670"/>
      <c r="G16" s="671"/>
      <c r="H16" s="652"/>
      <c r="I16" s="653"/>
      <c r="J16" s="653"/>
      <c r="K16" s="653"/>
      <c r="L16" s="653"/>
      <c r="M16" s="653"/>
      <c r="N16" s="654"/>
    </row>
    <row r="17" spans="1:14" x14ac:dyDescent="0.25">
      <c r="A17" s="669"/>
      <c r="B17" s="670"/>
      <c r="C17" s="670"/>
      <c r="D17" s="670"/>
      <c r="E17" s="670"/>
      <c r="F17" s="670"/>
      <c r="G17" s="671"/>
      <c r="H17" s="652"/>
      <c r="I17" s="653"/>
      <c r="J17" s="653"/>
      <c r="K17" s="653"/>
      <c r="L17" s="653"/>
      <c r="M17" s="653"/>
      <c r="N17" s="654"/>
    </row>
    <row r="18" spans="1:14" x14ac:dyDescent="0.25">
      <c r="A18" s="669"/>
      <c r="B18" s="670"/>
      <c r="C18" s="670"/>
      <c r="D18" s="670"/>
      <c r="E18" s="670"/>
      <c r="F18" s="670"/>
      <c r="G18" s="671"/>
      <c r="H18" s="652"/>
      <c r="I18" s="653"/>
      <c r="J18" s="653"/>
      <c r="K18" s="653"/>
      <c r="L18" s="653"/>
      <c r="M18" s="653"/>
      <c r="N18" s="654"/>
    </row>
    <row r="19" spans="1:14" x14ac:dyDescent="0.25">
      <c r="A19" s="669"/>
      <c r="B19" s="670"/>
      <c r="C19" s="670"/>
      <c r="D19" s="670"/>
      <c r="E19" s="670"/>
      <c r="F19" s="670"/>
      <c r="G19" s="671"/>
      <c r="H19" s="652"/>
      <c r="I19" s="653"/>
      <c r="J19" s="653"/>
      <c r="K19" s="653"/>
      <c r="L19" s="653"/>
      <c r="M19" s="653"/>
      <c r="N19" s="654"/>
    </row>
    <row r="20" spans="1:14" x14ac:dyDescent="0.25">
      <c r="A20" s="669"/>
      <c r="B20" s="670"/>
      <c r="C20" s="670"/>
      <c r="D20" s="670"/>
      <c r="E20" s="670"/>
      <c r="F20" s="670"/>
      <c r="G20" s="671"/>
      <c r="H20" s="652"/>
      <c r="I20" s="653"/>
      <c r="J20" s="653"/>
      <c r="K20" s="653"/>
      <c r="L20" s="653"/>
      <c r="M20" s="653"/>
      <c r="N20" s="654"/>
    </row>
    <row r="21" spans="1:14" x14ac:dyDescent="0.25">
      <c r="A21" s="669"/>
      <c r="B21" s="670"/>
      <c r="C21" s="670"/>
      <c r="D21" s="670"/>
      <c r="E21" s="670"/>
      <c r="F21" s="670"/>
      <c r="G21" s="671"/>
      <c r="H21" s="652"/>
      <c r="I21" s="653"/>
      <c r="J21" s="653"/>
      <c r="K21" s="653"/>
      <c r="L21" s="653"/>
      <c r="M21" s="653"/>
      <c r="N21" s="654"/>
    </row>
    <row r="22" spans="1:14" x14ac:dyDescent="0.25">
      <c r="A22" s="669"/>
      <c r="B22" s="670"/>
      <c r="C22" s="670"/>
      <c r="D22" s="670"/>
      <c r="E22" s="670"/>
      <c r="F22" s="670"/>
      <c r="G22" s="671"/>
      <c r="H22" s="652"/>
      <c r="I22" s="653"/>
      <c r="J22" s="653"/>
      <c r="K22" s="653"/>
      <c r="L22" s="653"/>
      <c r="M22" s="653"/>
      <c r="N22" s="654"/>
    </row>
    <row r="23" spans="1:14" x14ac:dyDescent="0.25">
      <c r="A23" s="669"/>
      <c r="B23" s="670"/>
      <c r="C23" s="670"/>
      <c r="D23" s="670"/>
      <c r="E23" s="670"/>
      <c r="F23" s="670"/>
      <c r="G23" s="671"/>
      <c r="H23" s="652"/>
      <c r="I23" s="653"/>
      <c r="J23" s="653"/>
      <c r="K23" s="653"/>
      <c r="L23" s="653"/>
      <c r="M23" s="653"/>
      <c r="N23" s="654"/>
    </row>
    <row r="24" spans="1:14" x14ac:dyDescent="0.25">
      <c r="A24" s="669"/>
      <c r="B24" s="670"/>
      <c r="C24" s="670"/>
      <c r="D24" s="670"/>
      <c r="E24" s="670"/>
      <c r="F24" s="670"/>
      <c r="G24" s="671"/>
      <c r="H24" s="652"/>
      <c r="I24" s="653"/>
      <c r="J24" s="653"/>
      <c r="K24" s="653"/>
      <c r="L24" s="653"/>
      <c r="M24" s="653"/>
      <c r="N24" s="654"/>
    </row>
    <row r="25" spans="1:14" x14ac:dyDescent="0.25">
      <c r="A25" s="669"/>
      <c r="B25" s="670"/>
      <c r="C25" s="670"/>
      <c r="D25" s="670"/>
      <c r="E25" s="670"/>
      <c r="F25" s="670"/>
      <c r="G25" s="671"/>
      <c r="H25" s="652"/>
      <c r="I25" s="653"/>
      <c r="J25" s="653"/>
      <c r="K25" s="653"/>
      <c r="L25" s="653"/>
      <c r="M25" s="653"/>
      <c r="N25" s="654"/>
    </row>
    <row r="26" spans="1:14" x14ac:dyDescent="0.25">
      <c r="A26" s="669"/>
      <c r="B26" s="670"/>
      <c r="C26" s="670"/>
      <c r="D26" s="670"/>
      <c r="E26" s="670"/>
      <c r="F26" s="670"/>
      <c r="G26" s="671"/>
      <c r="H26" s="652"/>
      <c r="I26" s="653"/>
      <c r="J26" s="653"/>
      <c r="K26" s="653"/>
      <c r="L26" s="653"/>
      <c r="M26" s="653"/>
      <c r="N26" s="654"/>
    </row>
    <row r="27" spans="1:14" x14ac:dyDescent="0.25">
      <c r="A27" s="669"/>
      <c r="B27" s="670"/>
      <c r="C27" s="670"/>
      <c r="D27" s="670"/>
      <c r="E27" s="670"/>
      <c r="F27" s="670"/>
      <c r="G27" s="671"/>
      <c r="H27" s="652"/>
      <c r="I27" s="653"/>
      <c r="J27" s="653"/>
      <c r="K27" s="653"/>
      <c r="L27" s="653"/>
      <c r="M27" s="653"/>
      <c r="N27" s="654"/>
    </row>
    <row r="28" spans="1:14" x14ac:dyDescent="0.25">
      <c r="A28" s="669"/>
      <c r="B28" s="670"/>
      <c r="C28" s="670"/>
      <c r="D28" s="670"/>
      <c r="E28" s="670"/>
      <c r="F28" s="670"/>
      <c r="G28" s="671"/>
      <c r="H28" s="652"/>
      <c r="I28" s="653"/>
      <c r="J28" s="653"/>
      <c r="K28" s="653"/>
      <c r="L28" s="653"/>
      <c r="M28" s="653"/>
      <c r="N28" s="654"/>
    </row>
    <row r="29" spans="1:14" x14ac:dyDescent="0.25">
      <c r="A29" s="669"/>
      <c r="B29" s="670"/>
      <c r="C29" s="670"/>
      <c r="D29" s="670"/>
      <c r="E29" s="670"/>
      <c r="F29" s="670"/>
      <c r="G29" s="671"/>
      <c r="H29" s="652"/>
      <c r="I29" s="653"/>
      <c r="J29" s="653"/>
      <c r="K29" s="653"/>
      <c r="L29" s="653"/>
      <c r="M29" s="653"/>
      <c r="N29" s="654"/>
    </row>
    <row r="30" spans="1:14" x14ac:dyDescent="0.25">
      <c r="A30" s="669"/>
      <c r="B30" s="670"/>
      <c r="C30" s="670"/>
      <c r="D30" s="670"/>
      <c r="E30" s="670"/>
      <c r="F30" s="670"/>
      <c r="G30" s="671"/>
      <c r="H30" s="652"/>
      <c r="I30" s="653"/>
      <c r="J30" s="653"/>
      <c r="K30" s="653"/>
      <c r="L30" s="653"/>
      <c r="M30" s="653"/>
      <c r="N30" s="654"/>
    </row>
    <row r="31" spans="1:14" x14ac:dyDescent="0.25">
      <c r="A31" s="669"/>
      <c r="B31" s="670"/>
      <c r="C31" s="670"/>
      <c r="D31" s="670"/>
      <c r="E31" s="670"/>
      <c r="F31" s="670"/>
      <c r="G31" s="671"/>
      <c r="H31" s="652"/>
      <c r="I31" s="653"/>
      <c r="J31" s="653"/>
      <c r="K31" s="653"/>
      <c r="L31" s="653"/>
      <c r="M31" s="653"/>
      <c r="N31" s="654"/>
    </row>
    <row r="32" spans="1:14" x14ac:dyDescent="0.25">
      <c r="A32" s="669"/>
      <c r="B32" s="670"/>
      <c r="C32" s="670"/>
      <c r="D32" s="670"/>
      <c r="E32" s="670"/>
      <c r="F32" s="670"/>
      <c r="G32" s="671"/>
      <c r="H32" s="652"/>
      <c r="I32" s="653"/>
      <c r="J32" s="653"/>
      <c r="K32" s="653"/>
      <c r="L32" s="653"/>
      <c r="M32" s="653"/>
      <c r="N32" s="654"/>
    </row>
    <row r="33" spans="1:14" x14ac:dyDescent="0.25">
      <c r="A33" s="669"/>
      <c r="B33" s="670"/>
      <c r="C33" s="670"/>
      <c r="D33" s="670"/>
      <c r="E33" s="670"/>
      <c r="F33" s="670"/>
      <c r="G33" s="671"/>
      <c r="H33" s="652"/>
      <c r="I33" s="653"/>
      <c r="J33" s="653"/>
      <c r="K33" s="653"/>
      <c r="L33" s="653"/>
      <c r="M33" s="653"/>
      <c r="N33" s="654"/>
    </row>
    <row r="34" spans="1:14" x14ac:dyDescent="0.25">
      <c r="A34" s="669"/>
      <c r="B34" s="670"/>
      <c r="C34" s="670"/>
      <c r="D34" s="670"/>
      <c r="E34" s="670"/>
      <c r="F34" s="670"/>
      <c r="G34" s="671"/>
      <c r="H34" s="652"/>
      <c r="I34" s="653"/>
      <c r="J34" s="653"/>
      <c r="K34" s="653"/>
      <c r="L34" s="653"/>
      <c r="M34" s="653"/>
      <c r="N34" s="654"/>
    </row>
    <row r="35" spans="1:14" x14ac:dyDescent="0.25">
      <c r="A35" s="669"/>
      <c r="B35" s="670"/>
      <c r="C35" s="670"/>
      <c r="D35" s="670"/>
      <c r="E35" s="670"/>
      <c r="F35" s="670"/>
      <c r="G35" s="671"/>
      <c r="H35" s="652"/>
      <c r="I35" s="653"/>
      <c r="J35" s="653"/>
      <c r="K35" s="653"/>
      <c r="L35" s="653"/>
      <c r="M35" s="653"/>
      <c r="N35" s="654"/>
    </row>
    <row r="36" spans="1:14" x14ac:dyDescent="0.25">
      <c r="A36" s="669"/>
      <c r="B36" s="670"/>
      <c r="C36" s="670"/>
      <c r="D36" s="670"/>
      <c r="E36" s="670"/>
      <c r="F36" s="670"/>
      <c r="G36" s="671"/>
      <c r="H36" s="652"/>
      <c r="I36" s="653"/>
      <c r="J36" s="653"/>
      <c r="K36" s="653"/>
      <c r="L36" s="653"/>
      <c r="M36" s="653"/>
      <c r="N36" s="654"/>
    </row>
    <row r="37" spans="1:14" x14ac:dyDescent="0.25">
      <c r="A37" s="669"/>
      <c r="B37" s="670"/>
      <c r="C37" s="670"/>
      <c r="D37" s="670"/>
      <c r="E37" s="670"/>
      <c r="F37" s="670"/>
      <c r="G37" s="671"/>
      <c r="H37" s="652"/>
      <c r="I37" s="653"/>
      <c r="J37" s="653"/>
      <c r="K37" s="653"/>
      <c r="L37" s="653"/>
      <c r="M37" s="653"/>
      <c r="N37" s="654"/>
    </row>
    <row r="38" spans="1:14" x14ac:dyDescent="0.25">
      <c r="A38" s="669"/>
      <c r="B38" s="670"/>
      <c r="C38" s="670"/>
      <c r="D38" s="670"/>
      <c r="E38" s="670"/>
      <c r="F38" s="670"/>
      <c r="G38" s="671"/>
      <c r="H38" s="652"/>
      <c r="I38" s="653"/>
      <c r="J38" s="653"/>
      <c r="K38" s="653"/>
      <c r="L38" s="653"/>
      <c r="M38" s="653"/>
      <c r="N38" s="654"/>
    </row>
    <row r="39" spans="1:14" x14ac:dyDescent="0.25">
      <c r="A39" s="669"/>
      <c r="B39" s="670"/>
      <c r="C39" s="670"/>
      <c r="D39" s="670"/>
      <c r="E39" s="670"/>
      <c r="F39" s="670"/>
      <c r="G39" s="671"/>
      <c r="H39" s="652"/>
      <c r="I39" s="653"/>
      <c r="J39" s="653"/>
      <c r="K39" s="653"/>
      <c r="L39" s="653"/>
      <c r="M39" s="653"/>
      <c r="N39" s="654"/>
    </row>
    <row r="40" spans="1:14" x14ac:dyDescent="0.25">
      <c r="A40" s="669"/>
      <c r="B40" s="670"/>
      <c r="C40" s="670"/>
      <c r="D40" s="670"/>
      <c r="E40" s="670"/>
      <c r="F40" s="670"/>
      <c r="G40" s="671"/>
      <c r="H40" s="652"/>
      <c r="I40" s="653"/>
      <c r="J40" s="653"/>
      <c r="K40" s="653"/>
      <c r="L40" s="653"/>
      <c r="M40" s="653"/>
      <c r="N40" s="654"/>
    </row>
    <row r="41" spans="1:14" x14ac:dyDescent="0.25">
      <c r="A41" s="669"/>
      <c r="B41" s="670"/>
      <c r="C41" s="670"/>
      <c r="D41" s="670"/>
      <c r="E41" s="670"/>
      <c r="F41" s="670"/>
      <c r="G41" s="671"/>
      <c r="H41" s="652"/>
      <c r="I41" s="653"/>
      <c r="J41" s="653"/>
      <c r="K41" s="653"/>
      <c r="L41" s="653"/>
      <c r="M41" s="653"/>
      <c r="N41" s="654"/>
    </row>
    <row r="42" spans="1:14" x14ac:dyDescent="0.25">
      <c r="A42" s="669"/>
      <c r="B42" s="670"/>
      <c r="C42" s="670"/>
      <c r="D42" s="670"/>
      <c r="E42" s="670"/>
      <c r="F42" s="670"/>
      <c r="G42" s="671"/>
      <c r="H42" s="652"/>
      <c r="I42" s="653"/>
      <c r="J42" s="653"/>
      <c r="K42" s="653"/>
      <c r="L42" s="653"/>
      <c r="M42" s="653"/>
      <c r="N42" s="654"/>
    </row>
    <row r="43" spans="1:14" x14ac:dyDescent="0.25">
      <c r="A43" s="669"/>
      <c r="B43" s="670"/>
      <c r="C43" s="670"/>
      <c r="D43" s="670"/>
      <c r="E43" s="670"/>
      <c r="F43" s="670"/>
      <c r="G43" s="671"/>
      <c r="H43" s="652"/>
      <c r="I43" s="653"/>
      <c r="J43" s="653"/>
      <c r="K43" s="653"/>
      <c r="L43" s="653"/>
      <c r="M43" s="653"/>
      <c r="N43" s="654"/>
    </row>
    <row r="44" spans="1:14" x14ac:dyDescent="0.25">
      <c r="A44" s="672"/>
      <c r="B44" s="673"/>
      <c r="C44" s="673"/>
      <c r="D44" s="673"/>
      <c r="E44" s="673"/>
      <c r="F44" s="673"/>
      <c r="G44" s="674"/>
      <c r="H44" s="655"/>
      <c r="I44" s="656"/>
      <c r="J44" s="656"/>
      <c r="K44" s="656"/>
      <c r="L44" s="656"/>
      <c r="M44" s="656"/>
      <c r="N44" s="657"/>
    </row>
    <row r="45" spans="1:14" x14ac:dyDescent="0.25">
      <c r="A45" s="250"/>
      <c r="B45" s="271"/>
      <c r="C45" s="271"/>
      <c r="D45" s="271"/>
      <c r="E45" s="271"/>
      <c r="F45" s="271"/>
      <c r="G45" s="434"/>
      <c r="H45" s="250"/>
      <c r="I45" s="271"/>
      <c r="J45" s="271"/>
      <c r="K45" s="271"/>
      <c r="L45" s="271"/>
      <c r="M45" s="271"/>
      <c r="N45" s="434"/>
    </row>
    <row r="46" spans="1:14" x14ac:dyDescent="0.25">
      <c r="A46" s="419"/>
      <c r="B46" s="420"/>
      <c r="C46" s="421"/>
      <c r="D46" s="421"/>
      <c r="E46" s="421"/>
      <c r="F46" s="421"/>
      <c r="G46" s="422"/>
      <c r="H46" s="419"/>
      <c r="I46" s="421"/>
      <c r="J46" s="421"/>
      <c r="K46" s="421"/>
      <c r="L46" s="421"/>
      <c r="M46" s="421"/>
      <c r="N46" s="422"/>
    </row>
    <row r="47" spans="1:14" ht="18.75" x14ac:dyDescent="0.25">
      <c r="A47" s="423" t="s">
        <v>156</v>
      </c>
      <c r="B47" s="424"/>
      <c r="C47" s="425"/>
      <c r="D47" s="425"/>
      <c r="E47" s="425"/>
      <c r="F47" s="425"/>
      <c r="G47" s="426"/>
      <c r="H47" s="429" t="s">
        <v>157</v>
      </c>
      <c r="I47" s="425"/>
      <c r="J47" s="425"/>
      <c r="K47" s="425"/>
      <c r="L47" s="425"/>
      <c r="M47" s="425"/>
      <c r="N47" s="426"/>
    </row>
    <row r="48" spans="1:14" ht="30" customHeight="1" x14ac:dyDescent="0.25">
      <c r="A48" s="423" t="s">
        <v>150</v>
      </c>
      <c r="B48" s="424"/>
      <c r="C48" s="425"/>
      <c r="D48" s="425"/>
      <c r="E48" s="425"/>
      <c r="F48" s="425"/>
      <c r="G48" s="426"/>
      <c r="H48" s="675" t="s">
        <v>151</v>
      </c>
      <c r="I48" s="676"/>
      <c r="J48" s="676"/>
      <c r="K48" s="676"/>
      <c r="L48" s="676"/>
      <c r="M48" s="676"/>
      <c r="N48" s="677"/>
    </row>
    <row r="49" spans="1:14" ht="18.75" x14ac:dyDescent="0.25">
      <c r="A49" s="427"/>
      <c r="B49" s="425"/>
      <c r="C49" s="425"/>
      <c r="D49" s="425"/>
      <c r="E49" s="425"/>
      <c r="F49" s="425"/>
      <c r="G49" s="426"/>
      <c r="H49" s="649"/>
      <c r="I49" s="650"/>
      <c r="J49" s="650"/>
      <c r="K49" s="650"/>
      <c r="L49" s="650"/>
      <c r="M49" s="650"/>
      <c r="N49" s="651"/>
    </row>
    <row r="50" spans="1:14" x14ac:dyDescent="0.25">
      <c r="A50" s="428"/>
      <c r="B50" s="425"/>
      <c r="C50" s="425"/>
      <c r="D50" s="425"/>
      <c r="E50" s="425"/>
      <c r="F50" s="425"/>
      <c r="G50" s="426"/>
      <c r="H50" s="652"/>
      <c r="I50" s="653"/>
      <c r="J50" s="653"/>
      <c r="K50" s="653"/>
      <c r="L50" s="653"/>
      <c r="M50" s="653"/>
      <c r="N50" s="654"/>
    </row>
    <row r="51" spans="1:14" x14ac:dyDescent="0.25">
      <c r="A51" s="429" t="s">
        <v>152</v>
      </c>
      <c r="B51" s="425"/>
      <c r="C51" s="425"/>
      <c r="D51" s="658"/>
      <c r="E51" s="659"/>
      <c r="F51" s="660"/>
      <c r="G51" s="426"/>
      <c r="H51" s="652"/>
      <c r="I51" s="653"/>
      <c r="J51" s="653"/>
      <c r="K51" s="653"/>
      <c r="L51" s="653"/>
      <c r="M51" s="653"/>
      <c r="N51" s="654"/>
    </row>
    <row r="52" spans="1:14" x14ac:dyDescent="0.25">
      <c r="A52" s="429" t="s">
        <v>153</v>
      </c>
      <c r="B52" s="425"/>
      <c r="C52" s="425"/>
      <c r="D52" s="661"/>
      <c r="E52" s="662"/>
      <c r="F52" s="639"/>
      <c r="G52" s="426"/>
      <c r="H52" s="652"/>
      <c r="I52" s="653"/>
      <c r="J52" s="653"/>
      <c r="K52" s="653"/>
      <c r="L52" s="653"/>
      <c r="M52" s="653"/>
      <c r="N52" s="654"/>
    </row>
    <row r="53" spans="1:14" x14ac:dyDescent="0.25">
      <c r="A53" s="429"/>
      <c r="B53" s="425"/>
      <c r="C53" s="425"/>
      <c r="D53" s="425"/>
      <c r="E53" s="425"/>
      <c r="F53" s="425"/>
      <c r="G53" s="426"/>
      <c r="H53" s="652"/>
      <c r="I53" s="653"/>
      <c r="J53" s="653"/>
      <c r="K53" s="653"/>
      <c r="L53" s="653"/>
      <c r="M53" s="653"/>
      <c r="N53" s="654"/>
    </row>
    <row r="54" spans="1:14" x14ac:dyDescent="0.25">
      <c r="A54" s="429"/>
      <c r="B54" s="425"/>
      <c r="C54" s="425"/>
      <c r="D54" s="425"/>
      <c r="E54" s="425"/>
      <c r="F54" s="425"/>
      <c r="G54" s="426"/>
      <c r="H54" s="652"/>
      <c r="I54" s="653"/>
      <c r="J54" s="653"/>
      <c r="K54" s="653"/>
      <c r="L54" s="653"/>
      <c r="M54" s="653"/>
      <c r="N54" s="654"/>
    </row>
    <row r="55" spans="1:14" ht="17.25" x14ac:dyDescent="0.25">
      <c r="A55" s="430" t="s">
        <v>158</v>
      </c>
      <c r="B55" s="425"/>
      <c r="C55" s="425"/>
      <c r="D55" s="425"/>
      <c r="E55" s="425"/>
      <c r="F55" s="425"/>
      <c r="G55" s="426"/>
      <c r="H55" s="652"/>
      <c r="I55" s="653"/>
      <c r="J55" s="653"/>
      <c r="K55" s="653"/>
      <c r="L55" s="653"/>
      <c r="M55" s="653"/>
      <c r="N55" s="654"/>
    </row>
    <row r="56" spans="1:14" ht="45" customHeight="1" x14ac:dyDescent="0.25">
      <c r="A56" s="663" t="s">
        <v>159</v>
      </c>
      <c r="B56" s="664"/>
      <c r="C56" s="664"/>
      <c r="D56" s="664"/>
      <c r="E56" s="664"/>
      <c r="F56" s="664"/>
      <c r="G56" s="665"/>
      <c r="H56" s="652"/>
      <c r="I56" s="653"/>
      <c r="J56" s="653"/>
      <c r="K56" s="653"/>
      <c r="L56" s="653"/>
      <c r="M56" s="653"/>
      <c r="N56" s="654"/>
    </row>
    <row r="57" spans="1:14" x14ac:dyDescent="0.25">
      <c r="A57" s="431"/>
      <c r="B57" s="432"/>
      <c r="C57" s="432"/>
      <c r="D57" s="432"/>
      <c r="E57" s="432"/>
      <c r="F57" s="432"/>
      <c r="G57" s="433"/>
      <c r="H57" s="652"/>
      <c r="I57" s="653"/>
      <c r="J57" s="653"/>
      <c r="K57" s="653"/>
      <c r="L57" s="653"/>
      <c r="M57" s="653"/>
      <c r="N57" s="654"/>
    </row>
    <row r="58" spans="1:14" x14ac:dyDescent="0.25">
      <c r="A58" s="666"/>
      <c r="B58" s="667"/>
      <c r="C58" s="667"/>
      <c r="D58" s="667"/>
      <c r="E58" s="667"/>
      <c r="F58" s="667"/>
      <c r="G58" s="668"/>
      <c r="H58" s="652"/>
      <c r="I58" s="653"/>
      <c r="J58" s="653"/>
      <c r="K58" s="653"/>
      <c r="L58" s="653"/>
      <c r="M58" s="653"/>
      <c r="N58" s="654"/>
    </row>
    <row r="59" spans="1:14" x14ac:dyDescent="0.25">
      <c r="A59" s="669"/>
      <c r="B59" s="670"/>
      <c r="C59" s="670"/>
      <c r="D59" s="670"/>
      <c r="E59" s="670"/>
      <c r="F59" s="670"/>
      <c r="G59" s="671"/>
      <c r="H59" s="652"/>
      <c r="I59" s="653"/>
      <c r="J59" s="653"/>
      <c r="K59" s="653"/>
      <c r="L59" s="653"/>
      <c r="M59" s="653"/>
      <c r="N59" s="654"/>
    </row>
    <row r="60" spans="1:14" x14ac:dyDescent="0.25">
      <c r="A60" s="669"/>
      <c r="B60" s="670"/>
      <c r="C60" s="670"/>
      <c r="D60" s="670"/>
      <c r="E60" s="670"/>
      <c r="F60" s="670"/>
      <c r="G60" s="671"/>
      <c r="H60" s="652"/>
      <c r="I60" s="653"/>
      <c r="J60" s="653"/>
      <c r="K60" s="653"/>
      <c r="L60" s="653"/>
      <c r="M60" s="653"/>
      <c r="N60" s="654"/>
    </row>
    <row r="61" spans="1:14" x14ac:dyDescent="0.25">
      <c r="A61" s="669"/>
      <c r="B61" s="670"/>
      <c r="C61" s="670"/>
      <c r="D61" s="670"/>
      <c r="E61" s="670"/>
      <c r="F61" s="670"/>
      <c r="G61" s="671"/>
      <c r="H61" s="652"/>
      <c r="I61" s="653"/>
      <c r="J61" s="653"/>
      <c r="K61" s="653"/>
      <c r="L61" s="653"/>
      <c r="M61" s="653"/>
      <c r="N61" s="654"/>
    </row>
    <row r="62" spans="1:14" x14ac:dyDescent="0.25">
      <c r="A62" s="669"/>
      <c r="B62" s="670"/>
      <c r="C62" s="670"/>
      <c r="D62" s="670"/>
      <c r="E62" s="670"/>
      <c r="F62" s="670"/>
      <c r="G62" s="671"/>
      <c r="H62" s="652"/>
      <c r="I62" s="653"/>
      <c r="J62" s="653"/>
      <c r="K62" s="653"/>
      <c r="L62" s="653"/>
      <c r="M62" s="653"/>
      <c r="N62" s="654"/>
    </row>
    <row r="63" spans="1:14" x14ac:dyDescent="0.25">
      <c r="A63" s="669"/>
      <c r="B63" s="670"/>
      <c r="C63" s="670"/>
      <c r="D63" s="670"/>
      <c r="E63" s="670"/>
      <c r="F63" s="670"/>
      <c r="G63" s="671"/>
      <c r="H63" s="652"/>
      <c r="I63" s="653"/>
      <c r="J63" s="653"/>
      <c r="K63" s="653"/>
      <c r="L63" s="653"/>
      <c r="M63" s="653"/>
      <c r="N63" s="654"/>
    </row>
    <row r="64" spans="1:14" x14ac:dyDescent="0.25">
      <c r="A64" s="669"/>
      <c r="B64" s="670"/>
      <c r="C64" s="670"/>
      <c r="D64" s="670"/>
      <c r="E64" s="670"/>
      <c r="F64" s="670"/>
      <c r="G64" s="671"/>
      <c r="H64" s="652"/>
      <c r="I64" s="653"/>
      <c r="J64" s="653"/>
      <c r="K64" s="653"/>
      <c r="L64" s="653"/>
      <c r="M64" s="653"/>
      <c r="N64" s="654"/>
    </row>
    <row r="65" spans="1:14" x14ac:dyDescent="0.25">
      <c r="A65" s="669"/>
      <c r="B65" s="670"/>
      <c r="C65" s="670"/>
      <c r="D65" s="670"/>
      <c r="E65" s="670"/>
      <c r="F65" s="670"/>
      <c r="G65" s="671"/>
      <c r="H65" s="652"/>
      <c r="I65" s="653"/>
      <c r="J65" s="653"/>
      <c r="K65" s="653"/>
      <c r="L65" s="653"/>
      <c r="M65" s="653"/>
      <c r="N65" s="654"/>
    </row>
    <row r="66" spans="1:14" x14ac:dyDescent="0.25">
      <c r="A66" s="669"/>
      <c r="B66" s="670"/>
      <c r="C66" s="670"/>
      <c r="D66" s="670"/>
      <c r="E66" s="670"/>
      <c r="F66" s="670"/>
      <c r="G66" s="671"/>
      <c r="H66" s="652"/>
      <c r="I66" s="653"/>
      <c r="J66" s="653"/>
      <c r="K66" s="653"/>
      <c r="L66" s="653"/>
      <c r="M66" s="653"/>
      <c r="N66" s="654"/>
    </row>
    <row r="67" spans="1:14" x14ac:dyDescent="0.25">
      <c r="A67" s="669"/>
      <c r="B67" s="670"/>
      <c r="C67" s="670"/>
      <c r="D67" s="670"/>
      <c r="E67" s="670"/>
      <c r="F67" s="670"/>
      <c r="G67" s="671"/>
      <c r="H67" s="652"/>
      <c r="I67" s="653"/>
      <c r="J67" s="653"/>
      <c r="K67" s="653"/>
      <c r="L67" s="653"/>
      <c r="M67" s="653"/>
      <c r="N67" s="654"/>
    </row>
    <row r="68" spans="1:14" x14ac:dyDescent="0.25">
      <c r="A68" s="669"/>
      <c r="B68" s="670"/>
      <c r="C68" s="670"/>
      <c r="D68" s="670"/>
      <c r="E68" s="670"/>
      <c r="F68" s="670"/>
      <c r="G68" s="671"/>
      <c r="H68" s="652"/>
      <c r="I68" s="653"/>
      <c r="J68" s="653"/>
      <c r="K68" s="653"/>
      <c r="L68" s="653"/>
      <c r="M68" s="653"/>
      <c r="N68" s="654"/>
    </row>
    <row r="69" spans="1:14" x14ac:dyDescent="0.25">
      <c r="A69" s="669"/>
      <c r="B69" s="670"/>
      <c r="C69" s="670"/>
      <c r="D69" s="670"/>
      <c r="E69" s="670"/>
      <c r="F69" s="670"/>
      <c r="G69" s="671"/>
      <c r="H69" s="652"/>
      <c r="I69" s="653"/>
      <c r="J69" s="653"/>
      <c r="K69" s="653"/>
      <c r="L69" s="653"/>
      <c r="M69" s="653"/>
      <c r="N69" s="654"/>
    </row>
    <row r="70" spans="1:14" x14ac:dyDescent="0.25">
      <c r="A70" s="669"/>
      <c r="B70" s="670"/>
      <c r="C70" s="670"/>
      <c r="D70" s="670"/>
      <c r="E70" s="670"/>
      <c r="F70" s="670"/>
      <c r="G70" s="671"/>
      <c r="H70" s="652"/>
      <c r="I70" s="653"/>
      <c r="J70" s="653"/>
      <c r="K70" s="653"/>
      <c r="L70" s="653"/>
      <c r="M70" s="653"/>
      <c r="N70" s="654"/>
    </row>
    <row r="71" spans="1:14" x14ac:dyDescent="0.25">
      <c r="A71" s="669"/>
      <c r="B71" s="670"/>
      <c r="C71" s="670"/>
      <c r="D71" s="670"/>
      <c r="E71" s="670"/>
      <c r="F71" s="670"/>
      <c r="G71" s="671"/>
      <c r="H71" s="652"/>
      <c r="I71" s="653"/>
      <c r="J71" s="653"/>
      <c r="K71" s="653"/>
      <c r="L71" s="653"/>
      <c r="M71" s="653"/>
      <c r="N71" s="654"/>
    </row>
    <row r="72" spans="1:14" x14ac:dyDescent="0.25">
      <c r="A72" s="669"/>
      <c r="B72" s="670"/>
      <c r="C72" s="670"/>
      <c r="D72" s="670"/>
      <c r="E72" s="670"/>
      <c r="F72" s="670"/>
      <c r="G72" s="671"/>
      <c r="H72" s="652"/>
      <c r="I72" s="653"/>
      <c r="J72" s="653"/>
      <c r="K72" s="653"/>
      <c r="L72" s="653"/>
      <c r="M72" s="653"/>
      <c r="N72" s="654"/>
    </row>
    <row r="73" spans="1:14" x14ac:dyDescent="0.25">
      <c r="A73" s="669"/>
      <c r="B73" s="670"/>
      <c r="C73" s="670"/>
      <c r="D73" s="670"/>
      <c r="E73" s="670"/>
      <c r="F73" s="670"/>
      <c r="G73" s="671"/>
      <c r="H73" s="652"/>
      <c r="I73" s="653"/>
      <c r="J73" s="653"/>
      <c r="K73" s="653"/>
      <c r="L73" s="653"/>
      <c r="M73" s="653"/>
      <c r="N73" s="654"/>
    </row>
    <row r="74" spans="1:14" x14ac:dyDescent="0.25">
      <c r="A74" s="669"/>
      <c r="B74" s="670"/>
      <c r="C74" s="670"/>
      <c r="D74" s="670"/>
      <c r="E74" s="670"/>
      <c r="F74" s="670"/>
      <c r="G74" s="671"/>
      <c r="H74" s="652"/>
      <c r="I74" s="653"/>
      <c r="J74" s="653"/>
      <c r="K74" s="653"/>
      <c r="L74" s="653"/>
      <c r="M74" s="653"/>
      <c r="N74" s="654"/>
    </row>
    <row r="75" spans="1:14" x14ac:dyDescent="0.25">
      <c r="A75" s="669"/>
      <c r="B75" s="670"/>
      <c r="C75" s="670"/>
      <c r="D75" s="670"/>
      <c r="E75" s="670"/>
      <c r="F75" s="670"/>
      <c r="G75" s="671"/>
      <c r="H75" s="652"/>
      <c r="I75" s="653"/>
      <c r="J75" s="653"/>
      <c r="K75" s="653"/>
      <c r="L75" s="653"/>
      <c r="M75" s="653"/>
      <c r="N75" s="654"/>
    </row>
    <row r="76" spans="1:14" x14ac:dyDescent="0.25">
      <c r="A76" s="669"/>
      <c r="B76" s="670"/>
      <c r="C76" s="670"/>
      <c r="D76" s="670"/>
      <c r="E76" s="670"/>
      <c r="F76" s="670"/>
      <c r="G76" s="671"/>
      <c r="H76" s="652"/>
      <c r="I76" s="653"/>
      <c r="J76" s="653"/>
      <c r="K76" s="653"/>
      <c r="L76" s="653"/>
      <c r="M76" s="653"/>
      <c r="N76" s="654"/>
    </row>
    <row r="77" spans="1:14" x14ac:dyDescent="0.25">
      <c r="A77" s="669"/>
      <c r="B77" s="670"/>
      <c r="C77" s="670"/>
      <c r="D77" s="670"/>
      <c r="E77" s="670"/>
      <c r="F77" s="670"/>
      <c r="G77" s="671"/>
      <c r="H77" s="652"/>
      <c r="I77" s="653"/>
      <c r="J77" s="653"/>
      <c r="K77" s="653"/>
      <c r="L77" s="653"/>
      <c r="M77" s="653"/>
      <c r="N77" s="654"/>
    </row>
    <row r="78" spans="1:14" x14ac:dyDescent="0.25">
      <c r="A78" s="669"/>
      <c r="B78" s="670"/>
      <c r="C78" s="670"/>
      <c r="D78" s="670"/>
      <c r="E78" s="670"/>
      <c r="F78" s="670"/>
      <c r="G78" s="671"/>
      <c r="H78" s="652"/>
      <c r="I78" s="653"/>
      <c r="J78" s="653"/>
      <c r="K78" s="653"/>
      <c r="L78" s="653"/>
      <c r="M78" s="653"/>
      <c r="N78" s="654"/>
    </row>
    <row r="79" spans="1:14" x14ac:dyDescent="0.25">
      <c r="A79" s="669"/>
      <c r="B79" s="670"/>
      <c r="C79" s="670"/>
      <c r="D79" s="670"/>
      <c r="E79" s="670"/>
      <c r="F79" s="670"/>
      <c r="G79" s="671"/>
      <c r="H79" s="652"/>
      <c r="I79" s="653"/>
      <c r="J79" s="653"/>
      <c r="K79" s="653"/>
      <c r="L79" s="653"/>
      <c r="M79" s="653"/>
      <c r="N79" s="654"/>
    </row>
    <row r="80" spans="1:14" x14ac:dyDescent="0.25">
      <c r="A80" s="669"/>
      <c r="B80" s="670"/>
      <c r="C80" s="670"/>
      <c r="D80" s="670"/>
      <c r="E80" s="670"/>
      <c r="F80" s="670"/>
      <c r="G80" s="671"/>
      <c r="H80" s="652"/>
      <c r="I80" s="653"/>
      <c r="J80" s="653"/>
      <c r="K80" s="653"/>
      <c r="L80" s="653"/>
      <c r="M80" s="653"/>
      <c r="N80" s="654"/>
    </row>
    <row r="81" spans="1:14" x14ac:dyDescent="0.25">
      <c r="A81" s="669"/>
      <c r="B81" s="670"/>
      <c r="C81" s="670"/>
      <c r="D81" s="670"/>
      <c r="E81" s="670"/>
      <c r="F81" s="670"/>
      <c r="G81" s="671"/>
      <c r="H81" s="652"/>
      <c r="I81" s="653"/>
      <c r="J81" s="653"/>
      <c r="K81" s="653"/>
      <c r="L81" s="653"/>
      <c r="M81" s="653"/>
      <c r="N81" s="654"/>
    </row>
    <row r="82" spans="1:14" x14ac:dyDescent="0.25">
      <c r="A82" s="669"/>
      <c r="B82" s="670"/>
      <c r="C82" s="670"/>
      <c r="D82" s="670"/>
      <c r="E82" s="670"/>
      <c r="F82" s="670"/>
      <c r="G82" s="671"/>
      <c r="H82" s="652"/>
      <c r="I82" s="653"/>
      <c r="J82" s="653"/>
      <c r="K82" s="653"/>
      <c r="L82" s="653"/>
      <c r="M82" s="653"/>
      <c r="N82" s="654"/>
    </row>
    <row r="83" spans="1:14" x14ac:dyDescent="0.25">
      <c r="A83" s="669"/>
      <c r="B83" s="670"/>
      <c r="C83" s="670"/>
      <c r="D83" s="670"/>
      <c r="E83" s="670"/>
      <c r="F83" s="670"/>
      <c r="G83" s="671"/>
      <c r="H83" s="652"/>
      <c r="I83" s="653"/>
      <c r="J83" s="653"/>
      <c r="K83" s="653"/>
      <c r="L83" s="653"/>
      <c r="M83" s="653"/>
      <c r="N83" s="654"/>
    </row>
    <row r="84" spans="1:14" x14ac:dyDescent="0.25">
      <c r="A84" s="669"/>
      <c r="B84" s="670"/>
      <c r="C84" s="670"/>
      <c r="D84" s="670"/>
      <c r="E84" s="670"/>
      <c r="F84" s="670"/>
      <c r="G84" s="671"/>
      <c r="H84" s="652"/>
      <c r="I84" s="653"/>
      <c r="J84" s="653"/>
      <c r="K84" s="653"/>
      <c r="L84" s="653"/>
      <c r="M84" s="653"/>
      <c r="N84" s="654"/>
    </row>
    <row r="85" spans="1:14" x14ac:dyDescent="0.25">
      <c r="A85" s="669"/>
      <c r="B85" s="670"/>
      <c r="C85" s="670"/>
      <c r="D85" s="670"/>
      <c r="E85" s="670"/>
      <c r="F85" s="670"/>
      <c r="G85" s="671"/>
      <c r="H85" s="652"/>
      <c r="I85" s="653"/>
      <c r="J85" s="653"/>
      <c r="K85" s="653"/>
      <c r="L85" s="653"/>
      <c r="M85" s="653"/>
      <c r="N85" s="654"/>
    </row>
    <row r="86" spans="1:14" x14ac:dyDescent="0.25">
      <c r="A86" s="669"/>
      <c r="B86" s="670"/>
      <c r="C86" s="670"/>
      <c r="D86" s="670"/>
      <c r="E86" s="670"/>
      <c r="F86" s="670"/>
      <c r="G86" s="671"/>
      <c r="H86" s="652"/>
      <c r="I86" s="653"/>
      <c r="J86" s="653"/>
      <c r="K86" s="653"/>
      <c r="L86" s="653"/>
      <c r="M86" s="653"/>
      <c r="N86" s="654"/>
    </row>
    <row r="87" spans="1:14" x14ac:dyDescent="0.25">
      <c r="A87" s="669"/>
      <c r="B87" s="670"/>
      <c r="C87" s="670"/>
      <c r="D87" s="670"/>
      <c r="E87" s="670"/>
      <c r="F87" s="670"/>
      <c r="G87" s="671"/>
      <c r="H87" s="652"/>
      <c r="I87" s="653"/>
      <c r="J87" s="653"/>
      <c r="K87" s="653"/>
      <c r="L87" s="653"/>
      <c r="M87" s="653"/>
      <c r="N87" s="654"/>
    </row>
    <row r="88" spans="1:14" x14ac:dyDescent="0.25">
      <c r="A88" s="669"/>
      <c r="B88" s="670"/>
      <c r="C88" s="670"/>
      <c r="D88" s="670"/>
      <c r="E88" s="670"/>
      <c r="F88" s="670"/>
      <c r="G88" s="671"/>
      <c r="H88" s="652"/>
      <c r="I88" s="653"/>
      <c r="J88" s="653"/>
      <c r="K88" s="653"/>
      <c r="L88" s="653"/>
      <c r="M88" s="653"/>
      <c r="N88" s="654"/>
    </row>
    <row r="89" spans="1:14" x14ac:dyDescent="0.25">
      <c r="A89" s="669"/>
      <c r="B89" s="670"/>
      <c r="C89" s="670"/>
      <c r="D89" s="670"/>
      <c r="E89" s="670"/>
      <c r="F89" s="670"/>
      <c r="G89" s="671"/>
      <c r="H89" s="652"/>
      <c r="I89" s="653"/>
      <c r="J89" s="653"/>
      <c r="K89" s="653"/>
      <c r="L89" s="653"/>
      <c r="M89" s="653"/>
      <c r="N89" s="654"/>
    </row>
    <row r="90" spans="1:14" x14ac:dyDescent="0.25">
      <c r="A90" s="672"/>
      <c r="B90" s="673"/>
      <c r="C90" s="673"/>
      <c r="D90" s="673"/>
      <c r="E90" s="673"/>
      <c r="F90" s="673"/>
      <c r="G90" s="674"/>
      <c r="H90" s="655"/>
      <c r="I90" s="656"/>
      <c r="J90" s="656"/>
      <c r="K90" s="656"/>
      <c r="L90" s="656"/>
      <c r="M90" s="656"/>
      <c r="N90" s="657"/>
    </row>
    <row r="91" spans="1:14" x14ac:dyDescent="0.25">
      <c r="A91" s="250"/>
      <c r="B91" s="271"/>
      <c r="C91" s="271"/>
      <c r="D91" s="271"/>
      <c r="E91" s="271"/>
      <c r="F91" s="271"/>
      <c r="G91" s="434"/>
      <c r="H91" s="250"/>
      <c r="I91" s="271"/>
      <c r="J91" s="271"/>
      <c r="K91" s="271"/>
      <c r="L91" s="271"/>
      <c r="M91" s="271"/>
      <c r="N91" s="434"/>
    </row>
    <row r="92" spans="1:14" x14ac:dyDescent="0.25">
      <c r="A92" s="250"/>
      <c r="B92" s="271"/>
      <c r="C92" s="271"/>
      <c r="D92" s="271"/>
      <c r="E92" s="271"/>
      <c r="F92" s="271"/>
      <c r="G92" s="434"/>
      <c r="H92" s="250"/>
      <c r="I92" s="271"/>
      <c r="J92" s="271"/>
      <c r="K92" s="271"/>
      <c r="L92" s="271"/>
      <c r="M92" s="271"/>
      <c r="N92" s="434"/>
    </row>
    <row r="93" spans="1:14" x14ac:dyDescent="0.25">
      <c r="A93" s="419"/>
      <c r="B93" s="420"/>
      <c r="C93" s="421"/>
      <c r="D93" s="421"/>
      <c r="E93" s="421"/>
      <c r="F93" s="421"/>
      <c r="G93" s="422"/>
      <c r="H93" s="419"/>
      <c r="I93" s="421"/>
      <c r="J93" s="421"/>
      <c r="K93" s="421"/>
      <c r="L93" s="421"/>
      <c r="M93" s="421"/>
      <c r="N93" s="422"/>
    </row>
    <row r="94" spans="1:14" ht="18.75" x14ac:dyDescent="0.25">
      <c r="A94" s="423" t="s">
        <v>156</v>
      </c>
      <c r="B94" s="424"/>
      <c r="C94" s="425"/>
      <c r="D94" s="425"/>
      <c r="E94" s="425"/>
      <c r="F94" s="425"/>
      <c r="G94" s="426"/>
      <c r="H94" s="429" t="s">
        <v>157</v>
      </c>
      <c r="I94" s="425"/>
      <c r="J94" s="425"/>
      <c r="K94" s="425"/>
      <c r="L94" s="425"/>
      <c r="M94" s="425"/>
      <c r="N94" s="426"/>
    </row>
    <row r="95" spans="1:14" ht="30" customHeight="1" x14ac:dyDescent="0.25">
      <c r="A95" s="423" t="s">
        <v>150</v>
      </c>
      <c r="B95" s="424"/>
      <c r="C95" s="425"/>
      <c r="D95" s="425"/>
      <c r="E95" s="425"/>
      <c r="F95" s="425"/>
      <c r="G95" s="426"/>
      <c r="H95" s="675" t="s">
        <v>151</v>
      </c>
      <c r="I95" s="676"/>
      <c r="J95" s="676"/>
      <c r="K95" s="676"/>
      <c r="L95" s="676"/>
      <c r="M95" s="676"/>
      <c r="N95" s="677"/>
    </row>
    <row r="96" spans="1:14" ht="18.75" x14ac:dyDescent="0.25">
      <c r="A96" s="427"/>
      <c r="B96" s="425"/>
      <c r="C96" s="425"/>
      <c r="D96" s="425"/>
      <c r="E96" s="425"/>
      <c r="F96" s="425"/>
      <c r="G96" s="426"/>
      <c r="H96" s="649"/>
      <c r="I96" s="650"/>
      <c r="J96" s="650"/>
      <c r="K96" s="650"/>
      <c r="L96" s="650"/>
      <c r="M96" s="650"/>
      <c r="N96" s="651"/>
    </row>
    <row r="97" spans="1:14" x14ac:dyDescent="0.25">
      <c r="A97" s="428"/>
      <c r="B97" s="425"/>
      <c r="C97" s="425"/>
      <c r="D97" s="425"/>
      <c r="E97" s="425"/>
      <c r="F97" s="425"/>
      <c r="G97" s="426"/>
      <c r="H97" s="652"/>
      <c r="I97" s="653"/>
      <c r="J97" s="653"/>
      <c r="K97" s="653"/>
      <c r="L97" s="653"/>
      <c r="M97" s="653"/>
      <c r="N97" s="654"/>
    </row>
    <row r="98" spans="1:14" x14ac:dyDescent="0.25">
      <c r="A98" s="429" t="s">
        <v>152</v>
      </c>
      <c r="B98" s="425"/>
      <c r="C98" s="425"/>
      <c r="D98" s="658"/>
      <c r="E98" s="659"/>
      <c r="F98" s="660"/>
      <c r="G98" s="426"/>
      <c r="H98" s="652"/>
      <c r="I98" s="653"/>
      <c r="J98" s="653"/>
      <c r="K98" s="653"/>
      <c r="L98" s="653"/>
      <c r="M98" s="653"/>
      <c r="N98" s="654"/>
    </row>
    <row r="99" spans="1:14" x14ac:dyDescent="0.25">
      <c r="A99" s="429" t="s">
        <v>153</v>
      </c>
      <c r="B99" s="425"/>
      <c r="C99" s="425"/>
      <c r="D99" s="661"/>
      <c r="E99" s="662"/>
      <c r="F99" s="639"/>
      <c r="G99" s="426"/>
      <c r="H99" s="652"/>
      <c r="I99" s="653"/>
      <c r="J99" s="653"/>
      <c r="K99" s="653"/>
      <c r="L99" s="653"/>
      <c r="M99" s="653"/>
      <c r="N99" s="654"/>
    </row>
    <row r="100" spans="1:14" x14ac:dyDescent="0.25">
      <c r="A100" s="429"/>
      <c r="B100" s="425"/>
      <c r="C100" s="425"/>
      <c r="D100" s="425"/>
      <c r="E100" s="425"/>
      <c r="F100" s="425"/>
      <c r="G100" s="426"/>
      <c r="H100" s="652"/>
      <c r="I100" s="653"/>
      <c r="J100" s="653"/>
      <c r="K100" s="653"/>
      <c r="L100" s="653"/>
      <c r="M100" s="653"/>
      <c r="N100" s="654"/>
    </row>
    <row r="101" spans="1:14" x14ac:dyDescent="0.25">
      <c r="A101" s="429"/>
      <c r="B101" s="425"/>
      <c r="C101" s="425"/>
      <c r="D101" s="425"/>
      <c r="E101" s="425"/>
      <c r="F101" s="425"/>
      <c r="G101" s="426"/>
      <c r="H101" s="652"/>
      <c r="I101" s="653"/>
      <c r="J101" s="653"/>
      <c r="K101" s="653"/>
      <c r="L101" s="653"/>
      <c r="M101" s="653"/>
      <c r="N101" s="654"/>
    </row>
    <row r="102" spans="1:14" ht="17.25" x14ac:dyDescent="0.25">
      <c r="A102" s="430" t="s">
        <v>158</v>
      </c>
      <c r="B102" s="425"/>
      <c r="C102" s="425"/>
      <c r="D102" s="425"/>
      <c r="E102" s="425"/>
      <c r="F102" s="425"/>
      <c r="G102" s="426"/>
      <c r="H102" s="652"/>
      <c r="I102" s="653"/>
      <c r="J102" s="653"/>
      <c r="K102" s="653"/>
      <c r="L102" s="653"/>
      <c r="M102" s="653"/>
      <c r="N102" s="654"/>
    </row>
    <row r="103" spans="1:14" ht="45" customHeight="1" x14ac:dyDescent="0.25">
      <c r="A103" s="663" t="s">
        <v>159</v>
      </c>
      <c r="B103" s="664"/>
      <c r="C103" s="664"/>
      <c r="D103" s="664"/>
      <c r="E103" s="664"/>
      <c r="F103" s="664"/>
      <c r="G103" s="665"/>
      <c r="H103" s="652"/>
      <c r="I103" s="653"/>
      <c r="J103" s="653"/>
      <c r="K103" s="653"/>
      <c r="L103" s="653"/>
      <c r="M103" s="653"/>
      <c r="N103" s="654"/>
    </row>
    <row r="104" spans="1:14" x14ac:dyDescent="0.25">
      <c r="A104" s="431"/>
      <c r="B104" s="432"/>
      <c r="C104" s="432"/>
      <c r="D104" s="432"/>
      <c r="E104" s="432"/>
      <c r="F104" s="432"/>
      <c r="G104" s="433"/>
      <c r="H104" s="652"/>
      <c r="I104" s="653"/>
      <c r="J104" s="653"/>
      <c r="K104" s="653"/>
      <c r="L104" s="653"/>
      <c r="M104" s="653"/>
      <c r="N104" s="654"/>
    </row>
    <row r="105" spans="1:14" x14ac:dyDescent="0.25">
      <c r="A105" s="666"/>
      <c r="B105" s="667"/>
      <c r="C105" s="667"/>
      <c r="D105" s="667"/>
      <c r="E105" s="667"/>
      <c r="F105" s="667"/>
      <c r="G105" s="668"/>
      <c r="H105" s="652"/>
      <c r="I105" s="653"/>
      <c r="J105" s="653"/>
      <c r="K105" s="653"/>
      <c r="L105" s="653"/>
      <c r="M105" s="653"/>
      <c r="N105" s="654"/>
    </row>
    <row r="106" spans="1:14" x14ac:dyDescent="0.25">
      <c r="A106" s="669"/>
      <c r="B106" s="670"/>
      <c r="C106" s="670"/>
      <c r="D106" s="670"/>
      <c r="E106" s="670"/>
      <c r="F106" s="670"/>
      <c r="G106" s="671"/>
      <c r="H106" s="652"/>
      <c r="I106" s="653"/>
      <c r="J106" s="653"/>
      <c r="K106" s="653"/>
      <c r="L106" s="653"/>
      <c r="M106" s="653"/>
      <c r="N106" s="654"/>
    </row>
    <row r="107" spans="1:14" x14ac:dyDescent="0.25">
      <c r="A107" s="669"/>
      <c r="B107" s="670"/>
      <c r="C107" s="670"/>
      <c r="D107" s="670"/>
      <c r="E107" s="670"/>
      <c r="F107" s="670"/>
      <c r="G107" s="671"/>
      <c r="H107" s="652"/>
      <c r="I107" s="653"/>
      <c r="J107" s="653"/>
      <c r="K107" s="653"/>
      <c r="L107" s="653"/>
      <c r="M107" s="653"/>
      <c r="N107" s="654"/>
    </row>
    <row r="108" spans="1:14" x14ac:dyDescent="0.25">
      <c r="A108" s="669"/>
      <c r="B108" s="670"/>
      <c r="C108" s="670"/>
      <c r="D108" s="670"/>
      <c r="E108" s="670"/>
      <c r="F108" s="670"/>
      <c r="G108" s="671"/>
      <c r="H108" s="652"/>
      <c r="I108" s="653"/>
      <c r="J108" s="653"/>
      <c r="K108" s="653"/>
      <c r="L108" s="653"/>
      <c r="M108" s="653"/>
      <c r="N108" s="654"/>
    </row>
    <row r="109" spans="1:14" x14ac:dyDescent="0.25">
      <c r="A109" s="669"/>
      <c r="B109" s="670"/>
      <c r="C109" s="670"/>
      <c r="D109" s="670"/>
      <c r="E109" s="670"/>
      <c r="F109" s="670"/>
      <c r="G109" s="671"/>
      <c r="H109" s="652"/>
      <c r="I109" s="653"/>
      <c r="J109" s="653"/>
      <c r="K109" s="653"/>
      <c r="L109" s="653"/>
      <c r="M109" s="653"/>
      <c r="N109" s="654"/>
    </row>
    <row r="110" spans="1:14" x14ac:dyDescent="0.25">
      <c r="A110" s="669"/>
      <c r="B110" s="670"/>
      <c r="C110" s="670"/>
      <c r="D110" s="670"/>
      <c r="E110" s="670"/>
      <c r="F110" s="670"/>
      <c r="G110" s="671"/>
      <c r="H110" s="652"/>
      <c r="I110" s="653"/>
      <c r="J110" s="653"/>
      <c r="K110" s="653"/>
      <c r="L110" s="653"/>
      <c r="M110" s="653"/>
      <c r="N110" s="654"/>
    </row>
    <row r="111" spans="1:14" x14ac:dyDescent="0.25">
      <c r="A111" s="669"/>
      <c r="B111" s="670"/>
      <c r="C111" s="670"/>
      <c r="D111" s="670"/>
      <c r="E111" s="670"/>
      <c r="F111" s="670"/>
      <c r="G111" s="671"/>
      <c r="H111" s="652"/>
      <c r="I111" s="653"/>
      <c r="J111" s="653"/>
      <c r="K111" s="653"/>
      <c r="L111" s="653"/>
      <c r="M111" s="653"/>
      <c r="N111" s="654"/>
    </row>
    <row r="112" spans="1:14" x14ac:dyDescent="0.25">
      <c r="A112" s="669"/>
      <c r="B112" s="670"/>
      <c r="C112" s="670"/>
      <c r="D112" s="670"/>
      <c r="E112" s="670"/>
      <c r="F112" s="670"/>
      <c r="G112" s="671"/>
      <c r="H112" s="652"/>
      <c r="I112" s="653"/>
      <c r="J112" s="653"/>
      <c r="K112" s="653"/>
      <c r="L112" s="653"/>
      <c r="M112" s="653"/>
      <c r="N112" s="654"/>
    </row>
    <row r="113" spans="1:14" x14ac:dyDescent="0.25">
      <c r="A113" s="669"/>
      <c r="B113" s="670"/>
      <c r="C113" s="670"/>
      <c r="D113" s="670"/>
      <c r="E113" s="670"/>
      <c r="F113" s="670"/>
      <c r="G113" s="671"/>
      <c r="H113" s="652"/>
      <c r="I113" s="653"/>
      <c r="J113" s="653"/>
      <c r="K113" s="653"/>
      <c r="L113" s="653"/>
      <c r="M113" s="653"/>
      <c r="N113" s="654"/>
    </row>
    <row r="114" spans="1:14" x14ac:dyDescent="0.25">
      <c r="A114" s="669"/>
      <c r="B114" s="670"/>
      <c r="C114" s="670"/>
      <c r="D114" s="670"/>
      <c r="E114" s="670"/>
      <c r="F114" s="670"/>
      <c r="G114" s="671"/>
      <c r="H114" s="652"/>
      <c r="I114" s="653"/>
      <c r="J114" s="653"/>
      <c r="K114" s="653"/>
      <c r="L114" s="653"/>
      <c r="M114" s="653"/>
      <c r="N114" s="654"/>
    </row>
    <row r="115" spans="1:14" x14ac:dyDescent="0.25">
      <c r="A115" s="669"/>
      <c r="B115" s="670"/>
      <c r="C115" s="670"/>
      <c r="D115" s="670"/>
      <c r="E115" s="670"/>
      <c r="F115" s="670"/>
      <c r="G115" s="671"/>
      <c r="H115" s="652"/>
      <c r="I115" s="653"/>
      <c r="J115" s="653"/>
      <c r="K115" s="653"/>
      <c r="L115" s="653"/>
      <c r="M115" s="653"/>
      <c r="N115" s="654"/>
    </row>
    <row r="116" spans="1:14" x14ac:dyDescent="0.25">
      <c r="A116" s="669"/>
      <c r="B116" s="670"/>
      <c r="C116" s="670"/>
      <c r="D116" s="670"/>
      <c r="E116" s="670"/>
      <c r="F116" s="670"/>
      <c r="G116" s="671"/>
      <c r="H116" s="652"/>
      <c r="I116" s="653"/>
      <c r="J116" s="653"/>
      <c r="K116" s="653"/>
      <c r="L116" s="653"/>
      <c r="M116" s="653"/>
      <c r="N116" s="654"/>
    </row>
    <row r="117" spans="1:14" x14ac:dyDescent="0.25">
      <c r="A117" s="669"/>
      <c r="B117" s="670"/>
      <c r="C117" s="670"/>
      <c r="D117" s="670"/>
      <c r="E117" s="670"/>
      <c r="F117" s="670"/>
      <c r="G117" s="671"/>
      <c r="H117" s="652"/>
      <c r="I117" s="653"/>
      <c r="J117" s="653"/>
      <c r="K117" s="653"/>
      <c r="L117" s="653"/>
      <c r="M117" s="653"/>
      <c r="N117" s="654"/>
    </row>
    <row r="118" spans="1:14" x14ac:dyDescent="0.25">
      <c r="A118" s="669"/>
      <c r="B118" s="670"/>
      <c r="C118" s="670"/>
      <c r="D118" s="670"/>
      <c r="E118" s="670"/>
      <c r="F118" s="670"/>
      <c r="G118" s="671"/>
      <c r="H118" s="652"/>
      <c r="I118" s="653"/>
      <c r="J118" s="653"/>
      <c r="K118" s="653"/>
      <c r="L118" s="653"/>
      <c r="M118" s="653"/>
      <c r="N118" s="654"/>
    </row>
    <row r="119" spans="1:14" x14ac:dyDescent="0.25">
      <c r="A119" s="669"/>
      <c r="B119" s="670"/>
      <c r="C119" s="670"/>
      <c r="D119" s="670"/>
      <c r="E119" s="670"/>
      <c r="F119" s="670"/>
      <c r="G119" s="671"/>
      <c r="H119" s="652"/>
      <c r="I119" s="653"/>
      <c r="J119" s="653"/>
      <c r="K119" s="653"/>
      <c r="L119" s="653"/>
      <c r="M119" s="653"/>
      <c r="N119" s="654"/>
    </row>
    <row r="120" spans="1:14" x14ac:dyDescent="0.25">
      <c r="A120" s="669"/>
      <c r="B120" s="670"/>
      <c r="C120" s="670"/>
      <c r="D120" s="670"/>
      <c r="E120" s="670"/>
      <c r="F120" s="670"/>
      <c r="G120" s="671"/>
      <c r="H120" s="652"/>
      <c r="I120" s="653"/>
      <c r="J120" s="653"/>
      <c r="K120" s="653"/>
      <c r="L120" s="653"/>
      <c r="M120" s="653"/>
      <c r="N120" s="654"/>
    </row>
    <row r="121" spans="1:14" x14ac:dyDescent="0.25">
      <c r="A121" s="669"/>
      <c r="B121" s="670"/>
      <c r="C121" s="670"/>
      <c r="D121" s="670"/>
      <c r="E121" s="670"/>
      <c r="F121" s="670"/>
      <c r="G121" s="671"/>
      <c r="H121" s="652"/>
      <c r="I121" s="653"/>
      <c r="J121" s="653"/>
      <c r="K121" s="653"/>
      <c r="L121" s="653"/>
      <c r="M121" s="653"/>
      <c r="N121" s="654"/>
    </row>
    <row r="122" spans="1:14" x14ac:dyDescent="0.25">
      <c r="A122" s="669"/>
      <c r="B122" s="670"/>
      <c r="C122" s="670"/>
      <c r="D122" s="670"/>
      <c r="E122" s="670"/>
      <c r="F122" s="670"/>
      <c r="G122" s="671"/>
      <c r="H122" s="652"/>
      <c r="I122" s="653"/>
      <c r="J122" s="653"/>
      <c r="K122" s="653"/>
      <c r="L122" s="653"/>
      <c r="M122" s="653"/>
      <c r="N122" s="654"/>
    </row>
    <row r="123" spans="1:14" x14ac:dyDescent="0.25">
      <c r="A123" s="669"/>
      <c r="B123" s="670"/>
      <c r="C123" s="670"/>
      <c r="D123" s="670"/>
      <c r="E123" s="670"/>
      <c r="F123" s="670"/>
      <c r="G123" s="671"/>
      <c r="H123" s="652"/>
      <c r="I123" s="653"/>
      <c r="J123" s="653"/>
      <c r="K123" s="653"/>
      <c r="L123" s="653"/>
      <c r="M123" s="653"/>
      <c r="N123" s="654"/>
    </row>
    <row r="124" spans="1:14" x14ac:dyDescent="0.25">
      <c r="A124" s="669"/>
      <c r="B124" s="670"/>
      <c r="C124" s="670"/>
      <c r="D124" s="670"/>
      <c r="E124" s="670"/>
      <c r="F124" s="670"/>
      <c r="G124" s="671"/>
      <c r="H124" s="652"/>
      <c r="I124" s="653"/>
      <c r="J124" s="653"/>
      <c r="K124" s="653"/>
      <c r="L124" s="653"/>
      <c r="M124" s="653"/>
      <c r="N124" s="654"/>
    </row>
    <row r="125" spans="1:14" x14ac:dyDescent="0.25">
      <c r="A125" s="669"/>
      <c r="B125" s="670"/>
      <c r="C125" s="670"/>
      <c r="D125" s="670"/>
      <c r="E125" s="670"/>
      <c r="F125" s="670"/>
      <c r="G125" s="671"/>
      <c r="H125" s="652"/>
      <c r="I125" s="653"/>
      <c r="J125" s="653"/>
      <c r="K125" s="653"/>
      <c r="L125" s="653"/>
      <c r="M125" s="653"/>
      <c r="N125" s="654"/>
    </row>
    <row r="126" spans="1:14" x14ac:dyDescent="0.25">
      <c r="A126" s="669"/>
      <c r="B126" s="670"/>
      <c r="C126" s="670"/>
      <c r="D126" s="670"/>
      <c r="E126" s="670"/>
      <c r="F126" s="670"/>
      <c r="G126" s="671"/>
      <c r="H126" s="652"/>
      <c r="I126" s="653"/>
      <c r="J126" s="653"/>
      <c r="K126" s="653"/>
      <c r="L126" s="653"/>
      <c r="M126" s="653"/>
      <c r="N126" s="654"/>
    </row>
    <row r="127" spans="1:14" x14ac:dyDescent="0.25">
      <c r="A127" s="669"/>
      <c r="B127" s="670"/>
      <c r="C127" s="670"/>
      <c r="D127" s="670"/>
      <c r="E127" s="670"/>
      <c r="F127" s="670"/>
      <c r="G127" s="671"/>
      <c r="H127" s="652"/>
      <c r="I127" s="653"/>
      <c r="J127" s="653"/>
      <c r="K127" s="653"/>
      <c r="L127" s="653"/>
      <c r="M127" s="653"/>
      <c r="N127" s="654"/>
    </row>
    <row r="128" spans="1:14" x14ac:dyDescent="0.25">
      <c r="A128" s="669"/>
      <c r="B128" s="670"/>
      <c r="C128" s="670"/>
      <c r="D128" s="670"/>
      <c r="E128" s="670"/>
      <c r="F128" s="670"/>
      <c r="G128" s="671"/>
      <c r="H128" s="652"/>
      <c r="I128" s="653"/>
      <c r="J128" s="653"/>
      <c r="K128" s="653"/>
      <c r="L128" s="653"/>
      <c r="M128" s="653"/>
      <c r="N128" s="654"/>
    </row>
    <row r="129" spans="1:14" x14ac:dyDescent="0.25">
      <c r="A129" s="669"/>
      <c r="B129" s="670"/>
      <c r="C129" s="670"/>
      <c r="D129" s="670"/>
      <c r="E129" s="670"/>
      <c r="F129" s="670"/>
      <c r="G129" s="671"/>
      <c r="H129" s="652"/>
      <c r="I129" s="653"/>
      <c r="J129" s="653"/>
      <c r="K129" s="653"/>
      <c r="L129" s="653"/>
      <c r="M129" s="653"/>
      <c r="N129" s="654"/>
    </row>
    <row r="130" spans="1:14" x14ac:dyDescent="0.25">
      <c r="A130" s="669"/>
      <c r="B130" s="670"/>
      <c r="C130" s="670"/>
      <c r="D130" s="670"/>
      <c r="E130" s="670"/>
      <c r="F130" s="670"/>
      <c r="G130" s="671"/>
      <c r="H130" s="652"/>
      <c r="I130" s="653"/>
      <c r="J130" s="653"/>
      <c r="K130" s="653"/>
      <c r="L130" s="653"/>
      <c r="M130" s="653"/>
      <c r="N130" s="654"/>
    </row>
    <row r="131" spans="1:14" x14ac:dyDescent="0.25">
      <c r="A131" s="669"/>
      <c r="B131" s="670"/>
      <c r="C131" s="670"/>
      <c r="D131" s="670"/>
      <c r="E131" s="670"/>
      <c r="F131" s="670"/>
      <c r="G131" s="671"/>
      <c r="H131" s="652"/>
      <c r="I131" s="653"/>
      <c r="J131" s="653"/>
      <c r="K131" s="653"/>
      <c r="L131" s="653"/>
      <c r="M131" s="653"/>
      <c r="N131" s="654"/>
    </row>
    <row r="132" spans="1:14" x14ac:dyDescent="0.25">
      <c r="A132" s="669"/>
      <c r="B132" s="670"/>
      <c r="C132" s="670"/>
      <c r="D132" s="670"/>
      <c r="E132" s="670"/>
      <c r="F132" s="670"/>
      <c r="G132" s="671"/>
      <c r="H132" s="652"/>
      <c r="I132" s="653"/>
      <c r="J132" s="653"/>
      <c r="K132" s="653"/>
      <c r="L132" s="653"/>
      <c r="M132" s="653"/>
      <c r="N132" s="654"/>
    </row>
    <row r="133" spans="1:14" x14ac:dyDescent="0.25">
      <c r="A133" s="669"/>
      <c r="B133" s="670"/>
      <c r="C133" s="670"/>
      <c r="D133" s="670"/>
      <c r="E133" s="670"/>
      <c r="F133" s="670"/>
      <c r="G133" s="671"/>
      <c r="H133" s="652"/>
      <c r="I133" s="653"/>
      <c r="J133" s="653"/>
      <c r="K133" s="653"/>
      <c r="L133" s="653"/>
      <c r="M133" s="653"/>
      <c r="N133" s="654"/>
    </row>
    <row r="134" spans="1:14" x14ac:dyDescent="0.25">
      <c r="A134" s="669"/>
      <c r="B134" s="670"/>
      <c r="C134" s="670"/>
      <c r="D134" s="670"/>
      <c r="E134" s="670"/>
      <c r="F134" s="670"/>
      <c r="G134" s="671"/>
      <c r="H134" s="652"/>
      <c r="I134" s="653"/>
      <c r="J134" s="653"/>
      <c r="K134" s="653"/>
      <c r="L134" s="653"/>
      <c r="M134" s="653"/>
      <c r="N134" s="654"/>
    </row>
    <row r="135" spans="1:14" x14ac:dyDescent="0.25">
      <c r="A135" s="669"/>
      <c r="B135" s="670"/>
      <c r="C135" s="670"/>
      <c r="D135" s="670"/>
      <c r="E135" s="670"/>
      <c r="F135" s="670"/>
      <c r="G135" s="671"/>
      <c r="H135" s="652"/>
      <c r="I135" s="653"/>
      <c r="J135" s="653"/>
      <c r="K135" s="653"/>
      <c r="L135" s="653"/>
      <c r="M135" s="653"/>
      <c r="N135" s="654"/>
    </row>
    <row r="136" spans="1:14" x14ac:dyDescent="0.25">
      <c r="A136" s="672"/>
      <c r="B136" s="673"/>
      <c r="C136" s="673"/>
      <c r="D136" s="673"/>
      <c r="E136" s="673"/>
      <c r="F136" s="673"/>
      <c r="G136" s="674"/>
      <c r="H136" s="655"/>
      <c r="I136" s="656"/>
      <c r="J136" s="656"/>
      <c r="K136" s="656"/>
      <c r="L136" s="656"/>
      <c r="M136" s="656"/>
      <c r="N136" s="657"/>
    </row>
    <row r="137" spans="1:14" x14ac:dyDescent="0.25">
      <c r="A137" s="250"/>
      <c r="B137" s="271"/>
      <c r="C137" s="271"/>
      <c r="D137" s="271"/>
      <c r="E137" s="271"/>
      <c r="F137" s="271"/>
      <c r="G137" s="434"/>
      <c r="H137" s="250"/>
      <c r="I137" s="271"/>
      <c r="J137" s="271"/>
      <c r="K137" s="271"/>
      <c r="L137" s="271"/>
      <c r="M137" s="271"/>
      <c r="N137" s="434"/>
    </row>
    <row r="138" spans="1:14" x14ac:dyDescent="0.25">
      <c r="A138" s="250"/>
      <c r="B138" s="271"/>
      <c r="C138" s="271"/>
      <c r="D138" s="271"/>
      <c r="E138" s="271"/>
      <c r="F138" s="271"/>
      <c r="G138" s="434"/>
      <c r="H138" s="250"/>
      <c r="I138" s="271"/>
      <c r="J138" s="271"/>
      <c r="K138" s="271"/>
      <c r="L138" s="271"/>
      <c r="M138" s="271"/>
      <c r="N138" s="434"/>
    </row>
    <row r="139" spans="1:14" x14ac:dyDescent="0.25">
      <c r="A139" s="419"/>
      <c r="B139" s="420"/>
      <c r="C139" s="421"/>
      <c r="D139" s="421"/>
      <c r="E139" s="421"/>
      <c r="F139" s="421"/>
      <c r="G139" s="422"/>
      <c r="H139" s="419"/>
      <c r="I139" s="421"/>
      <c r="J139" s="421"/>
      <c r="K139" s="421"/>
      <c r="L139" s="421"/>
      <c r="M139" s="421"/>
      <c r="N139" s="422"/>
    </row>
    <row r="140" spans="1:14" ht="18.75" x14ac:dyDescent="0.25">
      <c r="A140" s="423" t="s">
        <v>156</v>
      </c>
      <c r="B140" s="424"/>
      <c r="C140" s="425"/>
      <c r="D140" s="425"/>
      <c r="E140" s="425"/>
      <c r="F140" s="425"/>
      <c r="G140" s="426"/>
      <c r="H140" s="429" t="s">
        <v>157</v>
      </c>
      <c r="I140" s="425"/>
      <c r="J140" s="425"/>
      <c r="K140" s="425"/>
      <c r="L140" s="425"/>
      <c r="M140" s="425"/>
      <c r="N140" s="426"/>
    </row>
    <row r="141" spans="1:14" ht="30" customHeight="1" x14ac:dyDescent="0.25">
      <c r="A141" s="423" t="s">
        <v>150</v>
      </c>
      <c r="B141" s="424"/>
      <c r="C141" s="425"/>
      <c r="D141" s="425"/>
      <c r="E141" s="425"/>
      <c r="F141" s="425"/>
      <c r="G141" s="426"/>
      <c r="H141" s="675" t="s">
        <v>151</v>
      </c>
      <c r="I141" s="676"/>
      <c r="J141" s="676"/>
      <c r="K141" s="676"/>
      <c r="L141" s="676"/>
      <c r="M141" s="676"/>
      <c r="N141" s="677"/>
    </row>
    <row r="142" spans="1:14" ht="18.75" x14ac:dyDescent="0.25">
      <c r="A142" s="427"/>
      <c r="B142" s="425"/>
      <c r="C142" s="425"/>
      <c r="D142" s="425"/>
      <c r="E142" s="425"/>
      <c r="F142" s="425"/>
      <c r="G142" s="426"/>
      <c r="H142" s="649"/>
      <c r="I142" s="650"/>
      <c r="J142" s="650"/>
      <c r="K142" s="650"/>
      <c r="L142" s="650"/>
      <c r="M142" s="650"/>
      <c r="N142" s="651"/>
    </row>
    <row r="143" spans="1:14" x14ac:dyDescent="0.25">
      <c r="A143" s="428"/>
      <c r="B143" s="425"/>
      <c r="C143" s="425"/>
      <c r="D143" s="425"/>
      <c r="E143" s="425"/>
      <c r="F143" s="425"/>
      <c r="G143" s="426"/>
      <c r="H143" s="652"/>
      <c r="I143" s="653"/>
      <c r="J143" s="653"/>
      <c r="K143" s="653"/>
      <c r="L143" s="653"/>
      <c r="M143" s="653"/>
      <c r="N143" s="654"/>
    </row>
    <row r="144" spans="1:14" x14ac:dyDescent="0.25">
      <c r="A144" s="429" t="s">
        <v>152</v>
      </c>
      <c r="B144" s="425"/>
      <c r="C144" s="425"/>
      <c r="D144" s="658"/>
      <c r="E144" s="659"/>
      <c r="F144" s="660"/>
      <c r="G144" s="426"/>
      <c r="H144" s="652"/>
      <c r="I144" s="653"/>
      <c r="J144" s="653"/>
      <c r="K144" s="653"/>
      <c r="L144" s="653"/>
      <c r="M144" s="653"/>
      <c r="N144" s="654"/>
    </row>
    <row r="145" spans="1:14" x14ac:dyDescent="0.25">
      <c r="A145" s="429" t="s">
        <v>153</v>
      </c>
      <c r="B145" s="425"/>
      <c r="C145" s="425"/>
      <c r="D145" s="661"/>
      <c r="E145" s="662"/>
      <c r="F145" s="639"/>
      <c r="G145" s="426"/>
      <c r="H145" s="652"/>
      <c r="I145" s="653"/>
      <c r="J145" s="653"/>
      <c r="K145" s="653"/>
      <c r="L145" s="653"/>
      <c r="M145" s="653"/>
      <c r="N145" s="654"/>
    </row>
    <row r="146" spans="1:14" x14ac:dyDescent="0.25">
      <c r="A146" s="429"/>
      <c r="B146" s="425"/>
      <c r="C146" s="425"/>
      <c r="D146" s="425"/>
      <c r="E146" s="425"/>
      <c r="F146" s="425"/>
      <c r="G146" s="426"/>
      <c r="H146" s="652"/>
      <c r="I146" s="653"/>
      <c r="J146" s="653"/>
      <c r="K146" s="653"/>
      <c r="L146" s="653"/>
      <c r="M146" s="653"/>
      <c r="N146" s="654"/>
    </row>
    <row r="147" spans="1:14" x14ac:dyDescent="0.25">
      <c r="A147" s="429"/>
      <c r="B147" s="425"/>
      <c r="C147" s="425"/>
      <c r="D147" s="425"/>
      <c r="E147" s="425"/>
      <c r="F147" s="425"/>
      <c r="G147" s="426"/>
      <c r="H147" s="652"/>
      <c r="I147" s="653"/>
      <c r="J147" s="653"/>
      <c r="K147" s="653"/>
      <c r="L147" s="653"/>
      <c r="M147" s="653"/>
      <c r="N147" s="654"/>
    </row>
    <row r="148" spans="1:14" ht="17.25" x14ac:dyDescent="0.25">
      <c r="A148" s="430" t="s">
        <v>158</v>
      </c>
      <c r="B148" s="425"/>
      <c r="C148" s="425"/>
      <c r="D148" s="425"/>
      <c r="E148" s="425"/>
      <c r="F148" s="425"/>
      <c r="G148" s="426"/>
      <c r="H148" s="652"/>
      <c r="I148" s="653"/>
      <c r="J148" s="653"/>
      <c r="K148" s="653"/>
      <c r="L148" s="653"/>
      <c r="M148" s="653"/>
      <c r="N148" s="654"/>
    </row>
    <row r="149" spans="1:14" ht="45" customHeight="1" x14ac:dyDescent="0.25">
      <c r="A149" s="663" t="s">
        <v>159</v>
      </c>
      <c r="B149" s="664"/>
      <c r="C149" s="664"/>
      <c r="D149" s="664"/>
      <c r="E149" s="664"/>
      <c r="F149" s="664"/>
      <c r="G149" s="665"/>
      <c r="H149" s="652"/>
      <c r="I149" s="653"/>
      <c r="J149" s="653"/>
      <c r="K149" s="653"/>
      <c r="L149" s="653"/>
      <c r="M149" s="653"/>
      <c r="N149" s="654"/>
    </row>
    <row r="150" spans="1:14" x14ac:dyDescent="0.25">
      <c r="A150" s="431"/>
      <c r="B150" s="432"/>
      <c r="C150" s="432"/>
      <c r="D150" s="432"/>
      <c r="E150" s="432"/>
      <c r="F150" s="432"/>
      <c r="G150" s="433"/>
      <c r="H150" s="652"/>
      <c r="I150" s="653"/>
      <c r="J150" s="653"/>
      <c r="K150" s="653"/>
      <c r="L150" s="653"/>
      <c r="M150" s="653"/>
      <c r="N150" s="654"/>
    </row>
    <row r="151" spans="1:14" x14ac:dyDescent="0.25">
      <c r="A151" s="666"/>
      <c r="B151" s="667"/>
      <c r="C151" s="667"/>
      <c r="D151" s="667"/>
      <c r="E151" s="667"/>
      <c r="F151" s="667"/>
      <c r="G151" s="668"/>
      <c r="H151" s="652"/>
      <c r="I151" s="653"/>
      <c r="J151" s="653"/>
      <c r="K151" s="653"/>
      <c r="L151" s="653"/>
      <c r="M151" s="653"/>
      <c r="N151" s="654"/>
    </row>
    <row r="152" spans="1:14" x14ac:dyDescent="0.25">
      <c r="A152" s="669"/>
      <c r="B152" s="670"/>
      <c r="C152" s="670"/>
      <c r="D152" s="670"/>
      <c r="E152" s="670"/>
      <c r="F152" s="670"/>
      <c r="G152" s="671"/>
      <c r="H152" s="652"/>
      <c r="I152" s="653"/>
      <c r="J152" s="653"/>
      <c r="K152" s="653"/>
      <c r="L152" s="653"/>
      <c r="M152" s="653"/>
      <c r="N152" s="654"/>
    </row>
    <row r="153" spans="1:14" x14ac:dyDescent="0.25">
      <c r="A153" s="669"/>
      <c r="B153" s="670"/>
      <c r="C153" s="670"/>
      <c r="D153" s="670"/>
      <c r="E153" s="670"/>
      <c r="F153" s="670"/>
      <c r="G153" s="671"/>
      <c r="H153" s="652"/>
      <c r="I153" s="653"/>
      <c r="J153" s="653"/>
      <c r="K153" s="653"/>
      <c r="L153" s="653"/>
      <c r="M153" s="653"/>
      <c r="N153" s="654"/>
    </row>
    <row r="154" spans="1:14" x14ac:dyDescent="0.25">
      <c r="A154" s="669"/>
      <c r="B154" s="670"/>
      <c r="C154" s="670"/>
      <c r="D154" s="670"/>
      <c r="E154" s="670"/>
      <c r="F154" s="670"/>
      <c r="G154" s="671"/>
      <c r="H154" s="652"/>
      <c r="I154" s="653"/>
      <c r="J154" s="653"/>
      <c r="K154" s="653"/>
      <c r="L154" s="653"/>
      <c r="M154" s="653"/>
      <c r="N154" s="654"/>
    </row>
    <row r="155" spans="1:14" x14ac:dyDescent="0.25">
      <c r="A155" s="669"/>
      <c r="B155" s="670"/>
      <c r="C155" s="670"/>
      <c r="D155" s="670"/>
      <c r="E155" s="670"/>
      <c r="F155" s="670"/>
      <c r="G155" s="671"/>
      <c r="H155" s="652"/>
      <c r="I155" s="653"/>
      <c r="J155" s="653"/>
      <c r="K155" s="653"/>
      <c r="L155" s="653"/>
      <c r="M155" s="653"/>
      <c r="N155" s="654"/>
    </row>
    <row r="156" spans="1:14" x14ac:dyDescent="0.25">
      <c r="A156" s="669"/>
      <c r="B156" s="670"/>
      <c r="C156" s="670"/>
      <c r="D156" s="670"/>
      <c r="E156" s="670"/>
      <c r="F156" s="670"/>
      <c r="G156" s="671"/>
      <c r="H156" s="652"/>
      <c r="I156" s="653"/>
      <c r="J156" s="653"/>
      <c r="K156" s="653"/>
      <c r="L156" s="653"/>
      <c r="M156" s="653"/>
      <c r="N156" s="654"/>
    </row>
    <row r="157" spans="1:14" x14ac:dyDescent="0.25">
      <c r="A157" s="669"/>
      <c r="B157" s="670"/>
      <c r="C157" s="670"/>
      <c r="D157" s="670"/>
      <c r="E157" s="670"/>
      <c r="F157" s="670"/>
      <c r="G157" s="671"/>
      <c r="H157" s="652"/>
      <c r="I157" s="653"/>
      <c r="J157" s="653"/>
      <c r="K157" s="653"/>
      <c r="L157" s="653"/>
      <c r="M157" s="653"/>
      <c r="N157" s="654"/>
    </row>
    <row r="158" spans="1:14" x14ac:dyDescent="0.25">
      <c r="A158" s="669"/>
      <c r="B158" s="670"/>
      <c r="C158" s="670"/>
      <c r="D158" s="670"/>
      <c r="E158" s="670"/>
      <c r="F158" s="670"/>
      <c r="G158" s="671"/>
      <c r="H158" s="652"/>
      <c r="I158" s="653"/>
      <c r="J158" s="653"/>
      <c r="K158" s="653"/>
      <c r="L158" s="653"/>
      <c r="M158" s="653"/>
      <c r="N158" s="654"/>
    </row>
    <row r="159" spans="1:14" x14ac:dyDescent="0.25">
      <c r="A159" s="669"/>
      <c r="B159" s="670"/>
      <c r="C159" s="670"/>
      <c r="D159" s="670"/>
      <c r="E159" s="670"/>
      <c r="F159" s="670"/>
      <c r="G159" s="671"/>
      <c r="H159" s="652"/>
      <c r="I159" s="653"/>
      <c r="J159" s="653"/>
      <c r="K159" s="653"/>
      <c r="L159" s="653"/>
      <c r="M159" s="653"/>
      <c r="N159" s="654"/>
    </row>
    <row r="160" spans="1:14" x14ac:dyDescent="0.25">
      <c r="A160" s="669"/>
      <c r="B160" s="670"/>
      <c r="C160" s="670"/>
      <c r="D160" s="670"/>
      <c r="E160" s="670"/>
      <c r="F160" s="670"/>
      <c r="G160" s="671"/>
      <c r="H160" s="652"/>
      <c r="I160" s="653"/>
      <c r="J160" s="653"/>
      <c r="K160" s="653"/>
      <c r="L160" s="653"/>
      <c r="M160" s="653"/>
      <c r="N160" s="654"/>
    </row>
    <row r="161" spans="1:14" x14ac:dyDescent="0.25">
      <c r="A161" s="669"/>
      <c r="B161" s="670"/>
      <c r="C161" s="670"/>
      <c r="D161" s="670"/>
      <c r="E161" s="670"/>
      <c r="F161" s="670"/>
      <c r="G161" s="671"/>
      <c r="H161" s="652"/>
      <c r="I161" s="653"/>
      <c r="J161" s="653"/>
      <c r="K161" s="653"/>
      <c r="L161" s="653"/>
      <c r="M161" s="653"/>
      <c r="N161" s="654"/>
    </row>
    <row r="162" spans="1:14" x14ac:dyDescent="0.25">
      <c r="A162" s="669"/>
      <c r="B162" s="670"/>
      <c r="C162" s="670"/>
      <c r="D162" s="670"/>
      <c r="E162" s="670"/>
      <c r="F162" s="670"/>
      <c r="G162" s="671"/>
      <c r="H162" s="652"/>
      <c r="I162" s="653"/>
      <c r="J162" s="653"/>
      <c r="K162" s="653"/>
      <c r="L162" s="653"/>
      <c r="M162" s="653"/>
      <c r="N162" s="654"/>
    </row>
    <row r="163" spans="1:14" x14ac:dyDescent="0.25">
      <c r="A163" s="669"/>
      <c r="B163" s="670"/>
      <c r="C163" s="670"/>
      <c r="D163" s="670"/>
      <c r="E163" s="670"/>
      <c r="F163" s="670"/>
      <c r="G163" s="671"/>
      <c r="H163" s="652"/>
      <c r="I163" s="653"/>
      <c r="J163" s="653"/>
      <c r="K163" s="653"/>
      <c r="L163" s="653"/>
      <c r="M163" s="653"/>
      <c r="N163" s="654"/>
    </row>
    <row r="164" spans="1:14" x14ac:dyDescent="0.25">
      <c r="A164" s="669"/>
      <c r="B164" s="670"/>
      <c r="C164" s="670"/>
      <c r="D164" s="670"/>
      <c r="E164" s="670"/>
      <c r="F164" s="670"/>
      <c r="G164" s="671"/>
      <c r="H164" s="652"/>
      <c r="I164" s="653"/>
      <c r="J164" s="653"/>
      <c r="K164" s="653"/>
      <c r="L164" s="653"/>
      <c r="M164" s="653"/>
      <c r="N164" s="654"/>
    </row>
    <row r="165" spans="1:14" x14ac:dyDescent="0.25">
      <c r="A165" s="669"/>
      <c r="B165" s="670"/>
      <c r="C165" s="670"/>
      <c r="D165" s="670"/>
      <c r="E165" s="670"/>
      <c r="F165" s="670"/>
      <c r="G165" s="671"/>
      <c r="H165" s="652"/>
      <c r="I165" s="653"/>
      <c r="J165" s="653"/>
      <c r="K165" s="653"/>
      <c r="L165" s="653"/>
      <c r="M165" s="653"/>
      <c r="N165" s="654"/>
    </row>
    <row r="166" spans="1:14" x14ac:dyDescent="0.25">
      <c r="A166" s="669"/>
      <c r="B166" s="670"/>
      <c r="C166" s="670"/>
      <c r="D166" s="670"/>
      <c r="E166" s="670"/>
      <c r="F166" s="670"/>
      <c r="G166" s="671"/>
      <c r="H166" s="652"/>
      <c r="I166" s="653"/>
      <c r="J166" s="653"/>
      <c r="K166" s="653"/>
      <c r="L166" s="653"/>
      <c r="M166" s="653"/>
      <c r="N166" s="654"/>
    </row>
    <row r="167" spans="1:14" x14ac:dyDescent="0.25">
      <c r="A167" s="669"/>
      <c r="B167" s="670"/>
      <c r="C167" s="670"/>
      <c r="D167" s="670"/>
      <c r="E167" s="670"/>
      <c r="F167" s="670"/>
      <c r="G167" s="671"/>
      <c r="H167" s="652"/>
      <c r="I167" s="653"/>
      <c r="J167" s="653"/>
      <c r="K167" s="653"/>
      <c r="L167" s="653"/>
      <c r="M167" s="653"/>
      <c r="N167" s="654"/>
    </row>
    <row r="168" spans="1:14" x14ac:dyDescent="0.25">
      <c r="A168" s="669"/>
      <c r="B168" s="670"/>
      <c r="C168" s="670"/>
      <c r="D168" s="670"/>
      <c r="E168" s="670"/>
      <c r="F168" s="670"/>
      <c r="G168" s="671"/>
      <c r="H168" s="652"/>
      <c r="I168" s="653"/>
      <c r="J168" s="653"/>
      <c r="K168" s="653"/>
      <c r="L168" s="653"/>
      <c r="M168" s="653"/>
      <c r="N168" s="654"/>
    </row>
    <row r="169" spans="1:14" x14ac:dyDescent="0.25">
      <c r="A169" s="669"/>
      <c r="B169" s="670"/>
      <c r="C169" s="670"/>
      <c r="D169" s="670"/>
      <c r="E169" s="670"/>
      <c r="F169" s="670"/>
      <c r="G169" s="671"/>
      <c r="H169" s="652"/>
      <c r="I169" s="653"/>
      <c r="J169" s="653"/>
      <c r="K169" s="653"/>
      <c r="L169" s="653"/>
      <c r="M169" s="653"/>
      <c r="N169" s="654"/>
    </row>
    <row r="170" spans="1:14" x14ac:dyDescent="0.25">
      <c r="A170" s="669"/>
      <c r="B170" s="670"/>
      <c r="C170" s="670"/>
      <c r="D170" s="670"/>
      <c r="E170" s="670"/>
      <c r="F170" s="670"/>
      <c r="G170" s="671"/>
      <c r="H170" s="652"/>
      <c r="I170" s="653"/>
      <c r="J170" s="653"/>
      <c r="K170" s="653"/>
      <c r="L170" s="653"/>
      <c r="M170" s="653"/>
      <c r="N170" s="654"/>
    </row>
    <row r="171" spans="1:14" x14ac:dyDescent="0.25">
      <c r="A171" s="669"/>
      <c r="B171" s="670"/>
      <c r="C171" s="670"/>
      <c r="D171" s="670"/>
      <c r="E171" s="670"/>
      <c r="F171" s="670"/>
      <c r="G171" s="671"/>
      <c r="H171" s="652"/>
      <c r="I171" s="653"/>
      <c r="J171" s="653"/>
      <c r="K171" s="653"/>
      <c r="L171" s="653"/>
      <c r="M171" s="653"/>
      <c r="N171" s="654"/>
    </row>
    <row r="172" spans="1:14" x14ac:dyDescent="0.25">
      <c r="A172" s="669"/>
      <c r="B172" s="670"/>
      <c r="C172" s="670"/>
      <c r="D172" s="670"/>
      <c r="E172" s="670"/>
      <c r="F172" s="670"/>
      <c r="G172" s="671"/>
      <c r="H172" s="652"/>
      <c r="I172" s="653"/>
      <c r="J172" s="653"/>
      <c r="K172" s="653"/>
      <c r="L172" s="653"/>
      <c r="M172" s="653"/>
      <c r="N172" s="654"/>
    </row>
    <row r="173" spans="1:14" x14ac:dyDescent="0.25">
      <c r="A173" s="669"/>
      <c r="B173" s="670"/>
      <c r="C173" s="670"/>
      <c r="D173" s="670"/>
      <c r="E173" s="670"/>
      <c r="F173" s="670"/>
      <c r="G173" s="671"/>
      <c r="H173" s="652"/>
      <c r="I173" s="653"/>
      <c r="J173" s="653"/>
      <c r="K173" s="653"/>
      <c r="L173" s="653"/>
      <c r="M173" s="653"/>
      <c r="N173" s="654"/>
    </row>
    <row r="174" spans="1:14" x14ac:dyDescent="0.25">
      <c r="A174" s="669"/>
      <c r="B174" s="670"/>
      <c r="C174" s="670"/>
      <c r="D174" s="670"/>
      <c r="E174" s="670"/>
      <c r="F174" s="670"/>
      <c r="G174" s="671"/>
      <c r="H174" s="652"/>
      <c r="I174" s="653"/>
      <c r="J174" s="653"/>
      <c r="K174" s="653"/>
      <c r="L174" s="653"/>
      <c r="M174" s="653"/>
      <c r="N174" s="654"/>
    </row>
    <row r="175" spans="1:14" x14ac:dyDescent="0.25">
      <c r="A175" s="669"/>
      <c r="B175" s="670"/>
      <c r="C175" s="670"/>
      <c r="D175" s="670"/>
      <c r="E175" s="670"/>
      <c r="F175" s="670"/>
      <c r="G175" s="671"/>
      <c r="H175" s="652"/>
      <c r="I175" s="653"/>
      <c r="J175" s="653"/>
      <c r="K175" s="653"/>
      <c r="L175" s="653"/>
      <c r="M175" s="653"/>
      <c r="N175" s="654"/>
    </row>
    <row r="176" spans="1:14" x14ac:dyDescent="0.25">
      <c r="A176" s="669"/>
      <c r="B176" s="670"/>
      <c r="C176" s="670"/>
      <c r="D176" s="670"/>
      <c r="E176" s="670"/>
      <c r="F176" s="670"/>
      <c r="G176" s="671"/>
      <c r="H176" s="652"/>
      <c r="I176" s="653"/>
      <c r="J176" s="653"/>
      <c r="K176" s="653"/>
      <c r="L176" s="653"/>
      <c r="M176" s="653"/>
      <c r="N176" s="654"/>
    </row>
    <row r="177" spans="1:14" x14ac:dyDescent="0.25">
      <c r="A177" s="669"/>
      <c r="B177" s="670"/>
      <c r="C177" s="670"/>
      <c r="D177" s="670"/>
      <c r="E177" s="670"/>
      <c r="F177" s="670"/>
      <c r="G177" s="671"/>
      <c r="H177" s="652"/>
      <c r="I177" s="653"/>
      <c r="J177" s="653"/>
      <c r="K177" s="653"/>
      <c r="L177" s="653"/>
      <c r="M177" s="653"/>
      <c r="N177" s="654"/>
    </row>
    <row r="178" spans="1:14" x14ac:dyDescent="0.25">
      <c r="A178" s="669"/>
      <c r="B178" s="670"/>
      <c r="C178" s="670"/>
      <c r="D178" s="670"/>
      <c r="E178" s="670"/>
      <c r="F178" s="670"/>
      <c r="G178" s="671"/>
      <c r="H178" s="652"/>
      <c r="I178" s="653"/>
      <c r="J178" s="653"/>
      <c r="K178" s="653"/>
      <c r="L178" s="653"/>
      <c r="M178" s="653"/>
      <c r="N178" s="654"/>
    </row>
    <row r="179" spans="1:14" x14ac:dyDescent="0.25">
      <c r="A179" s="669"/>
      <c r="B179" s="670"/>
      <c r="C179" s="670"/>
      <c r="D179" s="670"/>
      <c r="E179" s="670"/>
      <c r="F179" s="670"/>
      <c r="G179" s="671"/>
      <c r="H179" s="652"/>
      <c r="I179" s="653"/>
      <c r="J179" s="653"/>
      <c r="K179" s="653"/>
      <c r="L179" s="653"/>
      <c r="M179" s="653"/>
      <c r="N179" s="654"/>
    </row>
    <row r="180" spans="1:14" x14ac:dyDescent="0.25">
      <c r="A180" s="672"/>
      <c r="B180" s="673"/>
      <c r="C180" s="673"/>
      <c r="D180" s="673"/>
      <c r="E180" s="673"/>
      <c r="F180" s="673"/>
      <c r="G180" s="674"/>
      <c r="H180" s="655"/>
      <c r="I180" s="656"/>
      <c r="J180" s="656"/>
      <c r="K180" s="656"/>
      <c r="L180" s="656"/>
      <c r="M180" s="656"/>
      <c r="N180" s="657"/>
    </row>
    <row r="181" spans="1:14" x14ac:dyDescent="0.25">
      <c r="A181" s="250"/>
      <c r="B181" s="271"/>
      <c r="C181" s="271"/>
      <c r="D181" s="271"/>
      <c r="E181" s="271"/>
      <c r="F181" s="271"/>
      <c r="G181" s="434"/>
      <c r="H181" s="250"/>
      <c r="I181" s="271"/>
      <c r="J181" s="271"/>
      <c r="K181" s="271"/>
      <c r="L181" s="271"/>
      <c r="M181" s="271"/>
      <c r="N181" s="434"/>
    </row>
    <row r="183" spans="1:14" x14ac:dyDescent="0.25">
      <c r="A183" s="205" t="s">
        <v>160</v>
      </c>
    </row>
    <row r="186" spans="1:14" x14ac:dyDescent="0.25">
      <c r="A186" s="418"/>
      <c r="B186" s="418"/>
      <c r="C186" s="418"/>
      <c r="D186" s="418"/>
      <c r="E186" s="418"/>
      <c r="F186" s="418"/>
    </row>
    <row r="187" spans="1:14" x14ac:dyDescent="0.25">
      <c r="A187" s="418"/>
      <c r="B187" s="418"/>
      <c r="C187" s="418"/>
      <c r="D187" s="418"/>
      <c r="E187" s="418"/>
      <c r="F187" s="418"/>
    </row>
    <row r="188" spans="1:14" x14ac:dyDescent="0.25">
      <c r="A188" s="418"/>
      <c r="B188" s="418"/>
      <c r="C188" s="418"/>
      <c r="D188" s="418"/>
      <c r="E188" s="418"/>
      <c r="F188" s="418"/>
    </row>
    <row r="189" spans="1:14" x14ac:dyDescent="0.25">
      <c r="A189" s="418"/>
      <c r="B189" s="418"/>
      <c r="C189" s="418"/>
      <c r="D189" s="418"/>
      <c r="E189" s="418"/>
      <c r="F189" s="418"/>
    </row>
    <row r="190" spans="1:14" x14ac:dyDescent="0.25">
      <c r="A190" s="418"/>
      <c r="B190" s="418"/>
      <c r="C190" s="418"/>
      <c r="D190" s="418"/>
      <c r="E190" s="418"/>
      <c r="F190" s="418"/>
    </row>
    <row r="191" spans="1:14" x14ac:dyDescent="0.25">
      <c r="A191" s="418"/>
      <c r="B191" s="418"/>
      <c r="C191" s="418"/>
      <c r="D191" s="418"/>
      <c r="E191" s="418"/>
      <c r="F191" s="418"/>
    </row>
    <row r="192" spans="1:14" x14ac:dyDescent="0.25">
      <c r="A192" s="418"/>
      <c r="B192" s="418"/>
      <c r="C192" s="418"/>
      <c r="D192" s="418"/>
      <c r="E192" s="418"/>
      <c r="F192" s="418"/>
    </row>
    <row r="193" spans="1:6" x14ac:dyDescent="0.25">
      <c r="A193" s="418"/>
      <c r="B193" s="418"/>
      <c r="C193" s="418"/>
      <c r="D193" s="418"/>
      <c r="E193" s="418"/>
      <c r="F193" s="418"/>
    </row>
    <row r="194" spans="1:6" x14ac:dyDescent="0.25">
      <c r="A194" s="418"/>
      <c r="B194" s="418"/>
      <c r="C194" s="418"/>
      <c r="D194" s="418"/>
      <c r="E194" s="418"/>
      <c r="F194" s="418"/>
    </row>
  </sheetData>
  <sheetProtection algorithmName="SHA-512" hashValue="t4VlqRf9GvuGDy8yxCXRFFLNg4DqEckNmzx9C7HXCofuHO4VvyY8KzRp5ye1Ul2v+86DxY1mnSXhkGlj9QdlpQ==" saltValue="SGXkXcEEl9WelUWDNIDGfg==" spinCount="100000" sheet="1" objects="1" scenarios="1"/>
  <mergeCells count="24">
    <mergeCell ref="H141:N141"/>
    <mergeCell ref="H142:N180"/>
    <mergeCell ref="D144:F144"/>
    <mergeCell ref="D145:F145"/>
    <mergeCell ref="A149:G149"/>
    <mergeCell ref="A151:G180"/>
    <mergeCell ref="H95:N95"/>
    <mergeCell ref="H96:N136"/>
    <mergeCell ref="D98:F98"/>
    <mergeCell ref="D99:F99"/>
    <mergeCell ref="A103:G103"/>
    <mergeCell ref="A105:G136"/>
    <mergeCell ref="H48:N48"/>
    <mergeCell ref="H49:N90"/>
    <mergeCell ref="D51:F51"/>
    <mergeCell ref="D52:F52"/>
    <mergeCell ref="A56:G56"/>
    <mergeCell ref="A58:G90"/>
    <mergeCell ref="H3:N3"/>
    <mergeCell ref="H4:N44"/>
    <mergeCell ref="D6:F6"/>
    <mergeCell ref="D7:F7"/>
    <mergeCell ref="A11:G11"/>
    <mergeCell ref="A13:G44"/>
  </mergeCells>
  <pageMargins left="0.7" right="0.7" top="0.78740157499999996" bottom="0.78740157499999996" header="0.3" footer="0.3"/>
  <pageSetup paperSize="9" orientation="portrait" r:id="rId1"/>
  <headerFooter>
    <oddHeader>&amp;CAnlage B „Beschreibung des einzelnen Recyclingschrittes“</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6BDEC-6AEE-4BC4-8C5B-25D3AA5BAA8F}">
  <dimension ref="A1"/>
  <sheetViews>
    <sheetView workbookViewId="0">
      <selection activeCell="C4" sqref="C4"/>
    </sheetView>
  </sheetViews>
  <sheetFormatPr baseColWidth="10" defaultRowHeight="15" x14ac:dyDescent="0.25"/>
  <cols>
    <col min="1" max="16384" width="11.42578125" style="370"/>
  </cols>
  <sheetData/>
  <sheetProtection algorithmName="SHA-512" hashValue="n8YxsSxuptrKUqxHEhWBgECT+yro89Xw9FgzOi40UCKr7Lq+/T6UEz+vDE7vDVQBcr4Ro5SyI19x9OrTXHU4LQ==" saltValue="3J4pKOAR7lwHqj2w4Hr4OQ=="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vt:i4>
      </vt:variant>
    </vt:vector>
  </HeadingPairs>
  <TitlesOfParts>
    <vt:vector size="17" baseType="lpstr">
      <vt:lpstr>Ausfüllhinweise</vt:lpstr>
      <vt:lpstr>Titelseite NiCd-Altbatterien</vt:lpstr>
      <vt:lpstr>Gesamtergebnis</vt:lpstr>
      <vt:lpstr>Recyclingschritt N_0</vt:lpstr>
      <vt:lpstr>Recyclingschritt N_1</vt:lpstr>
      <vt:lpstr>Recyclingschritt N_2</vt:lpstr>
      <vt:lpstr>Recyclingschritt N_3</vt:lpstr>
      <vt:lpstr>Recyclingschritt N_4</vt:lpstr>
      <vt:lpstr>Recyclingschritt N_5</vt:lpstr>
      <vt:lpstr>Recyclingschritt N_6</vt:lpstr>
      <vt:lpstr>Recyclingschritt N_7</vt:lpstr>
      <vt:lpstr>Recyclingschritt N_8</vt:lpstr>
      <vt:lpstr>Anlage A</vt:lpstr>
      <vt:lpstr>Anlage B</vt:lpstr>
      <vt:lpstr>Ihre Bemerkungen</vt:lpstr>
      <vt:lpstr>Gesamtergebnis!Druckbereich</vt:lpstr>
      <vt:lpstr>'Titelseite NiCd-Altbatterien'!Druckbereich</vt:lpstr>
    </vt:vector>
  </TitlesOfParts>
  <Company>Umweltbundesamt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2026-10-06T07:30:46Z</cp:lastPrinted>
  <dcterms:created xsi:type="dcterms:W3CDTF">2014-10-22T08:20:18Z</dcterms:created>
  <dcterms:modified xsi:type="dcterms:W3CDTF">2026-10-06T11:21:51Z</dcterms:modified>
</cp:coreProperties>
</file>