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drawings/drawing4.xml" ContentType="application/vnd.openxmlformats-officedocument.drawing+xml"/>
  <Override PartName="/xl/comments14.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24226"/>
  <mc:AlternateContent xmlns:mc="http://schemas.openxmlformats.org/markup-compatibility/2006">
    <mc:Choice Requires="x15">
      <x15ac:absPath xmlns:x15ac="http://schemas.microsoft.com/office/spreadsheetml/2010/11/ac" url="Y:\Int\PV Batterien und ReFa (ab 2026)\31 215 Software für Mitteilungspflichten\31 215-1 Allgemeines\2020 - xxx Formatvorlagen\endg. Formate für website\Version 1\"/>
    </mc:Choice>
  </mc:AlternateContent>
  <xr:revisionPtr revIDLastSave="0" documentId="8_{7CC305B6-5E71-4C66-8937-466634F9226E}" xr6:coauthVersionLast="47" xr6:coauthVersionMax="47" xr10:uidLastSave="{00000000-0000-0000-0000-000000000000}"/>
  <workbookProtection workbookAlgorithmName="SHA-512" workbookHashValue="i7Ojsl/1iQEIpWrlgol8TculohawC0E3IDdRFTdSijK8Kp3OtawSiJOlYlNJZmAoW4Ap5rtDPXvZ2mOUPbPQKQ==" workbookSaltValue="eBUfazff8VKGsWOtopqArA==" workbookSpinCount="100000" lockStructure="1"/>
  <bookViews>
    <workbookView xWindow="-120" yWindow="-120" windowWidth="29040" windowHeight="15240" tabRatio="877" activeTab="1" xr2:uid="{C4324F35-630D-491D-A4BF-6975C8DCA40C}"/>
  </bookViews>
  <sheets>
    <sheet name="Ausfüllhinweise" sheetId="39" r:id="rId1"/>
    <sheet name="Titelseite Lithium-Altbatterien" sheetId="5" r:id="rId2"/>
    <sheet name="Gesamtergebnis" sheetId="1" r:id="rId3"/>
    <sheet name="Recyclingschritt N_0" sheetId="2" r:id="rId4"/>
    <sheet name="Behandlung vorgelagert N_-1 " sheetId="40" r:id="rId5"/>
    <sheet name="Behandlung vorgelagert N_-2" sheetId="41" r:id="rId6"/>
    <sheet name="Recyclingschritt N_1" sheetId="32" r:id="rId7"/>
    <sheet name="Recyclingschritt N_2" sheetId="34" r:id="rId8"/>
    <sheet name="Recyclingschritt N_3" sheetId="35" r:id="rId9"/>
    <sheet name="Recyclingschritt N_4" sheetId="36" r:id="rId10"/>
    <sheet name="Recyclingschritt N_5" sheetId="42" r:id="rId11"/>
    <sheet name="Recyclingschritt N_6" sheetId="43" r:id="rId12"/>
    <sheet name="Recyclingschritt N_7" sheetId="44" r:id="rId13"/>
    <sheet name="Recyclingschritt N_8" sheetId="46" r:id="rId14"/>
    <sheet name="Anlage A" sheetId="47" r:id="rId15"/>
    <sheet name="Anlage B" sheetId="48" r:id="rId16"/>
    <sheet name="Ihre Bemerkungen" sheetId="49" r:id="rId17"/>
  </sheets>
  <definedNames>
    <definedName name="Dropdown5" localSheetId="1">'Titelseite Lithium-Altbatterien'!#REF!</definedName>
    <definedName name="Dropdown6" localSheetId="1">'Titelseite Lithium-Altbatterien'!#REF!</definedName>
    <definedName name="_xlnm.Print_Area" localSheetId="2">Gesamtergebnis!$A$1:$G$220</definedName>
    <definedName name="_xlnm.Print_Area" localSheetId="1">'Titelseite Lithium-Altbatterien'!$A$1:$L$38</definedName>
    <definedName name="Text44" localSheetId="1">'Titelseite Lithium-Altbatterien'!#REF!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64" i="35" l="1"/>
  <c r="D64" i="35"/>
  <c r="B64" i="35"/>
  <c r="H209" i="2"/>
  <c r="H210" i="2"/>
  <c r="H211" i="2"/>
  <c r="H212" i="2"/>
  <c r="H213" i="2"/>
  <c r="H214" i="2"/>
  <c r="H215" i="2"/>
  <c r="H216" i="2"/>
  <c r="H217" i="2"/>
  <c r="H218" i="2"/>
  <c r="H219" i="2"/>
  <c r="H220" i="2"/>
  <c r="H221" i="2"/>
  <c r="H222" i="2"/>
  <c r="H223" i="2"/>
  <c r="H224" i="2"/>
  <c r="H225" i="2"/>
  <c r="H226" i="2"/>
  <c r="G209" i="2"/>
  <c r="G210" i="2"/>
  <c r="G211" i="2"/>
  <c r="G212" i="2"/>
  <c r="G213" i="2"/>
  <c r="G214" i="2"/>
  <c r="G215" i="2"/>
  <c r="G216" i="2"/>
  <c r="G217" i="2"/>
  <c r="G218" i="2"/>
  <c r="G219" i="2"/>
  <c r="G220" i="2"/>
  <c r="G221" i="2"/>
  <c r="G222" i="2"/>
  <c r="G223" i="2"/>
  <c r="G224" i="2"/>
  <c r="G225" i="2"/>
  <c r="G226" i="2"/>
  <c r="F209" i="2"/>
  <c r="F210" i="2"/>
  <c r="F211" i="2"/>
  <c r="F212" i="2"/>
  <c r="F213" i="2"/>
  <c r="F214" i="2"/>
  <c r="F215" i="2"/>
  <c r="F216" i="2"/>
  <c r="F217" i="2"/>
  <c r="F218" i="2"/>
  <c r="F219" i="2"/>
  <c r="F220" i="2"/>
  <c r="F221" i="2"/>
  <c r="F222" i="2"/>
  <c r="F223" i="2"/>
  <c r="F224" i="2"/>
  <c r="F225" i="2"/>
  <c r="F226" i="2"/>
  <c r="G208" i="2"/>
  <c r="H208" i="2"/>
  <c r="F208" i="2"/>
  <c r="H183" i="2"/>
  <c r="H184" i="2"/>
  <c r="H185" i="2"/>
  <c r="H186" i="2"/>
  <c r="H187" i="2"/>
  <c r="H188" i="2"/>
  <c r="H189" i="2"/>
  <c r="H190" i="2"/>
  <c r="H191" i="2"/>
  <c r="H192" i="2"/>
  <c r="H193" i="2"/>
  <c r="H194" i="2"/>
  <c r="H195" i="2"/>
  <c r="H196" i="2"/>
  <c r="H197" i="2"/>
  <c r="H198" i="2"/>
  <c r="H199" i="2"/>
  <c r="H200" i="2"/>
  <c r="G183" i="2"/>
  <c r="G184" i="2"/>
  <c r="G185" i="2"/>
  <c r="G186" i="2"/>
  <c r="G187" i="2"/>
  <c r="G188" i="2"/>
  <c r="G189" i="2"/>
  <c r="G190" i="2"/>
  <c r="G191" i="2"/>
  <c r="G192" i="2"/>
  <c r="G193" i="2"/>
  <c r="G194" i="2"/>
  <c r="G195" i="2"/>
  <c r="G196" i="2"/>
  <c r="G197" i="2"/>
  <c r="G198" i="2"/>
  <c r="G199" i="2"/>
  <c r="G200" i="2"/>
  <c r="F183" i="2"/>
  <c r="F184" i="2"/>
  <c r="F185" i="2"/>
  <c r="F186" i="2"/>
  <c r="F187" i="2"/>
  <c r="F188" i="2"/>
  <c r="F189" i="2"/>
  <c r="F190" i="2"/>
  <c r="F191" i="2"/>
  <c r="F192" i="2"/>
  <c r="F193" i="2"/>
  <c r="F194" i="2"/>
  <c r="F195" i="2"/>
  <c r="F196" i="2"/>
  <c r="F197" i="2"/>
  <c r="F198" i="2"/>
  <c r="F199" i="2"/>
  <c r="F200" i="2"/>
  <c r="G182" i="2"/>
  <c r="H182" i="2"/>
  <c r="F182" i="2"/>
  <c r="H157" i="2"/>
  <c r="H158" i="2"/>
  <c r="H159" i="2"/>
  <c r="H160" i="2"/>
  <c r="H161" i="2"/>
  <c r="H162" i="2"/>
  <c r="H163" i="2"/>
  <c r="H164" i="2"/>
  <c r="H165" i="2"/>
  <c r="H166" i="2"/>
  <c r="H167" i="2"/>
  <c r="H168" i="2"/>
  <c r="H169" i="2"/>
  <c r="H170" i="2"/>
  <c r="H171" i="2"/>
  <c r="H172" i="2"/>
  <c r="H173" i="2"/>
  <c r="H174" i="2"/>
  <c r="G157" i="2"/>
  <c r="G158" i="2"/>
  <c r="G159" i="2"/>
  <c r="G160" i="2"/>
  <c r="G161" i="2"/>
  <c r="G162" i="2"/>
  <c r="G163" i="2"/>
  <c r="G164" i="2"/>
  <c r="G165" i="2"/>
  <c r="G166" i="2"/>
  <c r="G167" i="2"/>
  <c r="G168" i="2"/>
  <c r="G169" i="2"/>
  <c r="G170" i="2"/>
  <c r="G171" i="2"/>
  <c r="G172" i="2"/>
  <c r="G173" i="2"/>
  <c r="G174" i="2"/>
  <c r="F157" i="2"/>
  <c r="F158" i="2"/>
  <c r="F159" i="2"/>
  <c r="F160" i="2"/>
  <c r="F161" i="2"/>
  <c r="F162" i="2"/>
  <c r="F163" i="2"/>
  <c r="F164" i="2"/>
  <c r="F165" i="2"/>
  <c r="F166" i="2"/>
  <c r="F167" i="2"/>
  <c r="F168" i="2"/>
  <c r="F169" i="2"/>
  <c r="F170" i="2"/>
  <c r="F171" i="2"/>
  <c r="F172" i="2"/>
  <c r="F173" i="2"/>
  <c r="F174" i="2"/>
  <c r="G156" i="2"/>
  <c r="H156" i="2"/>
  <c r="F156" i="2"/>
  <c r="H131" i="2"/>
  <c r="H132" i="2"/>
  <c r="H133" i="2"/>
  <c r="H134" i="2"/>
  <c r="H135" i="2"/>
  <c r="H136" i="2"/>
  <c r="H137" i="2"/>
  <c r="H138" i="2"/>
  <c r="H139" i="2"/>
  <c r="H140" i="2"/>
  <c r="H141" i="2"/>
  <c r="H142" i="2"/>
  <c r="H143" i="2"/>
  <c r="H144" i="2"/>
  <c r="H145" i="2"/>
  <c r="H146" i="2"/>
  <c r="H147" i="2"/>
  <c r="H148" i="2"/>
  <c r="G131" i="2"/>
  <c r="G132" i="2"/>
  <c r="G133" i="2"/>
  <c r="G134" i="2"/>
  <c r="G135" i="2"/>
  <c r="G136" i="2"/>
  <c r="G137" i="2"/>
  <c r="G138" i="2"/>
  <c r="G139" i="2"/>
  <c r="G140" i="2"/>
  <c r="G141" i="2"/>
  <c r="G142" i="2"/>
  <c r="G143" i="2"/>
  <c r="G144" i="2"/>
  <c r="G145" i="2"/>
  <c r="G146" i="2"/>
  <c r="G147" i="2"/>
  <c r="G148" i="2"/>
  <c r="F131" i="2"/>
  <c r="F132" i="2"/>
  <c r="F133" i="2"/>
  <c r="F134" i="2"/>
  <c r="F135" i="2"/>
  <c r="F136" i="2"/>
  <c r="F137" i="2"/>
  <c r="F138" i="2"/>
  <c r="F139" i="2"/>
  <c r="F140" i="2"/>
  <c r="F141" i="2"/>
  <c r="F142" i="2"/>
  <c r="F143" i="2"/>
  <c r="F144" i="2"/>
  <c r="F145" i="2"/>
  <c r="F146" i="2"/>
  <c r="F147" i="2"/>
  <c r="F148" i="2"/>
  <c r="G130" i="2"/>
  <c r="H130" i="2"/>
  <c r="F130" i="2"/>
  <c r="H105" i="2"/>
  <c r="H106" i="2"/>
  <c r="H107" i="2"/>
  <c r="H108" i="2"/>
  <c r="H109" i="2"/>
  <c r="H110" i="2"/>
  <c r="H111" i="2"/>
  <c r="H112" i="2"/>
  <c r="H113" i="2"/>
  <c r="H114" i="2"/>
  <c r="H115" i="2"/>
  <c r="H116" i="2"/>
  <c r="H117" i="2"/>
  <c r="H118" i="2"/>
  <c r="H119" i="2"/>
  <c r="H120" i="2"/>
  <c r="H121" i="2"/>
  <c r="H122" i="2"/>
  <c r="G105" i="2"/>
  <c r="G106" i="2"/>
  <c r="G107" i="2"/>
  <c r="G108" i="2"/>
  <c r="G109" i="2"/>
  <c r="G110" i="2"/>
  <c r="G111" i="2"/>
  <c r="G112" i="2"/>
  <c r="G113" i="2"/>
  <c r="G114" i="2"/>
  <c r="G115" i="2"/>
  <c r="G116" i="2"/>
  <c r="G117" i="2"/>
  <c r="G118" i="2"/>
  <c r="G119" i="2"/>
  <c r="G120" i="2"/>
  <c r="G121" i="2"/>
  <c r="G122" i="2"/>
  <c r="F105" i="2"/>
  <c r="F106" i="2"/>
  <c r="F107" i="2"/>
  <c r="F108" i="2"/>
  <c r="F109" i="2"/>
  <c r="F110" i="2"/>
  <c r="F111" i="2"/>
  <c r="F112" i="2"/>
  <c r="F113" i="2"/>
  <c r="F114" i="2"/>
  <c r="F115" i="2"/>
  <c r="F116" i="2"/>
  <c r="F117" i="2"/>
  <c r="F118" i="2"/>
  <c r="F119" i="2"/>
  <c r="F120" i="2"/>
  <c r="F121" i="2"/>
  <c r="F122" i="2"/>
  <c r="G104" i="2"/>
  <c r="H104" i="2"/>
  <c r="F104" i="2"/>
  <c r="H79" i="2"/>
  <c r="H80" i="2"/>
  <c r="H81" i="2"/>
  <c r="H82" i="2"/>
  <c r="H83" i="2"/>
  <c r="H84" i="2"/>
  <c r="H85" i="2"/>
  <c r="H86" i="2"/>
  <c r="H87" i="2"/>
  <c r="H88" i="2"/>
  <c r="H89" i="2"/>
  <c r="H90" i="2"/>
  <c r="H91" i="2"/>
  <c r="H92" i="2"/>
  <c r="H93" i="2"/>
  <c r="H94" i="2"/>
  <c r="H95" i="2"/>
  <c r="H96" i="2"/>
  <c r="G79" i="2"/>
  <c r="G80" i="2"/>
  <c r="G81" i="2"/>
  <c r="G82" i="2"/>
  <c r="G83" i="2"/>
  <c r="G84" i="2"/>
  <c r="G85" i="2"/>
  <c r="G86" i="2"/>
  <c r="G87" i="2"/>
  <c r="G88" i="2"/>
  <c r="G89" i="2"/>
  <c r="G90" i="2"/>
  <c r="G91" i="2"/>
  <c r="G92" i="2"/>
  <c r="G93" i="2"/>
  <c r="G94" i="2"/>
  <c r="G95" i="2"/>
  <c r="G96" i="2"/>
  <c r="F79" i="2"/>
  <c r="F80" i="2"/>
  <c r="F81" i="2"/>
  <c r="F82" i="2"/>
  <c r="F83" i="2"/>
  <c r="F84" i="2"/>
  <c r="F85" i="2"/>
  <c r="F86" i="2"/>
  <c r="F87" i="2"/>
  <c r="F88" i="2"/>
  <c r="F89" i="2"/>
  <c r="F90" i="2"/>
  <c r="F91" i="2"/>
  <c r="F92" i="2"/>
  <c r="F93" i="2"/>
  <c r="F94" i="2"/>
  <c r="F95" i="2"/>
  <c r="F96" i="2"/>
  <c r="H78" i="2"/>
  <c r="G78" i="2"/>
  <c r="F78" i="2"/>
  <c r="B74" i="2"/>
  <c r="B100" i="2"/>
  <c r="B126" i="2"/>
  <c r="B152" i="2"/>
  <c r="B178" i="2"/>
  <c r="B204" i="2"/>
  <c r="D75" i="2" l="1"/>
  <c r="D30" i="1"/>
  <c r="B114" i="1" s="1"/>
  <c r="D31" i="1"/>
  <c r="B140" i="1" s="1"/>
  <c r="D32" i="1"/>
  <c r="B165" i="1" s="1"/>
  <c r="F32" i="1"/>
  <c r="H227" i="2"/>
  <c r="G227" i="2"/>
  <c r="F227" i="2"/>
  <c r="D166" i="1"/>
  <c r="D141" i="1"/>
  <c r="D115" i="1"/>
  <c r="D89" i="1"/>
  <c r="F31" i="1"/>
  <c r="F30" i="1"/>
  <c r="C30" i="1"/>
  <c r="C31" i="1"/>
  <c r="C32" i="1"/>
  <c r="A30" i="1"/>
  <c r="A31" i="1"/>
  <c r="A32" i="1"/>
  <c r="H201" i="2"/>
  <c r="G201" i="2"/>
  <c r="F201" i="2"/>
  <c r="D205" i="2"/>
  <c r="D179" i="2"/>
  <c r="D153" i="2"/>
  <c r="D127" i="2"/>
  <c r="A223" i="2"/>
  <c r="A184" i="1" s="1"/>
  <c r="A224" i="2"/>
  <c r="A185" i="1" s="1"/>
  <c r="A225" i="2"/>
  <c r="A186" i="1" s="1"/>
  <c r="A226" i="2"/>
  <c r="A187" i="1" s="1"/>
  <c r="A222" i="2"/>
  <c r="A183" i="1" s="1"/>
  <c r="A197" i="2"/>
  <c r="A159" i="1" s="1"/>
  <c r="A198" i="2"/>
  <c r="A160" i="1" s="1"/>
  <c r="A199" i="2"/>
  <c r="A161" i="1" s="1"/>
  <c r="A200" i="2"/>
  <c r="A162" i="1" s="1"/>
  <c r="A196" i="2"/>
  <c r="A158" i="1" s="1"/>
  <c r="A171" i="2"/>
  <c r="A133" i="1" s="1"/>
  <c r="A172" i="2"/>
  <c r="A134" i="1" s="1"/>
  <c r="A173" i="2"/>
  <c r="A135" i="1" s="1"/>
  <c r="A174" i="2"/>
  <c r="A136" i="1" s="1"/>
  <c r="A170" i="2"/>
  <c r="A132" i="1" s="1"/>
  <c r="A230" i="2"/>
  <c r="D32" i="2"/>
  <c r="G30" i="2" s="1"/>
  <c r="A2" i="35"/>
  <c r="D40" i="41"/>
  <c r="D40" i="40"/>
  <c r="D25" i="44"/>
  <c r="D25" i="46"/>
  <c r="C25" i="46"/>
  <c r="A25" i="46" a="1"/>
  <c r="A25" i="46" s="1"/>
  <c r="C25" i="44"/>
  <c r="A25" i="44" a="1"/>
  <c r="A25" i="44" s="1"/>
  <c r="D25" i="43"/>
  <c r="C25" i="43"/>
  <c r="A25" i="43" a="1"/>
  <c r="A25" i="43" s="1"/>
  <c r="B5" i="46"/>
  <c r="B5" i="44"/>
  <c r="B5" i="43"/>
  <c r="A67" i="46"/>
  <c r="D64" i="46"/>
  <c r="E64" i="46" s="1"/>
  <c r="C64" i="46"/>
  <c r="B64" i="46"/>
  <c r="E63" i="46"/>
  <c r="E62" i="46"/>
  <c r="E61" i="46"/>
  <c r="E60" i="46"/>
  <c r="E59" i="46"/>
  <c r="E58" i="46"/>
  <c r="E57" i="46"/>
  <c r="E56" i="46"/>
  <c r="E55" i="46"/>
  <c r="E54" i="46"/>
  <c r="E53" i="46"/>
  <c r="E52" i="46"/>
  <c r="E51" i="46"/>
  <c r="E50" i="46"/>
  <c r="E49" i="46"/>
  <c r="E48" i="46"/>
  <c r="E47" i="46"/>
  <c r="E46" i="46"/>
  <c r="E45" i="46"/>
  <c r="H42" i="46"/>
  <c r="D40" i="46"/>
  <c r="H31" i="46"/>
  <c r="H22" i="46"/>
  <c r="C7" i="46"/>
  <c r="A2" i="46"/>
  <c r="H1" i="46"/>
  <c r="A67" i="44"/>
  <c r="D64" i="44"/>
  <c r="C64" i="44"/>
  <c r="E64" i="44" s="1"/>
  <c r="B64" i="44"/>
  <c r="E63" i="44"/>
  <c r="E62" i="44"/>
  <c r="E61" i="44"/>
  <c r="E60" i="44"/>
  <c r="E59" i="44"/>
  <c r="E58" i="44"/>
  <c r="E57" i="44"/>
  <c r="E56" i="44"/>
  <c r="E55" i="44"/>
  <c r="E54" i="44"/>
  <c r="E53" i="44"/>
  <c r="E52" i="44"/>
  <c r="E51" i="44"/>
  <c r="E50" i="44"/>
  <c r="E49" i="44"/>
  <c r="E48" i="44"/>
  <c r="E47" i="44"/>
  <c r="E46" i="44"/>
  <c r="E45" i="44"/>
  <c r="H42" i="44"/>
  <c r="D40" i="44"/>
  <c r="H31" i="44"/>
  <c r="H22" i="44"/>
  <c r="C7" i="44"/>
  <c r="A2" i="44"/>
  <c r="H1" i="44"/>
  <c r="A67" i="43"/>
  <c r="D64" i="43"/>
  <c r="C64" i="43"/>
  <c r="E64" i="43" s="1"/>
  <c r="B64" i="43"/>
  <c r="E63" i="43"/>
  <c r="E62" i="43"/>
  <c r="E61" i="43"/>
  <c r="E60" i="43"/>
  <c r="E59" i="43"/>
  <c r="E58" i="43"/>
  <c r="E57" i="43"/>
  <c r="E56" i="43"/>
  <c r="E55" i="43"/>
  <c r="E54" i="43"/>
  <c r="E53" i="43"/>
  <c r="E52" i="43"/>
  <c r="E51" i="43"/>
  <c r="E50" i="43"/>
  <c r="E49" i="43"/>
  <c r="E48" i="43"/>
  <c r="E47" i="43"/>
  <c r="E46" i="43"/>
  <c r="E45" i="43"/>
  <c r="H42" i="43"/>
  <c r="D40" i="43"/>
  <c r="H31" i="43"/>
  <c r="H22" i="43"/>
  <c r="C7" i="43"/>
  <c r="A2" i="43"/>
  <c r="H1" i="43"/>
  <c r="B5" i="42"/>
  <c r="D25" i="42"/>
  <c r="C25" i="42"/>
  <c r="A25" i="42" a="1"/>
  <c r="A25" i="42" s="1"/>
  <c r="A67" i="42"/>
  <c r="D64" i="42"/>
  <c r="C64" i="42"/>
  <c r="E64" i="42" s="1"/>
  <c r="B64" i="42"/>
  <c r="E63" i="42"/>
  <c r="E62" i="42"/>
  <c r="E61" i="42"/>
  <c r="E60" i="42"/>
  <c r="E59" i="42"/>
  <c r="E58" i="42"/>
  <c r="E57" i="42"/>
  <c r="E56" i="42"/>
  <c r="E55" i="42"/>
  <c r="E54" i="42"/>
  <c r="E53" i="42"/>
  <c r="E52" i="42"/>
  <c r="E51" i="42"/>
  <c r="E50" i="42"/>
  <c r="E49" i="42"/>
  <c r="E48" i="42"/>
  <c r="E47" i="42"/>
  <c r="E46" i="42"/>
  <c r="E45" i="42"/>
  <c r="H42" i="42"/>
  <c r="D40" i="42"/>
  <c r="H31" i="42"/>
  <c r="H22" i="42"/>
  <c r="C7" i="42"/>
  <c r="A2" i="42"/>
  <c r="H1" i="42"/>
  <c r="E46" i="41"/>
  <c r="E47" i="41"/>
  <c r="E48" i="41"/>
  <c r="E49" i="41"/>
  <c r="E50" i="41"/>
  <c r="E51" i="41"/>
  <c r="E52" i="41"/>
  <c r="E53" i="41"/>
  <c r="E54" i="41"/>
  <c r="E55" i="41"/>
  <c r="E56" i="41"/>
  <c r="E57" i="41"/>
  <c r="E58" i="41"/>
  <c r="E59" i="41"/>
  <c r="E60" i="41"/>
  <c r="E61" i="41"/>
  <c r="E62" i="41"/>
  <c r="E63" i="41"/>
  <c r="E45" i="41"/>
  <c r="D64" i="41"/>
  <c r="C64" i="41"/>
  <c r="B5" i="41"/>
  <c r="E46" i="36"/>
  <c r="E47" i="36"/>
  <c r="E48" i="36"/>
  <c r="E49" i="36"/>
  <c r="E50" i="36"/>
  <c r="E51" i="36"/>
  <c r="E52" i="36"/>
  <c r="E53" i="36"/>
  <c r="E54" i="36"/>
  <c r="E55" i="36"/>
  <c r="E56" i="36"/>
  <c r="E57" i="36"/>
  <c r="E58" i="36"/>
  <c r="E59" i="36"/>
  <c r="E60" i="36"/>
  <c r="E61" i="36"/>
  <c r="E62" i="36"/>
  <c r="E63" i="36"/>
  <c r="E45" i="36"/>
  <c r="D64" i="36"/>
  <c r="C64" i="36"/>
  <c r="B64" i="36"/>
  <c r="B64" i="34"/>
  <c r="E46" i="35"/>
  <c r="E47" i="35"/>
  <c r="E48" i="35"/>
  <c r="E49" i="35"/>
  <c r="E50" i="35"/>
  <c r="E51" i="35"/>
  <c r="E52" i="35"/>
  <c r="E53" i="35"/>
  <c r="E54" i="35"/>
  <c r="E55" i="35"/>
  <c r="E56" i="35"/>
  <c r="E57" i="35"/>
  <c r="E58" i="35"/>
  <c r="E59" i="35"/>
  <c r="E60" i="35"/>
  <c r="E61" i="35"/>
  <c r="E62" i="35"/>
  <c r="E63" i="35"/>
  <c r="E45" i="35"/>
  <c r="E46" i="34"/>
  <c r="E47" i="34"/>
  <c r="E48" i="34"/>
  <c r="E49" i="34"/>
  <c r="E50" i="34"/>
  <c r="E51" i="34"/>
  <c r="E52" i="34"/>
  <c r="E53" i="34"/>
  <c r="E54" i="34"/>
  <c r="E55" i="34"/>
  <c r="E56" i="34"/>
  <c r="E57" i="34"/>
  <c r="E58" i="34"/>
  <c r="E59" i="34"/>
  <c r="E60" i="34"/>
  <c r="E61" i="34"/>
  <c r="E62" i="34"/>
  <c r="E63" i="34"/>
  <c r="E45" i="34"/>
  <c r="D64" i="34"/>
  <c r="C64" i="34"/>
  <c r="E46" i="32"/>
  <c r="E47" i="32"/>
  <c r="E48" i="32"/>
  <c r="E49" i="32"/>
  <c r="E50" i="32"/>
  <c r="E51" i="32"/>
  <c r="E52" i="32"/>
  <c r="E53" i="32"/>
  <c r="E54" i="32"/>
  <c r="E55" i="32"/>
  <c r="E56" i="32"/>
  <c r="E57" i="32"/>
  <c r="E58" i="32"/>
  <c r="E59" i="32"/>
  <c r="E60" i="32"/>
  <c r="E61" i="32"/>
  <c r="E62" i="32"/>
  <c r="E63" i="32"/>
  <c r="E45" i="32"/>
  <c r="D64" i="32"/>
  <c r="C64" i="32"/>
  <c r="B64" i="32"/>
  <c r="A92" i="2"/>
  <c r="A59" i="43" s="1"/>
  <c r="G29" i="2" l="1"/>
  <c r="C165" i="2" s="1"/>
  <c r="G28" i="2"/>
  <c r="G27" i="2"/>
  <c r="G26" i="2"/>
  <c r="G31" i="2"/>
  <c r="E64" i="32"/>
  <c r="A59" i="46"/>
  <c r="A59" i="42"/>
  <c r="A59" i="44"/>
  <c r="A93" i="2"/>
  <c r="A94" i="2"/>
  <c r="A95" i="2"/>
  <c r="A96" i="2"/>
  <c r="C71" i="2"/>
  <c r="E70" i="2"/>
  <c r="E69" i="2"/>
  <c r="E68" i="2"/>
  <c r="E67" i="2"/>
  <c r="E66" i="2"/>
  <c r="E65" i="2"/>
  <c r="E64" i="2"/>
  <c r="E63" i="2"/>
  <c r="E62" i="2"/>
  <c r="E61" i="2"/>
  <c r="E60" i="2"/>
  <c r="E59" i="2"/>
  <c r="E58" i="2"/>
  <c r="E57" i="2"/>
  <c r="E56" i="2"/>
  <c r="E55" i="2"/>
  <c r="E54" i="2"/>
  <c r="E53" i="2"/>
  <c r="E52" i="2"/>
  <c r="E46" i="40"/>
  <c r="E47" i="40"/>
  <c r="E48" i="40"/>
  <c r="E49" i="40"/>
  <c r="E50" i="40"/>
  <c r="E51" i="40"/>
  <c r="E52" i="40"/>
  <c r="E53" i="40"/>
  <c r="E54" i="40"/>
  <c r="E55" i="40"/>
  <c r="E56" i="40"/>
  <c r="E57" i="40"/>
  <c r="E58" i="40"/>
  <c r="E59" i="40"/>
  <c r="E60" i="40"/>
  <c r="E61" i="40"/>
  <c r="E62" i="40"/>
  <c r="E63" i="40"/>
  <c r="E45" i="40"/>
  <c r="D64" i="40"/>
  <c r="C64" i="40"/>
  <c r="C156" i="2" l="1"/>
  <c r="E32" i="2"/>
  <c r="C164" i="2"/>
  <c r="C166" i="2"/>
  <c r="B160" i="2"/>
  <c r="B122" i="1" s="1"/>
  <c r="C161" i="2"/>
  <c r="B168" i="2"/>
  <c r="B130" i="1" s="1"/>
  <c r="B167" i="2"/>
  <c r="B129" i="1" s="1"/>
  <c r="C174" i="2"/>
  <c r="C159" i="2"/>
  <c r="B171" i="2"/>
  <c r="B133" i="1" s="1"/>
  <c r="B173" i="2"/>
  <c r="B135" i="1" s="1"/>
  <c r="C171" i="2"/>
  <c r="B172" i="2"/>
  <c r="B134" i="1" s="1"/>
  <c r="C173" i="2"/>
  <c r="C170" i="2"/>
  <c r="C168" i="2"/>
  <c r="C172" i="2"/>
  <c r="B174" i="2"/>
  <c r="B136" i="1" s="1"/>
  <c r="C163" i="2"/>
  <c r="C157" i="2"/>
  <c r="B157" i="2"/>
  <c r="B119" i="1" s="1"/>
  <c r="C169" i="2"/>
  <c r="B169" i="2"/>
  <c r="B131" i="1" s="1"/>
  <c r="C167" i="2"/>
  <c r="C160" i="2"/>
  <c r="C162" i="2"/>
  <c r="C158" i="2"/>
  <c r="C183" i="2"/>
  <c r="C195" i="2"/>
  <c r="C182" i="2"/>
  <c r="C184" i="2"/>
  <c r="C196" i="2"/>
  <c r="C185" i="2"/>
  <c r="C197" i="2"/>
  <c r="C188" i="2"/>
  <c r="B183" i="2"/>
  <c r="B145" i="1" s="1"/>
  <c r="C186" i="2"/>
  <c r="C198" i="2"/>
  <c r="B194" i="2"/>
  <c r="B156" i="1" s="1"/>
  <c r="C189" i="2"/>
  <c r="B195" i="2"/>
  <c r="B157" i="1" s="1"/>
  <c r="B200" i="2"/>
  <c r="B162" i="1" s="1"/>
  <c r="C187" i="2"/>
  <c r="C199" i="2"/>
  <c r="B193" i="2"/>
  <c r="B155" i="1" s="1"/>
  <c r="C200" i="2"/>
  <c r="C194" i="2"/>
  <c r="C190" i="2"/>
  <c r="C191" i="2"/>
  <c r="B197" i="2"/>
  <c r="B159" i="1" s="1"/>
  <c r="C192" i="2"/>
  <c r="B186" i="2"/>
  <c r="B148" i="1" s="1"/>
  <c r="B198" i="2"/>
  <c r="B160" i="1" s="1"/>
  <c r="C193" i="2"/>
  <c r="B199" i="2"/>
  <c r="B161" i="1" s="1"/>
  <c r="C209" i="2"/>
  <c r="C222" i="2"/>
  <c r="C211" i="2"/>
  <c r="C223" i="2"/>
  <c r="C212" i="2"/>
  <c r="C224" i="2"/>
  <c r="B223" i="2"/>
  <c r="B184" i="1" s="1"/>
  <c r="C213" i="2"/>
  <c r="C225" i="2"/>
  <c r="B219" i="2"/>
  <c r="B180" i="1" s="1"/>
  <c r="C217" i="2"/>
  <c r="C214" i="2"/>
  <c r="C226" i="2"/>
  <c r="B220" i="2"/>
  <c r="B181" i="1" s="1"/>
  <c r="C210" i="2"/>
  <c r="C215" i="2"/>
  <c r="B209" i="2"/>
  <c r="B170" i="1" s="1"/>
  <c r="B221" i="2"/>
  <c r="B182" i="1" s="1"/>
  <c r="C216" i="2"/>
  <c r="C218" i="2"/>
  <c r="B212" i="2"/>
  <c r="B173" i="1" s="1"/>
  <c r="B224" i="2"/>
  <c r="B185" i="1" s="1"/>
  <c r="C219" i="2"/>
  <c r="B225" i="2"/>
  <c r="B186" i="1" s="1"/>
  <c r="C220" i="2"/>
  <c r="B226" i="2"/>
  <c r="B187" i="1" s="1"/>
  <c r="C221" i="2"/>
  <c r="C208" i="2"/>
  <c r="A63" i="43"/>
  <c r="A63" i="44"/>
  <c r="A63" i="42"/>
  <c r="A63" i="46"/>
  <c r="A62" i="46"/>
  <c r="A62" i="43"/>
  <c r="A62" i="44"/>
  <c r="A62" i="42"/>
  <c r="A60" i="44"/>
  <c r="A60" i="42"/>
  <c r="A60" i="43"/>
  <c r="A60" i="46"/>
  <c r="A61" i="42"/>
  <c r="A61" i="43"/>
  <c r="A61" i="46"/>
  <c r="A61" i="44"/>
  <c r="E71" i="2"/>
  <c r="A67" i="41" l="1"/>
  <c r="E64" i="41"/>
  <c r="A63" i="41"/>
  <c r="A62" i="41"/>
  <c r="A61" i="41"/>
  <c r="A60" i="41"/>
  <c r="H42" i="41"/>
  <c r="H31" i="41"/>
  <c r="D28" i="41"/>
  <c r="H22" i="41"/>
  <c r="C7" i="41"/>
  <c r="A2" i="41"/>
  <c r="H1" i="41"/>
  <c r="B5" i="40"/>
  <c r="B5" i="36"/>
  <c r="B5" i="35"/>
  <c r="B5" i="34"/>
  <c r="B5" i="32"/>
  <c r="D28" i="40"/>
  <c r="A67" i="40"/>
  <c r="E64" i="40"/>
  <c r="A63" i="40"/>
  <c r="A62" i="40"/>
  <c r="A61" i="40"/>
  <c r="A60" i="40"/>
  <c r="H42" i="40"/>
  <c r="H31" i="40"/>
  <c r="H22" i="40"/>
  <c r="C7" i="40"/>
  <c r="A2" i="40"/>
  <c r="H1" i="40"/>
  <c r="A63" i="32"/>
  <c r="A63" i="36"/>
  <c r="A62" i="36"/>
  <c r="A61" i="36"/>
  <c r="A60" i="36"/>
  <c r="A63" i="35"/>
  <c r="A62" i="35"/>
  <c r="A61" i="35"/>
  <c r="A60" i="35"/>
  <c r="A63" i="34"/>
  <c r="A62" i="34"/>
  <c r="A61" i="34"/>
  <c r="A60" i="34"/>
  <c r="A62" i="32"/>
  <c r="A148" i="2"/>
  <c r="A147" i="2"/>
  <c r="A122" i="2"/>
  <c r="A121" i="2"/>
  <c r="A119" i="2"/>
  <c r="A120" i="2"/>
  <c r="D46" i="2"/>
  <c r="A145" i="2" l="1"/>
  <c r="A146" i="2"/>
  <c r="A60" i="32"/>
  <c r="A61" i="32"/>
  <c r="A107" i="1" l="1"/>
  <c r="A108" i="1"/>
  <c r="A109" i="1"/>
  <c r="A110" i="1"/>
  <c r="A67" i="36"/>
  <c r="A67" i="34"/>
  <c r="A67" i="32"/>
  <c r="A83" i="1"/>
  <c r="A84" i="1"/>
  <c r="A58" i="1"/>
  <c r="A2" i="36"/>
  <c r="A2" i="34"/>
  <c r="A2" i="32"/>
  <c r="C7" i="32"/>
  <c r="C25" i="36"/>
  <c r="C25" i="35"/>
  <c r="A25" i="34" a="1"/>
  <c r="A25" i="34" s="1"/>
  <c r="F29" i="1"/>
  <c r="D29" i="1"/>
  <c r="B88" i="1" s="1"/>
  <c r="A57" i="1"/>
  <c r="F28" i="1"/>
  <c r="F27" i="1"/>
  <c r="D25" i="36"/>
  <c r="A25" i="36" a="1"/>
  <c r="A25" i="36" s="1"/>
  <c r="D25" i="35"/>
  <c r="A25" i="35" a="1"/>
  <c r="A25" i="35" s="1"/>
  <c r="H42" i="36"/>
  <c r="D40" i="36"/>
  <c r="H31" i="36"/>
  <c r="H22" i="36"/>
  <c r="C7" i="36"/>
  <c r="H1" i="36"/>
  <c r="H42" i="35"/>
  <c r="D40" i="35"/>
  <c r="H31" i="35"/>
  <c r="H22" i="35"/>
  <c r="C7" i="35"/>
  <c r="H1" i="35"/>
  <c r="D25" i="34"/>
  <c r="C25" i="34"/>
  <c r="B49" i="2" l="1"/>
  <c r="E64" i="36"/>
  <c r="E64" i="35"/>
  <c r="B81" i="2" l="1"/>
  <c r="B43" i="1" s="1"/>
  <c r="B159" i="2"/>
  <c r="B121" i="1" s="1"/>
  <c r="B133" i="2"/>
  <c r="B107" i="2"/>
  <c r="B69" i="1" s="1"/>
  <c r="B211" i="2"/>
  <c r="B172" i="1" s="1"/>
  <c r="B185" i="2"/>
  <c r="B147" i="1" s="1"/>
  <c r="B83" i="2"/>
  <c r="B45" i="1" s="1"/>
  <c r="B187" i="2"/>
  <c r="B149" i="1" s="1"/>
  <c r="B161" i="2"/>
  <c r="B123" i="1" s="1"/>
  <c r="B135" i="2"/>
  <c r="B109" i="2"/>
  <c r="B71" i="1" s="1"/>
  <c r="B213" i="2"/>
  <c r="B174" i="1" s="1"/>
  <c r="B84" i="2"/>
  <c r="B46" i="1" s="1"/>
  <c r="B162" i="2"/>
  <c r="B124" i="1" s="1"/>
  <c r="B188" i="2"/>
  <c r="B150" i="1" s="1"/>
  <c r="B136" i="2"/>
  <c r="B110" i="2"/>
  <c r="B72" i="1" s="1"/>
  <c r="B214" i="2"/>
  <c r="B175" i="1" s="1"/>
  <c r="B85" i="2"/>
  <c r="B47" i="1" s="1"/>
  <c r="B189" i="2"/>
  <c r="B151" i="1" s="1"/>
  <c r="B111" i="2"/>
  <c r="B73" i="1" s="1"/>
  <c r="B163" i="2"/>
  <c r="B125" i="1" s="1"/>
  <c r="B137" i="2"/>
  <c r="B215" i="2"/>
  <c r="B176" i="1" s="1"/>
  <c r="B86" i="2"/>
  <c r="B48" i="1" s="1"/>
  <c r="B190" i="2"/>
  <c r="B152" i="1" s="1"/>
  <c r="B216" i="2"/>
  <c r="B177" i="1" s="1"/>
  <c r="B164" i="2"/>
  <c r="B126" i="1" s="1"/>
  <c r="B138" i="2"/>
  <c r="B112" i="2"/>
  <c r="B74" i="1" s="1"/>
  <c r="B87" i="2"/>
  <c r="B49" i="1" s="1"/>
  <c r="B217" i="2"/>
  <c r="B178" i="1" s="1"/>
  <c r="B191" i="2"/>
  <c r="B153" i="1" s="1"/>
  <c r="B139" i="2"/>
  <c r="B165" i="2"/>
  <c r="B127" i="1" s="1"/>
  <c r="B113" i="2"/>
  <c r="B75" i="1" s="1"/>
  <c r="B88" i="2"/>
  <c r="B50" i="1" s="1"/>
  <c r="B218" i="2"/>
  <c r="B179" i="1" s="1"/>
  <c r="B192" i="2"/>
  <c r="B154" i="1" s="1"/>
  <c r="B166" i="2"/>
  <c r="B128" i="1" s="1"/>
  <c r="B140" i="2"/>
  <c r="B114" i="2"/>
  <c r="B76" i="1" s="1"/>
  <c r="B92" i="2"/>
  <c r="B54" i="1" s="1"/>
  <c r="B118" i="2"/>
  <c r="B80" i="1" s="1"/>
  <c r="B222" i="2"/>
  <c r="B183" i="1" s="1"/>
  <c r="B144" i="2"/>
  <c r="B196" i="2"/>
  <c r="B158" i="1" s="1"/>
  <c r="B170" i="2"/>
  <c r="B132" i="1" s="1"/>
  <c r="B78" i="2"/>
  <c r="B182" i="2"/>
  <c r="B144" i="1" s="1"/>
  <c r="B130" i="2"/>
  <c r="B156" i="2"/>
  <c r="B118" i="1" s="1"/>
  <c r="B104" i="2"/>
  <c r="B208" i="2"/>
  <c r="B169" i="1" s="1"/>
  <c r="C111" i="2"/>
  <c r="B105" i="2"/>
  <c r="B67" i="1" s="1"/>
  <c r="B117" i="2"/>
  <c r="B79" i="1" s="1"/>
  <c r="C112" i="2"/>
  <c r="C110" i="2"/>
  <c r="C113" i="2"/>
  <c r="B119" i="2"/>
  <c r="B81" i="1" s="1"/>
  <c r="C117" i="2"/>
  <c r="C122" i="2"/>
  <c r="C114" i="2"/>
  <c r="B108" i="2"/>
  <c r="B70" i="1" s="1"/>
  <c r="B120" i="2"/>
  <c r="B82" i="1" s="1"/>
  <c r="C105" i="2"/>
  <c r="C104" i="2"/>
  <c r="C106" i="2"/>
  <c r="C118" i="2"/>
  <c r="C115" i="2"/>
  <c r="B121" i="2"/>
  <c r="B83" i="1" s="1"/>
  <c r="C116" i="2"/>
  <c r="B122" i="2"/>
  <c r="B84" i="1" s="1"/>
  <c r="B116" i="2"/>
  <c r="B78" i="1" s="1"/>
  <c r="C107" i="2"/>
  <c r="C119" i="2"/>
  <c r="C108" i="2"/>
  <c r="C120" i="2"/>
  <c r="C109" i="2"/>
  <c r="C121" i="2"/>
  <c r="B115" i="2"/>
  <c r="B77" i="1" s="1"/>
  <c r="B106" i="2"/>
  <c r="B68" i="1" s="1"/>
  <c r="B132" i="2"/>
  <c r="B210" i="2"/>
  <c r="B171" i="1" s="1"/>
  <c r="B184" i="2"/>
  <c r="B146" i="1" s="1"/>
  <c r="B158" i="2"/>
  <c r="B120" i="1" s="1"/>
  <c r="C139" i="2"/>
  <c r="B145" i="2"/>
  <c r="C140" i="2"/>
  <c r="B134" i="2"/>
  <c r="B146" i="2"/>
  <c r="C146" i="2"/>
  <c r="C141" i="2"/>
  <c r="B147" i="2"/>
  <c r="C132" i="2"/>
  <c r="C133" i="2"/>
  <c r="C138" i="2"/>
  <c r="C142" i="2"/>
  <c r="B148" i="2"/>
  <c r="C145" i="2"/>
  <c r="C134" i="2"/>
  <c r="C131" i="2"/>
  <c r="C143" i="2"/>
  <c r="C130" i="2"/>
  <c r="C144" i="2"/>
  <c r="C135" i="2"/>
  <c r="C147" i="2"/>
  <c r="B141" i="2"/>
  <c r="C136" i="2"/>
  <c r="C148" i="2"/>
  <c r="B142" i="2"/>
  <c r="C137" i="2"/>
  <c r="B131" i="2"/>
  <c r="B143" i="2"/>
  <c r="C79" i="2"/>
  <c r="C80" i="2"/>
  <c r="C81" i="2"/>
  <c r="C93" i="2"/>
  <c r="C82" i="2"/>
  <c r="C83" i="2"/>
  <c r="C95" i="2"/>
  <c r="C84" i="2"/>
  <c r="C96" i="2"/>
  <c r="B89" i="2"/>
  <c r="B51" i="1" s="1"/>
  <c r="C85" i="2"/>
  <c r="C78" i="2"/>
  <c r="B90" i="2"/>
  <c r="B52" i="1" s="1"/>
  <c r="B79" i="2"/>
  <c r="B41" i="1" s="1"/>
  <c r="B91" i="2"/>
  <c r="B53" i="1" s="1"/>
  <c r="C86" i="2"/>
  <c r="C87" i="2"/>
  <c r="C88" i="2"/>
  <c r="B93" i="2"/>
  <c r="B55" i="1" s="1"/>
  <c r="C89" i="2"/>
  <c r="B82" i="2"/>
  <c r="B44" i="1" s="1"/>
  <c r="B94" i="2"/>
  <c r="B56" i="1" s="1"/>
  <c r="C90" i="2"/>
  <c r="B95" i="2"/>
  <c r="B57" i="1" s="1"/>
  <c r="C91" i="2"/>
  <c r="B96" i="2"/>
  <c r="B58" i="1" s="1"/>
  <c r="C92" i="2"/>
  <c r="C94" i="2"/>
  <c r="B80" i="2"/>
  <c r="B42" i="1" s="1"/>
  <c r="B71" i="2"/>
  <c r="H22" i="34"/>
  <c r="H42" i="34"/>
  <c r="D40" i="34"/>
  <c r="H31" i="34"/>
  <c r="C7" i="34"/>
  <c r="H1" i="34"/>
  <c r="B188" i="1" l="1"/>
  <c r="B163" i="1"/>
  <c r="B137" i="1"/>
  <c r="E170" i="2"/>
  <c r="E163" i="2"/>
  <c r="B105" i="1"/>
  <c r="B101" i="1"/>
  <c r="B109" i="1"/>
  <c r="B100" i="1"/>
  <c r="B94" i="1"/>
  <c r="E156" i="2"/>
  <c r="B97" i="1"/>
  <c r="B106" i="1"/>
  <c r="E157" i="2"/>
  <c r="E165" i="2"/>
  <c r="E162" i="2"/>
  <c r="E161" i="2"/>
  <c r="B107" i="1"/>
  <c r="E172" i="2"/>
  <c r="E158" i="2"/>
  <c r="B108" i="1"/>
  <c r="B99" i="1"/>
  <c r="B96" i="1"/>
  <c r="B103" i="1"/>
  <c r="E167" i="2"/>
  <c r="B102" i="1"/>
  <c r="E166" i="2"/>
  <c r="B95" i="1"/>
  <c r="B110" i="1"/>
  <c r="B93" i="1"/>
  <c r="E169" i="2"/>
  <c r="E171" i="2"/>
  <c r="B98" i="1"/>
  <c r="E173" i="2"/>
  <c r="E159" i="2"/>
  <c r="B104" i="1"/>
  <c r="E160" i="2"/>
  <c r="E164" i="2"/>
  <c r="E168" i="2"/>
  <c r="E143" i="2"/>
  <c r="E83" i="2"/>
  <c r="E120" i="2"/>
  <c r="E105" i="2"/>
  <c r="E82" i="2"/>
  <c r="E141" i="2"/>
  <c r="E115" i="2"/>
  <c r="E108" i="2"/>
  <c r="E113" i="2"/>
  <c r="E131" i="2"/>
  <c r="E144" i="2"/>
  <c r="E117" i="2"/>
  <c r="E79" i="2"/>
  <c r="E104" i="2"/>
  <c r="C123" i="2"/>
  <c r="E88" i="2"/>
  <c r="E84" i="2"/>
  <c r="E89" i="2"/>
  <c r="E135" i="2"/>
  <c r="E139" i="2"/>
  <c r="E95" i="2"/>
  <c r="E133" i="2"/>
  <c r="E145" i="2"/>
  <c r="E119" i="2"/>
  <c r="E112" i="2"/>
  <c r="E116" i="2"/>
  <c r="E111" i="2"/>
  <c r="E138" i="2"/>
  <c r="E146" i="2"/>
  <c r="E132" i="2"/>
  <c r="E107" i="2"/>
  <c r="E81" i="2"/>
  <c r="E140" i="2"/>
  <c r="E137" i="2"/>
  <c r="E136" i="2"/>
  <c r="E118" i="2"/>
  <c r="E87" i="2"/>
  <c r="E142" i="2"/>
  <c r="E78" i="2"/>
  <c r="C97" i="2"/>
  <c r="E80" i="2"/>
  <c r="E85" i="2"/>
  <c r="E130" i="2"/>
  <c r="C149" i="2"/>
  <c r="E147" i="2"/>
  <c r="E121" i="2"/>
  <c r="E106" i="2"/>
  <c r="E114" i="2"/>
  <c r="E86" i="2"/>
  <c r="B97" i="2"/>
  <c r="B40" i="1"/>
  <c r="B66" i="1"/>
  <c r="B123" i="2"/>
  <c r="B92" i="1"/>
  <c r="B149" i="2"/>
  <c r="E148" i="2"/>
  <c r="E134" i="2"/>
  <c r="E109" i="2"/>
  <c r="E110" i="2"/>
  <c r="E64" i="34"/>
  <c r="E191" i="2" l="1"/>
  <c r="E217" i="2"/>
  <c r="E194" i="2"/>
  <c r="E220" i="2"/>
  <c r="E183" i="2"/>
  <c r="E209" i="2"/>
  <c r="E192" i="2"/>
  <c r="E218" i="2"/>
  <c r="E184" i="2"/>
  <c r="E210" i="2"/>
  <c r="E193" i="2"/>
  <c r="E219" i="2"/>
  <c r="E197" i="2"/>
  <c r="E223" i="2"/>
  <c r="E190" i="2"/>
  <c r="E216" i="2"/>
  <c r="E198" i="2"/>
  <c r="E224" i="2"/>
  <c r="E195" i="2"/>
  <c r="E221" i="2"/>
  <c r="E186" i="2"/>
  <c r="E212" i="2"/>
  <c r="E185" i="2"/>
  <c r="E211" i="2"/>
  <c r="E187" i="2"/>
  <c r="E213" i="2"/>
  <c r="E196" i="2"/>
  <c r="E222" i="2"/>
  <c r="E208" i="2"/>
  <c r="E189" i="2"/>
  <c r="E215" i="2"/>
  <c r="E199" i="2"/>
  <c r="E225" i="2"/>
  <c r="E188" i="2"/>
  <c r="E214" i="2"/>
  <c r="E174" i="2"/>
  <c r="E175" i="2" s="1"/>
  <c r="C201" i="2"/>
  <c r="B111" i="1"/>
  <c r="B175" i="2"/>
  <c r="E182" i="2"/>
  <c r="C175" i="2"/>
  <c r="E149" i="2"/>
  <c r="H1" i="32"/>
  <c r="H1" i="2"/>
  <c r="H203" i="2" s="1"/>
  <c r="E122" i="2"/>
  <c r="E123" i="2" s="1"/>
  <c r="E91" i="2"/>
  <c r="E92" i="2"/>
  <c r="E93" i="2"/>
  <c r="E94" i="2"/>
  <c r="E96" i="2"/>
  <c r="E90" i="2"/>
  <c r="H42" i="32"/>
  <c r="H22" i="32"/>
  <c r="H31" i="32"/>
  <c r="D40" i="32"/>
  <c r="A3" i="1" a="1"/>
  <c r="A3" i="1" s="1"/>
  <c r="C10" i="1"/>
  <c r="B5" i="2"/>
  <c r="D37" i="1"/>
  <c r="D101" i="2"/>
  <c r="D63" i="1"/>
  <c r="D25" i="32"/>
  <c r="C25" i="32"/>
  <c r="A25" i="32" a="1"/>
  <c r="A25" i="32" s="1"/>
  <c r="A81" i="1"/>
  <c r="A82" i="1"/>
  <c r="A55" i="1"/>
  <c r="A56" i="1"/>
  <c r="E34" i="1"/>
  <c r="D27" i="1"/>
  <c r="B36" i="1" s="1"/>
  <c r="D28" i="1"/>
  <c r="B62" i="1" s="1"/>
  <c r="A29" i="1"/>
  <c r="A28" i="1"/>
  <c r="D33" i="1" l="1"/>
  <c r="E32" i="1" s="1"/>
  <c r="B201" i="2"/>
  <c r="B227" i="2"/>
  <c r="E200" i="2"/>
  <c r="E201" i="2" s="1"/>
  <c r="E226" i="2"/>
  <c r="E227" i="2" s="1"/>
  <c r="H48" i="2"/>
  <c r="H177" i="2"/>
  <c r="H151" i="2"/>
  <c r="E97" i="2"/>
  <c r="H99" i="2"/>
  <c r="H125" i="2"/>
  <c r="H34" i="2"/>
  <c r="H23" i="2"/>
  <c r="H73" i="2"/>
  <c r="A27" i="1"/>
  <c r="C28" i="1"/>
  <c r="C29" i="1"/>
  <c r="C33" i="1"/>
  <c r="C27" i="1"/>
  <c r="E30" i="1" l="1"/>
  <c r="E31" i="1"/>
  <c r="E27" i="1"/>
  <c r="E29" i="1"/>
  <c r="E28" i="1"/>
  <c r="C227" i="2"/>
  <c r="C14" i="1"/>
  <c r="C15" i="1"/>
  <c r="C16" i="1"/>
  <c r="C17" i="1"/>
  <c r="C18" i="1"/>
  <c r="C19" i="1"/>
  <c r="C20" i="1"/>
  <c r="C13" i="1"/>
  <c r="C8" i="2"/>
  <c r="F1" i="1"/>
  <c r="B85" i="1"/>
  <c r="D43" i="1" l="1"/>
  <c r="D55" i="1"/>
  <c r="D44" i="1"/>
  <c r="D56" i="1"/>
  <c r="D46" i="1"/>
  <c r="D58" i="1"/>
  <c r="D47" i="1"/>
  <c r="D50" i="1"/>
  <c r="D41" i="1"/>
  <c r="D42" i="1"/>
  <c r="D57" i="1"/>
  <c r="D48" i="1"/>
  <c r="D49" i="1"/>
  <c r="D40" i="1"/>
  <c r="D45" i="1"/>
  <c r="D51" i="1"/>
  <c r="D52" i="1"/>
  <c r="D53" i="1"/>
  <c r="D54" i="1"/>
  <c r="C44" i="1"/>
  <c r="E44" i="1" s="1"/>
  <c r="C47" i="1"/>
  <c r="C55" i="1"/>
  <c r="E55" i="1" s="1"/>
  <c r="C58" i="1"/>
  <c r="E58" i="1" s="1"/>
  <c r="C43" i="1"/>
  <c r="E43" i="1" s="1"/>
  <c r="G43" i="1" s="1"/>
  <c r="C48" i="1"/>
  <c r="C41" i="1"/>
  <c r="C51" i="1"/>
  <c r="C50" i="1"/>
  <c r="C46" i="1"/>
  <c r="C57" i="1"/>
  <c r="C56" i="1"/>
  <c r="E56" i="1" s="1"/>
  <c r="C40" i="1"/>
  <c r="E40" i="1" s="1"/>
  <c r="G40" i="1" s="1"/>
  <c r="C45" i="1"/>
  <c r="E45" i="1" s="1"/>
  <c r="C53" i="1"/>
  <c r="C49" i="1"/>
  <c r="E49" i="1" s="1"/>
  <c r="C54" i="1"/>
  <c r="C42" i="1"/>
  <c r="C52" i="1"/>
  <c r="D93" i="1"/>
  <c r="D105" i="1"/>
  <c r="D106" i="1"/>
  <c r="D94" i="1"/>
  <c r="D95" i="1"/>
  <c r="D107" i="1"/>
  <c r="D96" i="1"/>
  <c r="D108" i="1"/>
  <c r="D97" i="1"/>
  <c r="D109" i="1"/>
  <c r="D98" i="1"/>
  <c r="D110" i="1"/>
  <c r="D99" i="1"/>
  <c r="D92" i="1"/>
  <c r="D100" i="1"/>
  <c r="D101" i="1"/>
  <c r="D103" i="1"/>
  <c r="D102" i="1"/>
  <c r="D104" i="1"/>
  <c r="C101" i="1"/>
  <c r="C105" i="1"/>
  <c r="C109" i="1"/>
  <c r="C102" i="1"/>
  <c r="C99" i="1"/>
  <c r="C100" i="1"/>
  <c r="C93" i="1"/>
  <c r="C103" i="1"/>
  <c r="C92" i="1"/>
  <c r="C107" i="1"/>
  <c r="C108" i="1"/>
  <c r="C94" i="1"/>
  <c r="C110" i="1"/>
  <c r="C98" i="1"/>
  <c r="C104" i="1"/>
  <c r="C97" i="1"/>
  <c r="C95" i="1"/>
  <c r="C106" i="1"/>
  <c r="C96" i="1"/>
  <c r="D77" i="1"/>
  <c r="D78" i="1"/>
  <c r="D67" i="1"/>
  <c r="D79" i="1"/>
  <c r="D72" i="1"/>
  <c r="D68" i="1"/>
  <c r="D80" i="1"/>
  <c r="D69" i="1"/>
  <c r="D81" i="1"/>
  <c r="D84" i="1"/>
  <c r="D70" i="1"/>
  <c r="D82" i="1"/>
  <c r="D71" i="1"/>
  <c r="D83" i="1"/>
  <c r="D73" i="1"/>
  <c r="D66" i="1"/>
  <c r="D74" i="1"/>
  <c r="D75" i="1"/>
  <c r="D76" i="1"/>
  <c r="C69" i="1"/>
  <c r="C67" i="1"/>
  <c r="C81" i="1"/>
  <c r="C66" i="1"/>
  <c r="C74" i="1"/>
  <c r="C83" i="1"/>
  <c r="C71" i="1"/>
  <c r="C78" i="1"/>
  <c r="C73" i="1"/>
  <c r="C68" i="1"/>
  <c r="C70" i="1"/>
  <c r="C77" i="1"/>
  <c r="E77" i="1" s="1"/>
  <c r="C79" i="1"/>
  <c r="C76" i="1"/>
  <c r="C80" i="1"/>
  <c r="C84" i="1"/>
  <c r="C75" i="1"/>
  <c r="C72" i="1"/>
  <c r="C82" i="1"/>
  <c r="D124" i="1"/>
  <c r="D136" i="1"/>
  <c r="D126" i="1"/>
  <c r="D127" i="1"/>
  <c r="D118" i="1"/>
  <c r="D128" i="1"/>
  <c r="D130" i="1"/>
  <c r="D131" i="1"/>
  <c r="D129" i="1"/>
  <c r="D119" i="1"/>
  <c r="D132" i="1"/>
  <c r="D120" i="1"/>
  <c r="D121" i="1"/>
  <c r="D133" i="1"/>
  <c r="D122" i="1"/>
  <c r="D134" i="1"/>
  <c r="D123" i="1"/>
  <c r="D135" i="1"/>
  <c r="D125" i="1"/>
  <c r="C122" i="1"/>
  <c r="C131" i="1"/>
  <c r="C118" i="1"/>
  <c r="C135" i="1"/>
  <c r="C128" i="1"/>
  <c r="C121" i="1"/>
  <c r="C127" i="1"/>
  <c r="C133" i="1"/>
  <c r="C125" i="1"/>
  <c r="C136" i="1"/>
  <c r="C129" i="1"/>
  <c r="C134" i="1"/>
  <c r="C119" i="1"/>
  <c r="C126" i="1"/>
  <c r="C124" i="1"/>
  <c r="C120" i="1"/>
  <c r="C123" i="1"/>
  <c r="C132" i="1"/>
  <c r="C130" i="1"/>
  <c r="D152" i="1"/>
  <c r="D154" i="1"/>
  <c r="D155" i="1"/>
  <c r="D156" i="1"/>
  <c r="D158" i="1"/>
  <c r="D147" i="1"/>
  <c r="D145" i="1"/>
  <c r="D157" i="1"/>
  <c r="D146" i="1"/>
  <c r="D159" i="1"/>
  <c r="D148" i="1"/>
  <c r="D153" i="1"/>
  <c r="D160" i="1"/>
  <c r="D149" i="1"/>
  <c r="D161" i="1"/>
  <c r="D150" i="1"/>
  <c r="D162" i="1"/>
  <c r="D151" i="1"/>
  <c r="D144" i="1"/>
  <c r="C155" i="1"/>
  <c r="C152" i="1"/>
  <c r="C158" i="1"/>
  <c r="C149" i="1"/>
  <c r="C162" i="1"/>
  <c r="C160" i="1"/>
  <c r="C145" i="1"/>
  <c r="C159" i="1"/>
  <c r="C153" i="1"/>
  <c r="C150" i="1"/>
  <c r="C147" i="1"/>
  <c r="C154" i="1"/>
  <c r="C148" i="1"/>
  <c r="C151" i="1"/>
  <c r="C156" i="1"/>
  <c r="C146" i="1"/>
  <c r="C161" i="1"/>
  <c r="C144" i="1"/>
  <c r="C157" i="1"/>
  <c r="D170" i="1"/>
  <c r="D182" i="1"/>
  <c r="D172" i="1"/>
  <c r="D184" i="1"/>
  <c r="D171" i="1"/>
  <c r="D183" i="1"/>
  <c r="D185" i="1"/>
  <c r="D186" i="1"/>
  <c r="D175" i="1"/>
  <c r="D187" i="1"/>
  <c r="D174" i="1"/>
  <c r="D176" i="1"/>
  <c r="D169" i="1"/>
  <c r="D177" i="1"/>
  <c r="D178" i="1"/>
  <c r="D179" i="1"/>
  <c r="D180" i="1"/>
  <c r="D181" i="1"/>
  <c r="D173" i="1"/>
  <c r="C169" i="1"/>
  <c r="C183" i="1"/>
  <c r="C186" i="1"/>
  <c r="C176" i="1"/>
  <c r="C181" i="1"/>
  <c r="C171" i="1"/>
  <c r="C174" i="1"/>
  <c r="C178" i="1"/>
  <c r="C182" i="1"/>
  <c r="C175" i="1"/>
  <c r="C180" i="1"/>
  <c r="C187" i="1"/>
  <c r="C173" i="1"/>
  <c r="C185" i="1"/>
  <c r="C177" i="1"/>
  <c r="C184" i="1"/>
  <c r="C172" i="1"/>
  <c r="C179" i="1"/>
  <c r="C170" i="1"/>
  <c r="E33" i="1"/>
  <c r="B59" i="1"/>
  <c r="E105" i="1" l="1"/>
  <c r="E46" i="1"/>
  <c r="E53" i="1"/>
  <c r="E54" i="1"/>
  <c r="E51" i="1"/>
  <c r="E57" i="1"/>
  <c r="E47" i="1"/>
  <c r="E50" i="1"/>
  <c r="E99" i="1"/>
  <c r="E52" i="1"/>
  <c r="E41" i="1"/>
  <c r="G41" i="1" s="1"/>
  <c r="E42" i="1"/>
  <c r="G42" i="1" s="1"/>
  <c r="E48" i="1"/>
  <c r="E121" i="1"/>
  <c r="G121" i="1" s="1"/>
  <c r="E122" i="1"/>
  <c r="E95" i="1"/>
  <c r="G95" i="1" s="1"/>
  <c r="E67" i="1"/>
  <c r="G67" i="1" s="1"/>
  <c r="E101" i="1"/>
  <c r="E94" i="1"/>
  <c r="G94" i="1" s="1"/>
  <c r="E76" i="1"/>
  <c r="E97" i="1"/>
  <c r="E73" i="1"/>
  <c r="E80" i="1"/>
  <c r="E70" i="1"/>
  <c r="E82" i="1"/>
  <c r="E104" i="1"/>
  <c r="E79" i="1"/>
  <c r="E81" i="1"/>
  <c r="E93" i="1"/>
  <c r="G93" i="1" s="1"/>
  <c r="E102" i="1"/>
  <c r="E109" i="1"/>
  <c r="E69" i="1"/>
  <c r="G69" i="1" s="1"/>
  <c r="E71" i="1"/>
  <c r="E92" i="1"/>
  <c r="G92" i="1" s="1"/>
  <c r="E68" i="1"/>
  <c r="G68" i="1" s="1"/>
  <c r="E110" i="1"/>
  <c r="E78" i="1"/>
  <c r="E107" i="1"/>
  <c r="E72" i="1"/>
  <c r="E83" i="1"/>
  <c r="E75" i="1"/>
  <c r="E74" i="1"/>
  <c r="E84" i="1"/>
  <c r="E106" i="1"/>
  <c r="E98" i="1"/>
  <c r="E108" i="1"/>
  <c r="E169" i="1"/>
  <c r="G169" i="1" s="1"/>
  <c r="E156" i="1"/>
  <c r="E158" i="1"/>
  <c r="E123" i="1"/>
  <c r="E128" i="1"/>
  <c r="E103" i="1"/>
  <c r="E148" i="1"/>
  <c r="E124" i="1"/>
  <c r="E96" i="1"/>
  <c r="E154" i="1"/>
  <c r="E126" i="1"/>
  <c r="E66" i="1"/>
  <c r="G66" i="1" s="1"/>
  <c r="E100" i="1"/>
  <c r="E170" i="1"/>
  <c r="G170" i="1" s="1"/>
  <c r="E153" i="1"/>
  <c r="E133" i="1"/>
  <c r="E160" i="1"/>
  <c r="E136" i="1"/>
  <c r="E155" i="1"/>
  <c r="E118" i="1"/>
  <c r="G118" i="1" s="1"/>
  <c r="E182" i="1"/>
  <c r="E178" i="1"/>
  <c r="E131" i="1"/>
  <c r="E119" i="1"/>
  <c r="G119" i="1" s="1"/>
  <c r="E149" i="1"/>
  <c r="E151" i="1"/>
  <c r="E152" i="1"/>
  <c r="E120" i="1"/>
  <c r="G120" i="1" s="1"/>
  <c r="E135" i="1"/>
  <c r="E150" i="1"/>
  <c r="E134" i="1"/>
  <c r="E159" i="1"/>
  <c r="E147" i="1"/>
  <c r="G147" i="1" s="1"/>
  <c r="E177" i="1"/>
  <c r="E130" i="1"/>
  <c r="E127" i="1"/>
  <c r="E180" i="1"/>
  <c r="E129" i="1"/>
  <c r="E172" i="1"/>
  <c r="G172" i="1" s="1"/>
  <c r="E181" i="1"/>
  <c r="E157" i="1"/>
  <c r="E145" i="1"/>
  <c r="G145" i="1" s="1"/>
  <c r="E125" i="1"/>
  <c r="E184" i="1"/>
  <c r="E144" i="1"/>
  <c r="G144" i="1" s="1"/>
  <c r="E186" i="1"/>
  <c r="E161" i="1"/>
  <c r="E162" i="1"/>
  <c r="E185" i="1"/>
  <c r="E183" i="1"/>
  <c r="E146" i="1"/>
  <c r="G146" i="1" s="1"/>
  <c r="E132" i="1"/>
  <c r="E176" i="1"/>
  <c r="E173" i="1"/>
  <c r="E187" i="1"/>
  <c r="E175" i="1"/>
  <c r="E174" i="1"/>
  <c r="E179" i="1"/>
  <c r="E171" i="1"/>
  <c r="G171" i="1" s="1"/>
  <c r="D188" i="1"/>
  <c r="C188" i="1"/>
  <c r="C137" i="1"/>
  <c r="C163" i="1"/>
  <c r="D163" i="1"/>
  <c r="D137" i="1"/>
  <c r="D111" i="1"/>
  <c r="C111" i="1"/>
  <c r="C85" i="1"/>
  <c r="D85" i="1"/>
  <c r="D59" i="1"/>
  <c r="C59" i="1"/>
  <c r="E188" i="1" l="1"/>
  <c r="F188" i="1" s="1"/>
  <c r="E163" i="1"/>
  <c r="F163" i="1" s="1"/>
  <c r="E137" i="1"/>
  <c r="F137" i="1" s="1"/>
  <c r="E111" i="1"/>
  <c r="F111" i="1" s="1"/>
  <c r="E85" i="1"/>
  <c r="F85" i="1" s="1"/>
  <c r="E59" i="1"/>
  <c r="F59" i="1" s="1"/>
  <c r="A118" i="2"/>
  <c r="A80" i="1" s="1"/>
  <c r="A144" i="2"/>
  <c r="A106" i="1" s="1"/>
  <c r="A54" i="1"/>
  <c r="A59" i="32"/>
  <c r="A59" i="34"/>
  <c r="A59" i="40"/>
  <c r="A59" i="36"/>
  <c r="A59" i="35"/>
  <c r="A59" i="4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Kohlmeyer</author>
  </authors>
  <commentList>
    <comment ref="F7" authorId="0" shapeId="0" xr:uid="{90FA6965-148B-41C8-BC40-1E716DDFEAAF}">
      <text>
        <r>
          <rPr>
            <b/>
            <sz val="9"/>
            <color indexed="81"/>
            <rFont val="Tahoma"/>
            <family val="2"/>
          </rPr>
          <t>UBA:</t>
        </r>
        <r>
          <rPr>
            <sz val="9"/>
            <color indexed="81"/>
            <rFont val="Tahoma"/>
            <family val="2"/>
          </rPr>
          <t xml:space="preserve">
Bitte den Namen des Recyclingbetriebes eintragen. Dies kann auch eine Kurzbezeichnung sein. Im Formblatt "Recyclingschritt N_0", Zeile 11 - 18 geben Sie bitte den vollständigen Namen des Betriebes und die Kontaktadresse an.</t>
        </r>
      </text>
    </comment>
    <comment ref="F12" authorId="0" shapeId="0" xr:uid="{17E2799C-A1BE-460C-88FD-9A2A08E4108E}">
      <text>
        <r>
          <rPr>
            <b/>
            <sz val="9"/>
            <color indexed="81"/>
            <rFont val="Tahoma"/>
            <family val="2"/>
          </rPr>
          <t>UBA:</t>
        </r>
        <r>
          <rPr>
            <sz val="9"/>
            <color indexed="81"/>
            <rFont val="Tahoma"/>
            <family val="2"/>
          </rPr>
          <t xml:space="preserve">
Bei Bedarf auszufüllen.
Bitte Bezeichnung der jeweiligen Recyclingschritte (RS) auf der Titelseite eintragen (z.B. "Mechanisches Recycling" etc.). 
</t>
        </r>
      </text>
    </comment>
    <comment ref="B15" authorId="0" shapeId="0" xr:uid="{AAB3912F-347D-44C9-B78F-4EC9BC353018}">
      <text>
        <r>
          <rPr>
            <b/>
            <sz val="9"/>
            <color indexed="81"/>
            <rFont val="Tahoma"/>
            <family val="2"/>
          </rPr>
          <t>UBA:</t>
        </r>
        <r>
          <rPr>
            <sz val="9"/>
            <color indexed="81"/>
            <rFont val="Tahoma"/>
            <family val="2"/>
          </rPr>
          <t xml:space="preserve">
Bei Bedarf auszufüllen.
Bitte Bezeichnung der jeweiligen Recyclingschritte (RS) auf der Titelseite eintragen (z.B. "Demontage von Batteriesätzen" etc.). 
</t>
        </r>
      </text>
    </comment>
    <comment ref="D15" authorId="0" shapeId="0" xr:uid="{6DF373F3-D3E3-4A83-93C3-7DB164EF18B6}">
      <text>
        <r>
          <rPr>
            <b/>
            <sz val="9"/>
            <color indexed="81"/>
            <rFont val="Tahoma"/>
            <family val="2"/>
          </rPr>
          <t>UBA:</t>
        </r>
        <r>
          <rPr>
            <sz val="9"/>
            <color indexed="81"/>
            <rFont val="Tahoma"/>
            <family val="2"/>
          </rPr>
          <t xml:space="preserve">
Bei Bedarf auszufüllen.
Bitte Bezeichnung der jeweiligen Recyclingschritte (RS) auf der Titelseite eintragen (z.B. "Demontage von Batteriesätzen" etc.). 
</t>
        </r>
      </text>
    </comment>
    <comment ref="F15" authorId="0" shapeId="0" xr:uid="{F6860BFE-9318-4292-829E-38B60710A8BE}">
      <text>
        <r>
          <rPr>
            <b/>
            <sz val="9"/>
            <color indexed="81"/>
            <rFont val="Tahoma"/>
            <family val="2"/>
          </rPr>
          <t>UBA:</t>
        </r>
        <r>
          <rPr>
            <sz val="9"/>
            <color indexed="81"/>
            <rFont val="Tahoma"/>
            <family val="2"/>
          </rPr>
          <t xml:space="preserve">
Bei Bedarf auszufüllen.
Bitte Bezeichnung der jeweiligen Recyclingschritte (RS) auf der Titelseite eintragen (z.B. "Demontage von Batteriesätzen" etc.). 
</t>
        </r>
      </text>
    </comment>
    <comment ref="H15" authorId="0" shapeId="0" xr:uid="{A1C18A2C-C90B-484C-A176-8D9B3C0EBDAE}">
      <text>
        <r>
          <rPr>
            <b/>
            <sz val="9"/>
            <color indexed="81"/>
            <rFont val="Tahoma"/>
            <family val="2"/>
          </rPr>
          <t>UBA:</t>
        </r>
        <r>
          <rPr>
            <sz val="9"/>
            <color indexed="81"/>
            <rFont val="Tahoma"/>
            <family val="2"/>
          </rPr>
          <t xml:space="preserve">
Bei Bedarf auszufüllen.
Bitte Bezeichnung der jeweiligen Recyclingschritte (RS) auf der Titelseite eintragen (z.B. "Demontage von Batteriesätzen" etc.). 
</t>
        </r>
      </text>
    </comment>
    <comment ref="J15" authorId="0" shapeId="0" xr:uid="{DA938458-36DE-462F-9D95-7E39BE959589}">
      <text>
        <r>
          <rPr>
            <b/>
            <sz val="9"/>
            <color indexed="81"/>
            <rFont val="Tahoma"/>
            <family val="2"/>
          </rPr>
          <t>UBA:</t>
        </r>
        <r>
          <rPr>
            <sz val="9"/>
            <color indexed="81"/>
            <rFont val="Tahoma"/>
            <family val="2"/>
          </rPr>
          <t xml:space="preserve">
Bei Bedarf auszufüllen.
Bitte Bezeichnung der jeweiligen Recyclingschritte (RS) auf der Titelseite eintragen (z.B. "Demontage von Batteriesätzen" etc.). 
</t>
        </r>
      </text>
    </comment>
    <comment ref="B18" authorId="0" shapeId="0" xr:uid="{87F1B7CD-DAF3-4068-BED6-5D48CDFBA32E}">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D18" authorId="0" shapeId="0" xr:uid="{E586B01A-9C38-40FE-AE3B-A00FB0D45180}">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F18" authorId="0" shapeId="0" xr:uid="{BA3EC91E-F2A2-4ADF-8CD6-5D59EF8C52D7}">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H18" authorId="0" shapeId="0" xr:uid="{C4204823-5931-4BE5-8EE6-FA72EAE3CF3C}">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J18" authorId="0" shapeId="0" xr:uid="{F60DAE71-DF4C-4E8D-962B-E5486EDEA119}">
      <text>
        <r>
          <rPr>
            <b/>
            <sz val="9"/>
            <color indexed="81"/>
            <rFont val="Tahoma"/>
            <family val="2"/>
          </rPr>
          <t>UBA:</t>
        </r>
        <r>
          <rPr>
            <sz val="9"/>
            <color indexed="81"/>
            <rFont val="Tahoma"/>
            <family val="2"/>
          </rPr>
          <t xml:space="preserve">
Bei Bedarf auszufüllen.
Bitte Bezeichnung der jeweiligen Recyclingschritte (RS) auf der Titelseite eintragen (z.B. Separation Aluminium-Folie", etc.). 
</t>
        </r>
      </text>
    </comment>
    <comment ref="B21" authorId="0" shapeId="0" xr:uid="{DB9C0C5E-4940-4BBC-9E98-49CC9C814890}">
      <text>
        <r>
          <rPr>
            <b/>
            <sz val="9"/>
            <color indexed="81"/>
            <rFont val="Tahoma"/>
            <family val="2"/>
          </rPr>
          <t>UBA:</t>
        </r>
        <r>
          <rPr>
            <sz val="9"/>
            <color indexed="81"/>
            <rFont val="Tahoma"/>
            <family val="2"/>
          </rPr>
          <t xml:space="preserve">
Bei Bedarf auszufüllen.
Bitte Bezeichnung der jeweiligen Recyclingschritte (RS) hier auf der Titelseite eintragen (z.B. "Separation NE-Metalle", "Kunststoffgranulierung" etc.). 
</t>
        </r>
      </text>
    </comment>
    <comment ref="D21" authorId="0" shapeId="0" xr:uid="{FA4ABE8D-CADF-4E33-B898-955AE861999E}">
      <text>
        <r>
          <rPr>
            <b/>
            <sz val="9"/>
            <color indexed="81"/>
            <rFont val="Tahoma"/>
            <family val="2"/>
          </rPr>
          <t>UBA:</t>
        </r>
        <r>
          <rPr>
            <sz val="9"/>
            <color indexed="81"/>
            <rFont val="Tahoma"/>
            <family val="2"/>
          </rPr>
          <t xml:space="preserve">
Bei Bedarf auszufüllen.
Bitte Bezeichnung der jeweiligen Recyclingschritte (RS) hier auf der Titelseite eintragen (z.B. "Separation NE-Metalle", "Kunststoffgranulierung" etc.). 
</t>
        </r>
      </text>
    </comment>
    <comment ref="F21" authorId="0" shapeId="0" xr:uid="{640E99BE-6021-45D3-BB4C-408D019F6ED4}">
      <text>
        <r>
          <rPr>
            <b/>
            <sz val="9"/>
            <color indexed="81"/>
            <rFont val="Tahoma"/>
            <family val="2"/>
          </rPr>
          <t>UBA:</t>
        </r>
        <r>
          <rPr>
            <sz val="9"/>
            <color indexed="81"/>
            <rFont val="Tahoma"/>
            <family val="2"/>
          </rPr>
          <t xml:space="preserve">
Bei Bedarf auszufüllen.
Bitte Bezeichnung der jeweiligen Recyclingschritte (RS) hier auf der Titelseite eintragen (z.B. "Separation NE-Metalle", "Kunststoffgranulierung" etc.). 
</t>
        </r>
      </text>
    </comment>
    <comment ref="H21" authorId="0" shapeId="0" xr:uid="{2889BA45-63EC-4B67-B594-54F88328E347}">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 ref="J21" authorId="0" shapeId="0" xr:uid="{A9D61944-A78C-4A21-B667-5F2B114A9107}">
      <text>
        <r>
          <rPr>
            <b/>
            <sz val="9"/>
            <color indexed="81"/>
            <rFont val="Tahoma"/>
            <family val="2"/>
          </rPr>
          <t>UBA:</t>
        </r>
        <r>
          <rPr>
            <sz val="9"/>
            <color indexed="81"/>
            <rFont val="Tahoma"/>
            <family val="2"/>
          </rPr>
          <t xml:space="preserve">
Bei Bedarf auszufüllen. Bitte in diesem Fall neues erweitertes Formular beim UBA anfordern (siehe weitere Bearbeitungshinweise unten).
Bitte Bezeichnung der jeweiligen Recyclingschritte (RS) hier auf der Titelseite eintragen (z.B. "Bleischmelze", "Kunststoffgranulierung" etc.).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petrikowski</author>
  </authors>
  <commentList>
    <comment ref="C10" authorId="0" shapeId="0" xr:uid="{50E6D5AE-FBE3-4FF7-9D5E-0FABAE445889}">
      <text>
        <r>
          <rPr>
            <b/>
            <sz val="9"/>
            <color indexed="81"/>
            <rFont val="Tahoma"/>
            <family val="2"/>
          </rPr>
          <t>UBA:</t>
        </r>
        <r>
          <rPr>
            <sz val="9"/>
            <color indexed="81"/>
            <rFont val="Tahoma"/>
            <family val="2"/>
          </rPr>
          <t xml:space="preserve">
Angaben werden von der Titelseite übernommen.</t>
        </r>
      </text>
    </comment>
    <comment ref="C22" authorId="1" shapeId="0" xr:uid="{D7A5595D-213B-4101-B7D0-FCCE70D06F2C}">
      <text>
        <r>
          <rPr>
            <b/>
            <sz val="9"/>
            <color indexed="81"/>
            <rFont val="Segoe UI"/>
            <family val="2"/>
          </rPr>
          <t>UBA-Anmerkung, SG G-REFA:</t>
        </r>
        <r>
          <rPr>
            <sz val="9"/>
            <color indexed="81"/>
            <rFont val="Segoe UI"/>
            <family val="2"/>
          </rPr>
          <t xml:space="preserve">
Zusammenfassung der beschriebenen einzelnen Recyclingschritte unterteillt nach N_0, N_1, etc.. Die einzelnen Beschreibungen werden vom (ersten) Recyclingbetrieb in der Anlage A zusammengefasst, u.a. mithilfe eines Flussdiagramms.</t>
        </r>
      </text>
    </comment>
    <comment ref="A25" authorId="2" shapeId="0" xr:uid="{91ABEB24-7A2D-4601-9858-D74062301E95}">
      <text>
        <r>
          <rPr>
            <b/>
            <sz val="9"/>
            <color indexed="81"/>
            <rFont val="Tahoma"/>
            <family val="2"/>
          </rPr>
          <t>UBA:</t>
        </r>
        <r>
          <rPr>
            <sz val="9"/>
            <color indexed="81"/>
            <rFont val="Tahoma"/>
            <family val="2"/>
          </rPr>
          <t xml:space="preserve">
z.B. "Alkali-Mangan"</t>
        </r>
      </text>
    </comment>
    <comment ref="C25" authorId="2" shapeId="0" xr:uid="{5DA338E1-5A7D-42EA-961B-77D8800AAFEB}">
      <text>
        <r>
          <rPr>
            <b/>
            <sz val="9"/>
            <color indexed="81"/>
            <rFont val="Tahoma"/>
            <family val="2"/>
          </rPr>
          <t>UBA:</t>
        </r>
        <r>
          <rPr>
            <sz val="9"/>
            <color indexed="81"/>
            <rFont val="Tahoma"/>
            <family val="2"/>
          </rPr>
          <t xml:space="preserve">
Bitte Abfallschlüssel nach dem Europäischen Abfallverzeichnis eintragen (Bsp.: 16 06 01*).</t>
        </r>
      </text>
    </comment>
    <comment ref="A54" authorId="1" shapeId="0" xr:uid="{08B4E385-72CA-4A80-A622-5663399694E2}">
      <text>
        <r>
          <rPr>
            <b/>
            <sz val="9"/>
            <color indexed="81"/>
            <rFont val="Segoe UI"/>
            <family val="2"/>
          </rPr>
          <t>UBA-Anmerkung, SG G-REFA:</t>
        </r>
        <r>
          <rPr>
            <sz val="9"/>
            <color indexed="81"/>
            <rFont val="Segoe UI"/>
            <family val="2"/>
          </rPr>
          <t xml:space="preserve">
Zusatzfeld für sonstige Elemente oder Verbindungen. 
</t>
        </r>
        <r>
          <rPr>
            <i/>
            <sz val="9"/>
            <color indexed="81"/>
            <rFont val="Segoe UI"/>
            <family val="2"/>
          </rPr>
          <t>Sonstige Elemente und Verbindungen bitte im Formblatt N_0 benennen</t>
        </r>
        <r>
          <rPr>
            <sz val="9"/>
            <color indexed="81"/>
            <rFont val="Segoe UI"/>
            <family val="2"/>
          </rPr>
          <t xml:space="preserve"> - die Angaben dort werden automatisch übernommen. Für weitere Hinweise siehe auch Fußnote 8.</t>
        </r>
      </text>
    </comment>
    <comment ref="A55" authorId="1" shapeId="0" xr:uid="{66C4B466-9F74-490A-9EA9-F64C17C7E908}">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56" authorId="1" shapeId="0" xr:uid="{A733BD13-240D-4DAB-84CE-E6345CC4FF08}">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57" authorId="1" shapeId="0" xr:uid="{59DDF0FC-3050-4AC0-B43C-D0B9D8D7ABC4}">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58" authorId="1" shapeId="0" xr:uid="{4D68266C-1FE1-4F9B-86BF-3E8EFFE6B1CC}">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80" authorId="1" shapeId="0" xr:uid="{23AB8D4B-9D4B-4052-AEAC-CC4D2E5A2636}">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81" authorId="1" shapeId="0" xr:uid="{22BB27A8-332C-4811-B5A6-AA07FC8EDEBC}">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82" authorId="1" shapeId="0" xr:uid="{FC21DB1D-624D-4D3D-897E-18C814B3A821}">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83" authorId="1" shapeId="0" xr:uid="{B9394A12-B752-45C5-99D6-C2FB7092EB33}">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84" authorId="1" shapeId="0" xr:uid="{540FF801-37B0-4893-9AEB-5703ED310BF7}">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benennen - die Angaben dort werden automatisch übernommen. Für weitere Hinweise siehe auch Fußnote 8.</t>
        </r>
      </text>
    </comment>
    <comment ref="A106" authorId="1" shapeId="0" xr:uid="{D90FC6D3-9DFD-4277-9FFB-7F3E0EED00E9}">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07" authorId="1" shapeId="0" xr:uid="{8AF914FC-1B1E-4EB6-A593-AF1900691F9B}">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08" authorId="1" shapeId="0" xr:uid="{51C369A6-AC2E-40A0-BDBD-F3B73EE86103}">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09" authorId="1" shapeId="0" xr:uid="{6B87684C-BB39-46BB-9667-54E1E93B5F61}">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10" authorId="1" shapeId="0" xr:uid="{0DB6EBE8-7190-4C84-8298-58931E14E701}">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32" authorId="1" shapeId="0" xr:uid="{41166529-8F6D-4D6D-884A-57A4F283B201}">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33" authorId="1" shapeId="0" xr:uid="{2FE27541-CFC7-4E8A-B17A-06B97816D704}">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34" authorId="1" shapeId="0" xr:uid="{CA4B04AD-67BD-4CF5-886B-81249615EB53}">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35" authorId="1" shapeId="0" xr:uid="{53935CF1-3A73-4CCE-965D-2D14F96DFACD}">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36" authorId="1" shapeId="0" xr:uid="{88242D03-A7D5-426E-B5C3-784EA0CD87CC}">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58" authorId="1" shapeId="0" xr:uid="{8B200D1C-3252-4D91-BDB8-A7A98B6FD1AA}">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59" authorId="1" shapeId="0" xr:uid="{83597DF1-B58C-45D2-89D4-A940376FF807}">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60" authorId="1" shapeId="0" xr:uid="{4AF6CD88-5567-4DFC-9621-6E3B2D955DE9}">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61" authorId="1" shapeId="0" xr:uid="{A35C0D9E-D04A-408F-A844-74398ADC82CE}">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62" authorId="1" shapeId="0" xr:uid="{FA3787D2-CD8B-4491-A466-DACE2C7FDAD8}">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83" authorId="1" shapeId="0" xr:uid="{C4E29516-1E25-4E8D-9289-C92F62602BA8}">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84" authorId="1" shapeId="0" xr:uid="{C893D0CB-FF84-4F98-8FFE-127D172B8EA2}">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85" authorId="1" shapeId="0" xr:uid="{FF476E6A-49C6-4207-878F-4AADB6A2966A}">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86" authorId="1" shapeId="0" xr:uid="{03AFB0D5-55C9-4A51-B611-6FB6C706DCC7}">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 ref="A187" authorId="1" shapeId="0" xr:uid="{8514595B-02D0-40DF-9D76-67E4A5D3E997}">
      <text>
        <r>
          <rPr>
            <b/>
            <sz val="9"/>
            <color indexed="81"/>
            <rFont val="Segoe UI"/>
            <family val="2"/>
          </rPr>
          <t>UBA-Anmerkung, SG G-REFA:</t>
        </r>
        <r>
          <rPr>
            <sz val="9"/>
            <color indexed="81"/>
            <rFont val="Segoe UI"/>
            <family val="2"/>
          </rPr>
          <t xml:space="preserve">
Zusatzfeld für sonstige Elemente oder Verbindungen. Sonstige Elemente und Verbindungen </t>
        </r>
        <r>
          <rPr>
            <i/>
            <sz val="9"/>
            <color indexed="81"/>
            <rFont val="Segoe UI"/>
            <family val="2"/>
          </rPr>
          <t>bitte im Formblatt N_0 benennen</t>
        </r>
        <r>
          <rPr>
            <sz val="9"/>
            <color indexed="81"/>
            <rFont val="Segoe UI"/>
            <family val="2"/>
          </rPr>
          <t xml:space="preserve"> - die Angaben dort werden automatisch übernommen. Für weitere Hinweise siehe auch Fußnote 8.</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8" authorId="0" shapeId="0" xr:uid="{54DE6468-BE52-4C64-B045-A9B3772E05C7}">
      <text>
        <r>
          <rPr>
            <b/>
            <sz val="9"/>
            <color indexed="81"/>
            <rFont val="Tahoma"/>
            <family val="2"/>
          </rPr>
          <t>UBA:</t>
        </r>
        <r>
          <rPr>
            <sz val="9"/>
            <color indexed="81"/>
            <rFont val="Tahoma"/>
            <family val="2"/>
          </rPr>
          <t xml:space="preserve">
Angaben werden von der Titelseite übernommen.</t>
        </r>
      </text>
    </comment>
    <comment ref="C11" authorId="1" shapeId="0" xr:uid="{FAFD227C-B8DD-4410-A900-3901A657401A}">
      <text>
        <r>
          <rPr>
            <b/>
            <sz val="9"/>
            <color indexed="81"/>
            <rFont val="Segoe UI"/>
            <family val="2"/>
          </rPr>
          <t>UBA-Anmerkung, SG G-REFA:</t>
        </r>
        <r>
          <rPr>
            <sz val="9"/>
            <color indexed="81"/>
            <rFont val="Segoe UI"/>
            <family val="2"/>
          </rPr>
          <t xml:space="preserve">
Bitte vollständigen Namen des Unternehmens eingeben.</t>
        </r>
      </text>
    </comment>
    <comment ref="C20" authorId="2" shapeId="0" xr:uid="{76862DDC-B45A-4AA8-A991-81CBD34623E7}">
      <text>
        <r>
          <rPr>
            <b/>
            <sz val="9"/>
            <color indexed="81"/>
            <rFont val="Segoe UI"/>
            <family val="2"/>
          </rPr>
          <t>UBA-Anmerkung, SG G-REFA (FP):</t>
        </r>
        <r>
          <rPr>
            <sz val="9"/>
            <color indexed="81"/>
            <rFont val="Segoe UI"/>
            <family val="2"/>
          </rPr>
          <t xml:space="preserve">
Beschreibung des gesamten Recyclingverfahrens unterteilt nach N_0, N_1, etc.. Die einzelnen beschriebenen Recyclingschritte werden vom ersten Recyclingbetrieb zusammengefasst, u.a. mithilfe eines Flussdiagramms.</t>
        </r>
      </text>
    </comment>
    <comment ref="A24" authorId="3" shapeId="0" xr:uid="{DF8887C2-684C-4126-8216-98F6B8BFDFB8}">
      <text>
        <r>
          <rPr>
            <b/>
            <sz val="9"/>
            <color indexed="81"/>
            <rFont val="Tahoma"/>
            <family val="2"/>
          </rPr>
          <t>UBA:</t>
        </r>
        <r>
          <rPr>
            <sz val="9"/>
            <color indexed="81"/>
            <rFont val="Tahoma"/>
            <family val="2"/>
          </rPr>
          <t xml:space="preserve">
z.B. "Lithium-Altbatterien"</t>
        </r>
      </text>
    </comment>
    <comment ref="C24" authorId="3" shapeId="0" xr:uid="{DBA814FD-47F6-4C91-AECC-E4B6E08A41EC}">
      <text>
        <r>
          <rPr>
            <b/>
            <sz val="9"/>
            <color indexed="81"/>
            <rFont val="Tahoma"/>
            <family val="2"/>
          </rPr>
          <t>UBA:</t>
        </r>
        <r>
          <rPr>
            <sz val="9"/>
            <color indexed="81"/>
            <rFont val="Tahoma"/>
            <family val="2"/>
          </rPr>
          <t xml:space="preserve">
Bitte Abfallschlüssel nach dem Europäischen Abfallverzeichnis eintragen (Bsp.: 16 06 01*).</t>
        </r>
      </text>
    </comment>
    <comment ref="D24" authorId="2" shapeId="0" xr:uid="{A55A9D6B-7F11-47AE-A80F-965B56ECC9B3}">
      <text>
        <r>
          <rPr>
            <b/>
            <sz val="9"/>
            <color indexed="81"/>
            <rFont val="Segoe UI"/>
            <family val="2"/>
          </rPr>
          <t>UBA-Anmerkung, SG G-REFA (FP):</t>
        </r>
        <r>
          <rPr>
            <sz val="9"/>
            <color indexed="81"/>
            <rFont val="Segoe UI"/>
            <family val="2"/>
          </rPr>
          <t xml:space="preserve">
Berücksichtigt werden sowohl die Massen der eigens angenommenen als auch von vorgelagerten Behandlern angenommenen Altbatterien (siehe Altbatteriemassen in Tabellenblättern N_-1, N_-2, etc.).</t>
        </r>
      </text>
    </comment>
    <comment ref="D35" authorId="2" shapeId="0" xr:uid="{96A042A7-436E-4EC0-9A79-5D6813E4D501}">
      <text>
        <r>
          <rPr>
            <b/>
            <sz val="9"/>
            <color indexed="81"/>
            <rFont val="Segoe UI"/>
            <family val="2"/>
          </rPr>
          <t>UBA-Anmerkung, SG G-REFA (FP):</t>
        </r>
        <r>
          <rPr>
            <sz val="9"/>
            <color indexed="81"/>
            <rFont val="Segoe UI"/>
            <family val="2"/>
          </rPr>
          <t xml:space="preserve">
Berücksichtigt werden ausschließlich eigens erzeugte Zwischenfraktionen. 
Zwischenfraktionen von vorgelagerten Behandlern (bspw. Module, Zellen) sind hingegen keine Zwischenfraktionen von Recyclern, sondern bereits Bestandteil der Altbatteriemasse unter 1. (vgl. Kommentar unter 1 im Feld "Masse").</t>
        </r>
      </text>
    </comment>
    <comment ref="H38" authorId="3" shapeId="0" xr:uid="{4819A804-7A9E-4CC5-9E93-7F94E5A6996E}">
      <text>
        <r>
          <rPr>
            <b/>
            <sz val="9"/>
            <color indexed="81"/>
            <rFont val="Tahoma"/>
            <family val="2"/>
          </rPr>
          <t>UBA:</t>
        </r>
        <r>
          <rPr>
            <sz val="9"/>
            <color indexed="81"/>
            <rFont val="Tahoma"/>
            <family val="2"/>
          </rPr>
          <t xml:space="preserve">
Bitte Angaben zum weiteren Recyclingschritt im entsprechenden Registerblatt hinterlegen.
 </t>
        </r>
      </text>
    </comment>
    <comment ref="H39" authorId="3" shapeId="0" xr:uid="{8D083527-C686-46F1-8BAF-8436B229657D}">
      <text>
        <r>
          <rPr>
            <b/>
            <sz val="9"/>
            <color indexed="81"/>
            <rFont val="Tahoma"/>
            <family val="2"/>
          </rPr>
          <t>UBA:</t>
        </r>
        <r>
          <rPr>
            <sz val="9"/>
            <color indexed="81"/>
            <rFont val="Tahoma"/>
            <family val="2"/>
          </rPr>
          <t xml:space="preserve">
Bitte Angaben zum weiteren Recyclingschritt im entsprechenden Registerblatt hinterlegen.
 </t>
        </r>
      </text>
    </comment>
    <comment ref="H40" authorId="3" shapeId="0" xr:uid="{4DB348E0-11BD-4BE4-8AFF-2B0B5818AB67}">
      <text>
        <r>
          <rPr>
            <b/>
            <sz val="9"/>
            <color indexed="81"/>
            <rFont val="Tahoma"/>
            <family val="2"/>
          </rPr>
          <t>UBA:</t>
        </r>
        <r>
          <rPr>
            <sz val="9"/>
            <color indexed="81"/>
            <rFont val="Tahoma"/>
            <family val="2"/>
          </rPr>
          <t xml:space="preserve">
Bitte Angaben zum weiteren Recyclingschritt im entsprechenden Registerblatt hinterlegen.
 </t>
        </r>
      </text>
    </comment>
    <comment ref="H41" authorId="3" shapeId="0" xr:uid="{910D4682-5A5D-46E1-A39C-7D50AB270F20}">
      <text>
        <r>
          <rPr>
            <b/>
            <sz val="9"/>
            <color indexed="81"/>
            <rFont val="Tahoma"/>
            <family val="2"/>
          </rPr>
          <t>UBA:</t>
        </r>
        <r>
          <rPr>
            <sz val="9"/>
            <color indexed="81"/>
            <rFont val="Tahoma"/>
            <family val="2"/>
          </rPr>
          <t xml:space="preserve">
Bitte Angaben zum weiteren Recyclingschritt im entsprechenden Registerblatt hinterlegen.
 </t>
        </r>
      </text>
    </comment>
    <comment ref="H42" authorId="3" shapeId="0" xr:uid="{B40D92E8-55EC-43F5-AA1D-B3BCF0C3749C}">
      <text>
        <r>
          <rPr>
            <b/>
            <sz val="9"/>
            <color indexed="81"/>
            <rFont val="Tahoma"/>
            <family val="2"/>
          </rPr>
          <t>UBA:</t>
        </r>
        <r>
          <rPr>
            <sz val="9"/>
            <color indexed="81"/>
            <rFont val="Tahoma"/>
            <family val="2"/>
          </rPr>
          <t xml:space="preserve">
Bitte Angaben zum weiteren Recyclingschritt im entsprechenden Registerblatt hinterlegen.
 </t>
        </r>
      </text>
    </comment>
    <comment ref="H43" authorId="3" shapeId="0" xr:uid="{B1BF4DFF-6DAC-4403-BA73-58B87FB7B6CB}">
      <text>
        <r>
          <rPr>
            <b/>
            <sz val="9"/>
            <color indexed="81"/>
            <rFont val="Tahoma"/>
            <family val="2"/>
          </rPr>
          <t>UBA:</t>
        </r>
        <r>
          <rPr>
            <sz val="9"/>
            <color indexed="81"/>
            <rFont val="Tahoma"/>
            <family val="2"/>
          </rPr>
          <t xml:space="preserve">
Bitte Angaben zum weiteren Recyclingschritt im entsprechenden Registerblatt hinterlegen.
 </t>
        </r>
      </text>
    </comment>
    <comment ref="H44" authorId="3" shapeId="0" xr:uid="{10146639-F8CD-41F1-AF65-E95886C07228}">
      <text>
        <r>
          <rPr>
            <b/>
            <sz val="9"/>
            <color indexed="81"/>
            <rFont val="Tahoma"/>
            <family val="2"/>
          </rPr>
          <t>UBA:</t>
        </r>
        <r>
          <rPr>
            <sz val="9"/>
            <color indexed="81"/>
            <rFont val="Tahoma"/>
            <family val="2"/>
          </rPr>
          <t xml:space="preserve">
Bitte Angaben zum weiteren Recyclingschritt im entsprechenden Registerblatt hinterlegen.
 </t>
        </r>
      </text>
    </comment>
    <comment ref="H45" authorId="3" shapeId="0" xr:uid="{A3D2DF7D-CA4B-4C30-A700-91E013CD07B6}">
      <text>
        <r>
          <rPr>
            <b/>
            <sz val="9"/>
            <color indexed="81"/>
            <rFont val="Tahoma"/>
            <family val="2"/>
          </rPr>
          <t>UBA:</t>
        </r>
        <r>
          <rPr>
            <sz val="9"/>
            <color indexed="81"/>
            <rFont val="Tahoma"/>
            <family val="2"/>
          </rPr>
          <t xml:space="preserve">
Bitte Angaben zum weiteren Recyclingschritt im entsprechenden Registerblatt hinterlegen.
 </t>
        </r>
      </text>
    </comment>
    <comment ref="C50" authorId="2" shapeId="0" xr:uid="{7DA7A380-E9FE-4706-8445-3380F39E87CC}">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50" authorId="2" shapeId="0" xr:uid="{2646C8D7-ACFC-4D1D-981F-9A327E843581}">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50" authorId="2" shapeId="0" xr:uid="{657F0162-07C8-4716-BD63-00DAB8397971}">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50" authorId="3" shapeId="0" xr:uid="{C68C78B5-2588-48E6-A2F1-111D01967339}">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50" authorId="3" shapeId="0" xr:uid="{BC6F89E1-EC71-4973-9798-31F406AF5133}">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66" authorId="1" shapeId="0" xr:uid="{8C971ED3-ABB8-4D7C-89F3-6BDDD95845C1}">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67" authorId="1" shapeId="0" xr:uid="{47E4B221-43B8-4CEF-BCD0-9EDF4D4C7302}">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68" authorId="1" shapeId="0" xr:uid="{AB46F064-2494-4C41-B4BF-AFB166A16F35}">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69" authorId="1" shapeId="0" xr:uid="{A9B14486-F30E-4D8D-ADA9-70020C4F48B9}">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70" authorId="1" shapeId="0" xr:uid="{AA1E87BB-D4B5-46D2-B63C-D4477E24CCB7}">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C76" authorId="2" shapeId="0" xr:uid="{DC486A22-228D-4BDF-ABE2-00BD6C974279}">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76" authorId="2" shapeId="0" xr:uid="{1BEF9C5E-C5D9-4715-929A-B2F7EAA1DC84}">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76" authorId="2" shapeId="0" xr:uid="{DE0CB7C2-AAF2-4EB7-A0B8-E79B02EA2B10}">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76" authorId="3" shapeId="0" xr:uid="{07824F7A-30BF-4DD4-80E4-50BEDE47609C}">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76" authorId="3" shapeId="0" xr:uid="{12358C2B-1A55-4446-8621-E2FF577B574A}">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92" authorId="1" shapeId="0" xr:uid="{31748F83-294F-4B8E-BCEE-DB2DEED9135F}">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93" authorId="1" shapeId="0" xr:uid="{8A9CC17E-73DF-4289-828E-03737AEE397E}">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94" authorId="1" shapeId="0" xr:uid="{5AAD0F71-2FBB-47F1-8EC0-7AC30F42C17A}">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95" authorId="1" shapeId="0" xr:uid="{CF42ADB5-74BC-4F93-A419-CD5E9C9F87C1}">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96" authorId="1" shapeId="0" xr:uid="{C09C6E2E-6103-4B4F-8E47-9880EC3287AE}">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C102" authorId="2" shapeId="0" xr:uid="{C07D7945-CE74-4965-89E2-52B5DD64C41F}">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102" authorId="2" shapeId="0" xr:uid="{0924A609-9A9A-40C9-9142-DFDD00BA01A8}">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102" authorId="2" shapeId="0" xr:uid="{D673F7F0-FEB0-4EB9-9B4D-6E0CE0FE6A1C}">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02" authorId="3" shapeId="0" xr:uid="{8064FB0A-1135-4893-A3B6-9D2B90F94B50}">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102" authorId="3" shapeId="0" xr:uid="{9C6007DE-90B3-4737-BFCC-D5E51502A4A8}">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118" authorId="1" shapeId="0" xr:uid="{432E655C-445C-4220-8C57-8BAAF777230A}">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 Für weitere Hinweise siehe auch Fußnote 11. Die Eingaben werden in das Formblatt "Gesamtergebnis" übernommen.</t>
        </r>
      </text>
    </comment>
    <comment ref="A119" authorId="1" shapeId="0" xr:uid="{FC254BB9-81BA-41D8-945B-EDF29F921C04}">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 Für weitere Hinweise siehe auch Fußnote 11. Die Eingaben werden in das Formblatt "Gesamtergebnis" übernommen.</t>
        </r>
      </text>
    </comment>
    <comment ref="A120" authorId="1" shapeId="0" xr:uid="{37E5CA44-C2AA-41CA-B1DE-9F2914062726}">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 Für weitere Hinweise siehe auch Fußnote 11. Die Eingaben werden in das Formblatt "Gesamtergebnis" übernommen.</t>
        </r>
      </text>
    </comment>
    <comment ref="A121" authorId="1" shapeId="0" xr:uid="{B03BE321-8333-43A9-8514-66050074A276}">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 Für weitere Hinweise siehe auch Fußnote 11. Die Eingaben werden in das Formblatt "Gesamtergebnis" übernommen.</t>
        </r>
      </text>
    </comment>
    <comment ref="A122" authorId="1" shapeId="0" xr:uid="{B69263F9-8F00-4F77-89DA-323138A1A3BB}">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 Für weitere Hinweise siehe auch Fußnote 11. Die Eingaben werden in das Formblatt "Gesamtergebnis" übernommen.</t>
        </r>
      </text>
    </comment>
    <comment ref="C128" authorId="2" shapeId="0" xr:uid="{98F9C972-2E82-46E7-B0B5-F1DDD9DE0D05}">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128" authorId="2" shapeId="0" xr:uid="{ACB9460C-0021-455A-B48A-C388893C3691}">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128" authorId="2" shapeId="0" xr:uid="{A0DC1E79-A04C-4EC6-9F69-25260D857ED3}">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28" authorId="3" shapeId="0" xr:uid="{29BEC9C6-E406-4E6A-BB9A-6A488E9F5A23}">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128" authorId="3" shapeId="0" xr:uid="{9E457401-0544-4A0A-881B-CB40E5225F26}">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144" authorId="1" shapeId="0" xr:uid="{5F58C69B-3C41-4342-8719-B519DA6423F1}">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 Für weitere Hinweise siehe auch Fußnote 11. Die Eingaben werden in das Formblatt "Gesamtergebnis" übernommen.</t>
        </r>
      </text>
    </comment>
    <comment ref="A145" authorId="1" shapeId="0" xr:uid="{2D59AFA6-BFB7-4787-8D5B-E1C7EE4A7AC8}">
      <text>
        <r>
          <rPr>
            <b/>
            <sz val="9"/>
            <color indexed="81"/>
            <rFont val="Segoe UI"/>
            <family val="2"/>
          </rPr>
          <t xml:space="preserve">UBA-Anmerkung, SG G-REFA:
</t>
        </r>
        <r>
          <rPr>
            <sz val="9"/>
            <color indexed="81"/>
            <rFont val="Segoe UI"/>
            <family val="2"/>
          </rPr>
          <t>Eingabefeld für sonstige Elemente oder Verbindungen. 
Sonstige bitte unter 3. "Recycling-Output" benennen. Für weitere Hinweise siehe auch Fußnote 11. Die Eingaben werden in das Formblatt "Gesamtergebnis" übernommen.</t>
        </r>
      </text>
    </comment>
    <comment ref="A146" authorId="1" shapeId="0" xr:uid="{CF4C32BA-EF30-4C51-B3FA-1A5AABCD81C7}">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 Für weitere Hinweise siehe auch Fußnote 11. Die Eingaben werden in das Formblatt "Gesamtergebnis" übernommen.</t>
        </r>
      </text>
    </comment>
    <comment ref="A147" authorId="1" shapeId="0" xr:uid="{3B66537F-0093-429C-B206-F38E8236D3B9}">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 Für weitere Hinweise siehe auch Fußnote 11. Die Eingaben werden in das Formblatt "Gesamtergebnis" übernommen.</t>
        </r>
      </text>
    </comment>
    <comment ref="A148" authorId="1" shapeId="0" xr:uid="{0F96FA98-0AEE-4002-8E6B-FC12ABE1A9FB}">
      <text>
        <r>
          <rPr>
            <b/>
            <sz val="9"/>
            <color indexed="81"/>
            <rFont val="Segoe UI"/>
            <family val="2"/>
          </rPr>
          <t>UBA-Anmerkung, SG G-REFA:</t>
        </r>
        <r>
          <rPr>
            <sz val="9"/>
            <color indexed="81"/>
            <rFont val="Segoe UI"/>
            <family val="2"/>
          </rPr>
          <t xml:space="preserve">
Eingabefeld für sonstige Elemente oder Verbindungen. 
Sonstige bitte unter 3. "Recycling-Output" benennen. Für weitere Hinweise siehe auch Fußnote 11. Die Eingaben werden in das Formblatt "Gesamtergebnis" übernommen.</t>
        </r>
      </text>
    </comment>
    <comment ref="C154" authorId="2" shapeId="0" xr:uid="{9CC00CB1-D64A-49C0-8B98-9F397258E1D8}">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154" authorId="2" shapeId="0" xr:uid="{4E40409C-8AB7-4FA9-B1F0-41EBE81E259C}">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154" authorId="2" shapeId="0" xr:uid="{F90C4BBF-30A6-4344-BB0D-A62FAAFDC92E}">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54" authorId="3" shapeId="0" xr:uid="{5993AB88-0321-404D-A944-D9662120295B}">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154" authorId="3" shapeId="0" xr:uid="{BAA2A200-BE5B-4109-A270-84FFDF82C32B}">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170" authorId="1" shapeId="0" xr:uid="{2B8479D3-1732-4275-802B-22A51DF0E95C}">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171" authorId="1" shapeId="0" xr:uid="{F8A21263-0531-4DA7-9AFF-AFB0EB1AF01E}">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172" authorId="1" shapeId="0" xr:uid="{D350B8D3-603A-434D-A9A8-92EE40D30B37}">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173" authorId="1" shapeId="0" xr:uid="{05C1FE9D-01E9-4FA5-B71D-EFA519B54789}">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174" authorId="1" shapeId="0" xr:uid="{36B173B8-C510-4C00-BABF-948B9686F3D0}">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C180" authorId="2" shapeId="0" xr:uid="{A29A8191-312C-4756-8BE5-5EFEDB114AF3}">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180" authorId="2" shapeId="0" xr:uid="{385E0ED4-7D88-475B-8204-13AEEC1E3E10}">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180" authorId="2" shapeId="0" xr:uid="{CBDF1E2C-2BFC-470F-A2D4-BF4423D9B8E0}">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180" authorId="3" shapeId="0" xr:uid="{9AAEE2C5-DFF8-4F06-80C5-0E9563E96D6E}">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180" authorId="3" shapeId="0" xr:uid="{36023AAB-CB59-456A-9CD9-626C5AC88A54}">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196" authorId="1" shapeId="0" xr:uid="{56AF3F75-1618-4557-A035-3A9AFC624154}">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197" authorId="1" shapeId="0" xr:uid="{A81A9342-6ACA-42D0-99CD-61E04B4AA82D}">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198" authorId="1" shapeId="0" xr:uid="{04133456-839C-4CFA-9ED5-9DDB0C4243A6}">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199" authorId="1" shapeId="0" xr:uid="{9A716EC6-AF52-4B36-ABBD-9B96A56296B0}">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200" authorId="1" shapeId="0" xr:uid="{C1A587E5-1ACF-470D-AFBA-705F7A7FB9A5}">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C206" authorId="2" shapeId="0" xr:uid="{1DEA32D2-755B-49CB-927D-4E5109C7E534}">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Berücksichtigt werden an dieser Stelle nur </t>
        </r>
        <r>
          <rPr>
            <u/>
            <sz val="9"/>
            <color indexed="81"/>
            <rFont val="Segoe UI"/>
            <family val="2"/>
          </rPr>
          <t>eigens</t>
        </r>
        <r>
          <rPr>
            <sz val="9"/>
            <color indexed="81"/>
            <rFont val="Segoe UI"/>
            <family val="2"/>
          </rPr>
          <t xml:space="preserve"> erzeugte Elemente und Verbindungen.
Elemente und Verbindungen </t>
        </r>
        <r>
          <rPr>
            <u/>
            <sz val="9"/>
            <color indexed="81"/>
            <rFont val="Segoe UI"/>
            <family val="2"/>
          </rPr>
          <t>von vorgelagerten Behandlern</t>
        </r>
        <r>
          <rPr>
            <sz val="9"/>
            <color indexed="81"/>
            <rFont val="Segoe UI"/>
            <family val="2"/>
          </rPr>
          <t xml:space="preserve"> (siehe Tabellenblätter N_-1, N_-2, etc.) und </t>
        </r>
        <r>
          <rPr>
            <u/>
            <sz val="9"/>
            <color indexed="81"/>
            <rFont val="Segoe UI"/>
            <family val="2"/>
          </rPr>
          <t>nachgelagerten Recyclern</t>
        </r>
        <r>
          <rPr>
            <sz val="9"/>
            <color indexed="81"/>
            <rFont val="Segoe UI"/>
            <family val="2"/>
          </rPr>
          <t xml:space="preserve"> (siehe Tabellenblätter N_1, N_2, etc.) werden gemeinsam mit Ihren Ergebnissen im Tabellenblatt "Gesamtergebnis" berücksichtigt.</t>
        </r>
      </text>
    </comment>
    <comment ref="D206" authorId="2" shapeId="0" xr:uid="{A028DDC3-1BF9-4823-B71B-22E14EE0BE8D}">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206" authorId="2" shapeId="0" xr:uid="{48A8E5CE-2825-4532-B7EA-AB21EDF54076}">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206" authorId="3" shapeId="0" xr:uid="{F7A4E934-8E20-4B89-9C9A-8F3E571D089D}">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206" authorId="3" shapeId="0" xr:uid="{43C4D6BB-E5E8-41D2-ABD8-900607B9FD11}">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222" authorId="1" shapeId="0" xr:uid="{A0CCEBE9-510B-4180-918F-72710A2E762B}">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223" authorId="1" shapeId="0" xr:uid="{2B954453-6140-420A-981C-4063BB15A892}">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224" authorId="1" shapeId="0" xr:uid="{A24C0EBE-A1F6-49E1-89D9-CA303840CDD5}">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225" authorId="1" shapeId="0" xr:uid="{FD66B973-FCE7-44AD-A730-146ED5F0AE52}">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226" authorId="1" shapeId="0" xr:uid="{E89AD2DC-1805-458A-9FBE-00486DF569F6}">
      <text>
        <r>
          <rPr>
            <b/>
            <sz val="9"/>
            <color indexed="81"/>
            <rFont val="Segoe UI"/>
            <family val="2"/>
          </rPr>
          <t>UBA-Anmerkung, SG G-REFA:</t>
        </r>
        <r>
          <rPr>
            <sz val="9"/>
            <color indexed="81"/>
            <rFont val="Segoe UI"/>
            <family val="2"/>
          </rPr>
          <t xml:space="preserve">
Eingabefeld für sonstige Elemente oder Verbindungen. 
</t>
        </r>
        <r>
          <rPr>
            <i/>
            <sz val="9"/>
            <color indexed="81"/>
            <rFont val="Segoe UI"/>
            <family val="2"/>
          </rPr>
          <t>Sonstige Elemente bitte hier im Formblatt N_0 benennen.</t>
        </r>
        <r>
          <rPr>
            <sz val="9"/>
            <color indexed="81"/>
            <rFont val="Segoe UI"/>
            <family val="2"/>
          </rPr>
          <t xml:space="preserve">
Die Eingaben werden in die Formblätter 
"Gesamtergebnis" und N_1, N_2, etc.  übernommen.
Für weitere Hinweise siehe auch Fußnote 11.</t>
        </r>
      </text>
    </comment>
    <comment ref="A230" authorId="2" shapeId="0" xr:uid="{113A772A-E837-4FED-A984-60447812EC0F}">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1793D6DB-AADB-48A5-B7F8-B70814CE125A}">
      <text>
        <r>
          <rPr>
            <b/>
            <sz val="9"/>
            <color indexed="81"/>
            <rFont val="Tahoma"/>
            <family val="2"/>
          </rPr>
          <t>UBA:</t>
        </r>
        <r>
          <rPr>
            <sz val="9"/>
            <color indexed="81"/>
            <rFont val="Tahoma"/>
            <family val="2"/>
          </rPr>
          <t xml:space="preserve">
Angaben werden von der Titelseite übernommen.</t>
        </r>
      </text>
    </comment>
    <comment ref="C10" authorId="1" shapeId="0" xr:uid="{621690B6-445E-4718-BBA7-7B8EC3433A86}">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E35DEDB7-3056-4E7D-AD7B-F02FA92549B5}">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D4825C09-4F3A-4750-BA13-4E239D1985B6}">
      <text>
        <r>
          <rPr>
            <b/>
            <sz val="9"/>
            <color indexed="81"/>
            <rFont val="Tahoma"/>
            <family val="2"/>
          </rPr>
          <t>UBA:</t>
        </r>
        <r>
          <rPr>
            <sz val="9"/>
            <color indexed="81"/>
            <rFont val="Tahoma"/>
            <family val="2"/>
          </rPr>
          <t xml:space="preserve">
z.B. "Lithium-Altbatterien"</t>
        </r>
      </text>
    </comment>
    <comment ref="C23" authorId="3" shapeId="0" xr:uid="{195F016D-2568-47BE-8750-3FBE76ADD35E}">
      <text>
        <r>
          <rPr>
            <b/>
            <sz val="9"/>
            <color indexed="81"/>
            <rFont val="Tahoma"/>
            <family val="2"/>
          </rPr>
          <t>UBA:</t>
        </r>
        <r>
          <rPr>
            <sz val="9"/>
            <color indexed="81"/>
            <rFont val="Tahoma"/>
            <family val="2"/>
          </rPr>
          <t xml:space="preserve">
Bitte Abfallschlüssel nach dem Europäischen Abfallverzeichnis eintragen (Bsp.: 16 06 01*).</t>
        </r>
      </text>
    </comment>
    <comment ref="H35" authorId="3" shapeId="0" xr:uid="{FF8C7D45-18F2-4C98-980A-0FF5D720AFF5}">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8EF1D976-3192-48D6-9127-2DD774DFD23C}">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C8072995-36AF-47B4-96A8-76A5EF9B880F}">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B75BD4D1-E378-478D-A320-05C1B443A591}">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B7070D5A-452A-493E-BC56-098054976426}">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D1F84B6F-8868-4684-9ABC-AD37C330B03E}">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3206E79F-432F-4FE7-9D3D-F0B7D678B875}">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F82B9C68-6880-4AE8-9096-0C0CD015109B}">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B8AEF2F2-7C76-4C13-9346-DFD0F99B4437}">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CCD81EE2-34D3-401B-9D76-29DFD82B2EBC}">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9" authorId="1" shapeId="0" xr:uid="{0339D92A-D994-4956-9FB7-9558AA22B553}">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0" authorId="1" shapeId="0" xr:uid="{15039EF6-4A94-4706-B4AA-EEC8CB4A47C4}">
      <text>
        <r>
          <rPr>
            <b/>
            <sz val="9"/>
            <color indexed="81"/>
            <rFont val="Segoe UI"/>
            <family val="2"/>
          </rPr>
          <t xml:space="preserve">UBA-Anmerkung, SG G-REFA:
</t>
        </r>
        <r>
          <rPr>
            <sz val="9"/>
            <color indexed="81"/>
            <rFont val="Segoe UI"/>
            <family val="2"/>
          </rPr>
          <t>Zusatzfeld für sonstige Elemente oder Verbindungen. 
Sonstige Elemente und Verbindungen bitte im Formblatt N_0 unter 3. "Recycling-Output" benennen - die Angaben dort werden automatisch übernommen. Für weitere Hinweise siehe auch Fußnote 11.</t>
        </r>
      </text>
    </comment>
    <comment ref="A61" authorId="1" shapeId="0" xr:uid="{FDB0E4F2-59C8-4B88-A722-A9D8FC8E71D7}">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2" authorId="1" shapeId="0" xr:uid="{659B8B30-8930-45AE-871B-5443FAAB25D7}">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3" authorId="1" shapeId="0" xr:uid="{9060D1FE-6D18-44FD-B2F4-94C706CB6F47}">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EDBB41D1-D686-4029-9322-588C1A7376FA}">
      <text>
        <r>
          <rPr>
            <b/>
            <sz val="9"/>
            <color indexed="81"/>
            <rFont val="Tahoma"/>
            <family val="2"/>
          </rPr>
          <t>UBA:</t>
        </r>
        <r>
          <rPr>
            <sz val="9"/>
            <color indexed="81"/>
            <rFont val="Tahoma"/>
            <family val="2"/>
          </rPr>
          <t xml:space="preserve">
Angaben werden von der Titelseite übernommen.</t>
        </r>
      </text>
    </comment>
    <comment ref="C10" authorId="1" shapeId="0" xr:uid="{CA11F94C-86F0-4B76-BE39-AB17AECEF640}">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8BE65432-8BA4-4DB1-8289-ACE161FCE78C}">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07D2C83F-12D2-4DD3-8227-573A5E416211}">
      <text>
        <r>
          <rPr>
            <b/>
            <sz val="9"/>
            <color indexed="81"/>
            <rFont val="Tahoma"/>
            <family val="2"/>
          </rPr>
          <t>UBA:</t>
        </r>
        <r>
          <rPr>
            <sz val="9"/>
            <color indexed="81"/>
            <rFont val="Tahoma"/>
            <family val="2"/>
          </rPr>
          <t xml:space="preserve">
z.B. "Lithium-Altbatterien"</t>
        </r>
      </text>
    </comment>
    <comment ref="C23" authorId="3" shapeId="0" xr:uid="{B1B71266-A5D6-41FB-AEF9-73E1B01592DB}">
      <text>
        <r>
          <rPr>
            <b/>
            <sz val="9"/>
            <color indexed="81"/>
            <rFont val="Tahoma"/>
            <family val="2"/>
          </rPr>
          <t>UBA:</t>
        </r>
        <r>
          <rPr>
            <sz val="9"/>
            <color indexed="81"/>
            <rFont val="Tahoma"/>
            <family val="2"/>
          </rPr>
          <t xml:space="preserve">
Bitte Abfallschlüssel nach dem Europäischen Abfallverzeichnis eintragen (Bsp.: 16 06 01*).</t>
        </r>
      </text>
    </comment>
    <comment ref="H35" authorId="3" shapeId="0" xr:uid="{80CDCB8A-514A-4047-B76D-43C65CAFD34D}">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F6A49463-C762-47BE-8992-E4559613AA5F}">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BAD88E31-8119-4A04-9787-421FE78C2A93}">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56D1AAE4-59EB-4FA1-BBE4-BE6FF526B1B5}">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36CDA90B-3D52-436C-9E17-1120F73B003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0649B92D-58C7-47FE-9DC5-3B40D54EDD52}">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879F5084-750C-4AAD-9C8C-2F5A1FB0D291}">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1D070B1E-5EAE-4FA6-8191-D5670A586152}">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5343B766-33AD-4EF5-BAD9-A31940343A1C}">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B6D21B2F-9F33-4477-B741-0FC57EE4119C}">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9" authorId="1" shapeId="0" xr:uid="{DD7E36D1-0598-4810-98D5-78B276A78F46}">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0" authorId="1" shapeId="0" xr:uid="{19CD8DE8-1898-4460-A54D-BBDBB1C87DBB}">
      <text>
        <r>
          <rPr>
            <b/>
            <sz val="9"/>
            <color indexed="81"/>
            <rFont val="Segoe UI"/>
            <family val="2"/>
          </rPr>
          <t xml:space="preserve">UBA-Anmerkung, SG G-REFA:
</t>
        </r>
        <r>
          <rPr>
            <sz val="9"/>
            <color indexed="81"/>
            <rFont val="Segoe UI"/>
            <family val="2"/>
          </rPr>
          <t>Zusatzfeld für sonstige Elemente oder Verbindungen. 
Sonstige Elemente und Verbindungen bitte im Formblatt N_0 unter 3. "Recycling-Output" benennen - die Angaben dort werden automatisch übernommen. Für weitere Hinweise siehe auch Fußnote 11.</t>
        </r>
      </text>
    </comment>
    <comment ref="A61" authorId="1" shapeId="0" xr:uid="{DB15DB13-720C-412B-8E9B-F19685A8E945}">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2" authorId="1" shapeId="0" xr:uid="{81874F5F-8A48-449D-B915-882A596B71D6}">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3" authorId="1" shapeId="0" xr:uid="{4A2FE510-4824-48F8-A63D-D6C288033137}">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25FDCF10-BAAF-4F59-9ABD-51C0508AFAA6}">
      <text>
        <r>
          <rPr>
            <b/>
            <sz val="9"/>
            <color indexed="81"/>
            <rFont val="Tahoma"/>
            <family val="2"/>
          </rPr>
          <t>UBA:</t>
        </r>
        <r>
          <rPr>
            <sz val="9"/>
            <color indexed="81"/>
            <rFont val="Tahoma"/>
            <family val="2"/>
          </rPr>
          <t xml:space="preserve">
Angaben werden von der Titelseite übernommen.</t>
        </r>
      </text>
    </comment>
    <comment ref="C10" authorId="1" shapeId="0" xr:uid="{42234D75-2FF5-4E72-A126-DD6E45182466}">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E185B34D-721D-41F3-93F6-AEF1C4BCE2F0}">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62F270B3-12F7-41BA-A104-BC67A533BF56}">
      <text>
        <r>
          <rPr>
            <b/>
            <sz val="9"/>
            <color indexed="81"/>
            <rFont val="Tahoma"/>
            <family val="2"/>
          </rPr>
          <t>UBA:</t>
        </r>
        <r>
          <rPr>
            <sz val="9"/>
            <color indexed="81"/>
            <rFont val="Tahoma"/>
            <family val="2"/>
          </rPr>
          <t xml:space="preserve">
Art oder Beschreibung des Inputs - bspw. "Alt-Schwefelsäure".</t>
        </r>
      </text>
    </comment>
    <comment ref="C23" authorId="3" shapeId="0" xr:uid="{2BE06837-0291-4906-B558-3A36639973CD}">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974E2B1C-0652-49C9-A622-13A7FD2C2B5C}">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H35" authorId="3" shapeId="0" xr:uid="{18145EEE-00BF-4BB0-9534-A0BBDAF767F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70F5B9B1-1776-451D-80A0-A44A6E144F3F}">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BB81AA85-1DC2-4591-A96E-E1DA18F2FF6C}">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CF67E008-2CD2-4FE7-8189-47D4E20F9ED7}">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7A88B066-8AB5-42D2-8188-049822092238}">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931FC1A2-1996-485F-A24C-C2E298D23C28}">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A3991601-1338-4751-8572-2271FC9E2742}">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65FBB6D9-B023-45B7-A44F-63C24AFA2349}">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0CFC85A2-2FFA-4380-9D3B-5F10B1144DDD}">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9063C4E6-C8D8-42F2-B67A-1D95F2AFA36B}">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9" authorId="1" shapeId="0" xr:uid="{502D56CF-497C-4452-A831-9DE44B198236}">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0" authorId="1" shapeId="0" xr:uid="{7F30188C-FD70-4A29-A5BE-6A10B4C23F4F}">
      <text>
        <r>
          <rPr>
            <b/>
            <sz val="9"/>
            <color indexed="81"/>
            <rFont val="Segoe UI"/>
            <family val="2"/>
          </rPr>
          <t xml:space="preserve">UBA-Anmerkung, SG G-REFA:
</t>
        </r>
        <r>
          <rPr>
            <sz val="9"/>
            <color indexed="81"/>
            <rFont val="Segoe UI"/>
            <family val="2"/>
          </rPr>
          <t>Zusatzfeld für sonstige Elemente oder Verbindungen. 
Sonstige Elemente und Verbindungen bitte im Formblatt N_0 unter 3. "Recycling-Output" benennen - die Angaben dort werden automatisch übernommen. Für weitere Hinweise siehe auch Fußnote 11.</t>
        </r>
      </text>
    </comment>
    <comment ref="A61" authorId="1" shapeId="0" xr:uid="{D588344C-1BD0-4DDC-8BC7-4EFB4C6BCC86}">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2" authorId="1" shapeId="0" xr:uid="{CE50F511-50FF-412C-B9D9-86D3AB69B234}">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3" authorId="1" shapeId="0" xr:uid="{0E2CE5DF-2FDF-4E65-A691-D70988026916}">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35CCD1E1-E979-4F36-B61D-5D37B6DDC696}">
      <text>
        <r>
          <rPr>
            <b/>
            <sz val="9"/>
            <color indexed="81"/>
            <rFont val="Tahoma"/>
            <family val="2"/>
          </rPr>
          <t>UBA:</t>
        </r>
        <r>
          <rPr>
            <sz val="9"/>
            <color indexed="81"/>
            <rFont val="Tahoma"/>
            <family val="2"/>
          </rPr>
          <t xml:space="preserve">
Angaben werden von der Titelseite übernommen.</t>
        </r>
      </text>
    </comment>
    <comment ref="C10" authorId="1" shapeId="0" xr:uid="{44045398-9102-41F0-958F-98E53FC88F15}">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33891FCC-F55E-4ECF-9BE6-0470FE46FFAB}">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F53D04FE-D14D-441E-B985-6617CCA24F6E}">
      <text>
        <r>
          <rPr>
            <b/>
            <sz val="9"/>
            <color indexed="81"/>
            <rFont val="Tahoma"/>
            <family val="2"/>
          </rPr>
          <t>UBA:</t>
        </r>
        <r>
          <rPr>
            <sz val="9"/>
            <color indexed="81"/>
            <rFont val="Tahoma"/>
            <family val="2"/>
          </rPr>
          <t xml:space="preserve">
Art oder Beschreibung des Inputs - bspw. "Alt-Schwefelsäure".</t>
        </r>
      </text>
    </comment>
    <comment ref="C23" authorId="3" shapeId="0" xr:uid="{06DAED85-08B6-46FF-90BA-022F2B35F646}">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AFE48397-F532-4B18-A97F-09ED05B58524}">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H35" authorId="3" shapeId="0" xr:uid="{A53CC983-9C1F-442C-8B31-29B13994BC0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C25D0963-82F2-4E0A-85D7-DA2860064706}">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773450FE-A61E-4539-8679-D577885FA78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6279D34F-3612-4579-A147-33FC4F728F9E}">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1492F3EC-2D05-4BDF-A8D5-E9AA18228E0D}">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DE503BFB-5103-48C3-9FF0-D42FDB150430}">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FCD20D47-B91E-45D4-B0E1-078C160DE98D}">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AEF50D57-AC8B-44CF-A86B-9F89BB1DE160}">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149806ED-723A-4814-B3CC-1A2CCC880969}">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50ABE822-5355-4E3F-B513-862DC2448CF9}">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9" authorId="1" shapeId="0" xr:uid="{0BB97E61-D423-483D-B82A-28E577936CEE}">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0" authorId="1" shapeId="0" xr:uid="{D479E4E0-05A4-46A1-A443-2B451EFCBA29}">
      <text>
        <r>
          <rPr>
            <b/>
            <sz val="9"/>
            <color indexed="81"/>
            <rFont val="Segoe UI"/>
            <family val="2"/>
          </rPr>
          <t xml:space="preserve">UBA-Anmerkung, SG G-REFA:
</t>
        </r>
        <r>
          <rPr>
            <sz val="9"/>
            <color indexed="81"/>
            <rFont val="Segoe UI"/>
            <family val="2"/>
          </rPr>
          <t>Zusatzfeld für sonstige Elemente oder Verbindungen. 
Sonstige Elemente und Verbindungen bitte im Formblatt N_0 unter 3. "Recycling-Output" benennen - die Angaben dort werden automatisch übernommen. Für weitere Hinweise siehe auch Fußnote 11.</t>
        </r>
      </text>
    </comment>
    <comment ref="A61" authorId="1" shapeId="0" xr:uid="{F8023C93-9C08-4E51-910C-A4B4A303857C}">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2" authorId="1" shapeId="0" xr:uid="{1B31955A-4AA1-471A-A501-39B68E84AB99}">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3" authorId="1" shapeId="0" xr:uid="{96401DFA-EF42-44C8-BB6B-3677AA3B553F}">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7" authorId="2" shapeId="0" xr:uid="{BE8E7108-DE25-42A7-85C4-28C2D4AC0313}">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60809CEE-A44F-4B2C-902E-5206DBE90B13}">
      <text>
        <r>
          <rPr>
            <b/>
            <sz val="9"/>
            <color indexed="81"/>
            <rFont val="Tahoma"/>
            <family val="2"/>
          </rPr>
          <t>UBA:</t>
        </r>
        <r>
          <rPr>
            <sz val="9"/>
            <color indexed="81"/>
            <rFont val="Tahoma"/>
            <family val="2"/>
          </rPr>
          <t xml:space="preserve">
Angaben werden von der Titelseite übernommen.</t>
        </r>
      </text>
    </comment>
    <comment ref="C10" authorId="1" shapeId="0" xr:uid="{E469A946-BDDF-4228-839D-30063AF9A153}">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C4ACF2A2-3D97-443C-BEFC-DD3B1233FADC}">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5826456C-A8C1-44F0-A36F-793CDC137BDF}">
      <text>
        <r>
          <rPr>
            <b/>
            <sz val="9"/>
            <color indexed="81"/>
            <rFont val="Tahoma"/>
            <family val="2"/>
          </rPr>
          <t>UBA:</t>
        </r>
        <r>
          <rPr>
            <sz val="9"/>
            <color indexed="81"/>
            <rFont val="Tahoma"/>
            <family val="2"/>
          </rPr>
          <t xml:space="preserve">
Art oder Beschreibung des Inputs - bspw. "Alt-Schwefelsäure".</t>
        </r>
      </text>
    </comment>
    <comment ref="C23" authorId="3" shapeId="0" xr:uid="{40ED962D-09C5-4CDC-8D38-48C0CD0ECC61}">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DA99AB3B-7BDB-4104-BC61-DEDF1B6B609B}">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H35" authorId="3" shapeId="0" xr:uid="{43885F0A-2354-4CE7-9FB0-7D2B9C83A486}">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DE43EE5C-E0F7-4630-A1D2-82CD99C03297}">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E414807F-5B7A-4D49-9D0D-259F92BE024E}">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BCC59DA7-F9B4-4C87-9CC3-45A4032AE5F7}">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3F5D0A21-4DDF-484C-B862-80880023C651}">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1F020C53-AA3A-4002-B230-6D7147E5110E}">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53A4A22C-FD82-40C6-93EC-898676DA4756}">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A9E2C691-01FA-426A-BBC5-AB269CC23689}">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A27A2791-F294-4FE4-A40A-994C58778BDC}">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EEAC6F94-CADF-4FC9-B911-5083292135CA}">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9" authorId="1" shapeId="0" xr:uid="{3EE941FC-F221-4EF1-8BD2-2E1B6BF56292}">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0" authorId="1" shapeId="0" xr:uid="{424B923A-F3CB-4354-A10D-D96A39119A3D}">
      <text>
        <r>
          <rPr>
            <b/>
            <sz val="9"/>
            <color indexed="81"/>
            <rFont val="Segoe UI"/>
            <family val="2"/>
          </rPr>
          <t xml:space="preserve">UBA-Anmerkung, SG G-REFA:
</t>
        </r>
        <r>
          <rPr>
            <sz val="9"/>
            <color indexed="81"/>
            <rFont val="Segoe UI"/>
            <family val="2"/>
          </rPr>
          <t>Zusatzfeld für sonstige Elemente oder Verbindungen. 
Sonstige Elemente und Verbindungen bitte im Formblatt N_0 unter 3. "Recycling-Output" benennen - die Angaben dort werden automatisch übernommen. Für weitere Hinweise siehe auch Fußnote 11.</t>
        </r>
      </text>
    </comment>
    <comment ref="A61" authorId="1" shapeId="0" xr:uid="{BA873D8F-395F-4401-B193-5591158B87C7}">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2" authorId="1" shapeId="0" xr:uid="{713DF9CD-4803-4D17-9BD8-5FCF7D25800A}">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3" authorId="1" shapeId="0" xr:uid="{1669BE5B-6065-41A6-BD9F-5E1BAAAA94B6}">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7" authorId="2" shapeId="0" xr:uid="{779F417D-3E2C-4DA7-B081-4FDF64EACEF8}">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6956765B-1D14-4A46-8F32-F97FFA8A5AA9}">
      <text>
        <r>
          <rPr>
            <b/>
            <sz val="9"/>
            <color indexed="81"/>
            <rFont val="Tahoma"/>
            <family val="2"/>
          </rPr>
          <t>UBA:</t>
        </r>
        <r>
          <rPr>
            <sz val="9"/>
            <color indexed="81"/>
            <rFont val="Tahoma"/>
            <family val="2"/>
          </rPr>
          <t xml:space="preserve">
Angaben werden von der Titelseite übernommen.</t>
        </r>
      </text>
    </comment>
    <comment ref="C10" authorId="1" shapeId="0" xr:uid="{7470EA13-A9C1-4B03-9EF8-4D514C5653B9}">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C48FB51E-BF5C-4DB7-AE48-1A62B74E1059}">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05E5CC42-AD22-4243-BF96-AACB66820519}">
      <text>
        <r>
          <rPr>
            <b/>
            <sz val="9"/>
            <color indexed="81"/>
            <rFont val="Tahoma"/>
            <family val="2"/>
          </rPr>
          <t>UBA:</t>
        </r>
        <r>
          <rPr>
            <sz val="9"/>
            <color indexed="81"/>
            <rFont val="Tahoma"/>
            <family val="2"/>
          </rPr>
          <t xml:space="preserve">
Art oder Beschreibung des Inputs - bspw. "Alt-Schwefelsäure".</t>
        </r>
      </text>
    </comment>
    <comment ref="C23" authorId="3" shapeId="0" xr:uid="{3E4A2D23-B3F5-4A2B-9439-567F2A74FA69}">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02806A11-6BBD-4EC6-8A5A-347F18B3E57E}">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H35" authorId="3" shapeId="0" xr:uid="{F7828E8B-14E2-4628-95DD-3221CE8BA89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D3D92B41-CECE-43C2-858B-35551AC6DD31}">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DD3539CB-8F15-488D-8CC2-A36CDC1DCBE8}">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633A2A01-1881-47BD-91CE-66A6ACC720CD}">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16CF3E5D-CB70-489C-8CA3-F34896CD33FE}">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E8D8476A-676D-4365-B2C7-78599EBDFE32}">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A4D811BD-2E15-41E4-BBAD-8B3134723E54}">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5F2426B6-E915-4E05-AE39-E6EBE527F433}">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AE28C92C-7E91-4594-9D3C-6D804A1A080C}">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59818C08-23A9-4340-AE43-75A22ABA60BA}">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9" authorId="1" shapeId="0" xr:uid="{4F258B61-4D42-4DEF-94D5-FCB641A28E77}">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0" authorId="1" shapeId="0" xr:uid="{EA61724E-8D57-45C2-B804-DEAC82EC1580}">
      <text>
        <r>
          <rPr>
            <b/>
            <sz val="9"/>
            <color indexed="81"/>
            <rFont val="Segoe UI"/>
            <family val="2"/>
          </rPr>
          <t xml:space="preserve">UBA-Anmerkung, SG G-REFA:
</t>
        </r>
        <r>
          <rPr>
            <sz val="9"/>
            <color indexed="81"/>
            <rFont val="Segoe UI"/>
            <family val="2"/>
          </rPr>
          <t>Zusatzfeld für sonstige Elemente oder Verbindungen. 
Sonstige Elemente und Verbindungen bitte im Formblatt N_0 unter 3. "Recycling-Output" benennen - die Angaben dort werden automatisch übernommen. Für weitere Hinweise siehe auch Fußnote 11.</t>
        </r>
      </text>
    </comment>
    <comment ref="A61" authorId="1" shapeId="0" xr:uid="{27F24620-0841-4EEF-84D5-CB5AC58107A1}">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2" authorId="1" shapeId="0" xr:uid="{27F6C88F-8333-4B06-BB42-CCB565EDEC6E}">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3" authorId="1" shapeId="0" xr:uid="{2ED62A56-69F2-4DAE-84C1-3BCBFBD91E5D}">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7" authorId="2" shapeId="0" xr:uid="{E222BB0C-7BF6-4564-A2BC-33326689A402}">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5633545A-598E-49F9-85FB-3C79AE242201}">
      <text>
        <r>
          <rPr>
            <b/>
            <sz val="9"/>
            <color indexed="81"/>
            <rFont val="Tahoma"/>
            <family val="2"/>
          </rPr>
          <t>UBA:</t>
        </r>
        <r>
          <rPr>
            <sz val="9"/>
            <color indexed="81"/>
            <rFont val="Tahoma"/>
            <family val="2"/>
          </rPr>
          <t xml:space="preserve">
Angaben werden von der Titelseite übernommen.</t>
        </r>
      </text>
    </comment>
    <comment ref="C10" authorId="1" shapeId="0" xr:uid="{A55BD41F-57B2-4EFB-A535-D396A6767683}">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BDF4021D-2607-4542-95F5-C5D917399E1A}">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7B8B7FF5-23EE-4E59-ACEC-0E1DFC3EAE7C}">
      <text>
        <r>
          <rPr>
            <b/>
            <sz val="9"/>
            <color indexed="81"/>
            <rFont val="Tahoma"/>
            <family val="2"/>
          </rPr>
          <t>UBA:</t>
        </r>
        <r>
          <rPr>
            <sz val="9"/>
            <color indexed="81"/>
            <rFont val="Tahoma"/>
            <family val="2"/>
          </rPr>
          <t xml:space="preserve">
Art oder Beschreibung des Inputs - bspw. "Alt-Schwefelsäure".</t>
        </r>
      </text>
    </comment>
    <comment ref="C23" authorId="3" shapeId="0" xr:uid="{939B793E-0429-47BD-8D68-4EB64692C9AE}">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6036F336-152A-459F-8524-320FF53AFAAD}">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H35" authorId="3" shapeId="0" xr:uid="{8C747D31-A097-4548-9068-4446E3F8504B}">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759E9216-5953-481B-A270-DCC77DCCE1B8}">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CECE1105-C0D2-4B8E-B227-5C72EC386805}">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8040D5D0-25AE-4C33-960D-8723EA73DC4D}">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F7F2CE68-207B-4436-837E-594E801F3BB5}">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807FA30D-1C07-4E23-9B84-9B1490998FD1}">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24077C90-CE09-4B75-B9E1-88E8D7DBB8BD}">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FCE89F4F-78EF-4499-B4F4-D5968AB6E7D3}">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7D969933-DB3D-467D-B885-1E451481FAE9}">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39574C0E-7694-48A6-986F-B9414E778CC8}">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9" authorId="1" shapeId="0" xr:uid="{4CDB6B86-10DD-4B5A-B222-F04C3E72B7B8}">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0" authorId="1" shapeId="0" xr:uid="{58B6278A-9542-49AA-B84B-52F41A054A25}">
      <text>
        <r>
          <rPr>
            <b/>
            <sz val="9"/>
            <color indexed="81"/>
            <rFont val="Segoe UI"/>
            <family val="2"/>
          </rPr>
          <t xml:space="preserve">UBA-Anmerkung, SG G-REFA:
</t>
        </r>
        <r>
          <rPr>
            <sz val="9"/>
            <color indexed="81"/>
            <rFont val="Segoe UI"/>
            <family val="2"/>
          </rPr>
          <t>Zusatzfeld für sonstige Elemente oder Verbindungen. 
Sonstige Elemente und Verbindungen bitte im Formblatt N_0 unter 3. "Recycling-Output" benennen - die Angaben dort werden automatisch übernommen. Für weitere Hinweise siehe auch Fußnote 11.</t>
        </r>
      </text>
    </comment>
    <comment ref="A61" authorId="1" shapeId="0" xr:uid="{8142ACB8-B860-4CDE-9A64-0AD320CCC26A}">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2" authorId="1" shapeId="0" xr:uid="{54D3BE62-2F2C-4244-A4A8-B2926E743D37}">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3" authorId="1" shapeId="0" xr:uid="{EA7EC83B-4A1A-487C-86CF-D9D95AFF04E4}">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7" authorId="2" shapeId="0" xr:uid="{BC212D7C-92AE-480C-82CA-AE7D389908D2}">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E80AA356-706D-46E1-A1FE-50612330ADBD}">
      <text>
        <r>
          <rPr>
            <b/>
            <sz val="9"/>
            <color indexed="81"/>
            <rFont val="Tahoma"/>
            <family val="2"/>
          </rPr>
          <t>UBA:</t>
        </r>
        <r>
          <rPr>
            <sz val="9"/>
            <color indexed="81"/>
            <rFont val="Tahoma"/>
            <family val="2"/>
          </rPr>
          <t xml:space="preserve">
Angaben werden von der Titelseite übernommen.</t>
        </r>
      </text>
    </comment>
    <comment ref="C10" authorId="1" shapeId="0" xr:uid="{02159910-22DB-40E4-8FA6-3CA48DF87345}">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079457E9-5373-477E-9B1E-4D87B1E47CF0}">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61A4F0EF-2E59-412F-8F8F-48D9EA96B08E}">
      <text>
        <r>
          <rPr>
            <b/>
            <sz val="9"/>
            <color indexed="81"/>
            <rFont val="Tahoma"/>
            <family val="2"/>
          </rPr>
          <t>UBA:</t>
        </r>
        <r>
          <rPr>
            <sz val="9"/>
            <color indexed="81"/>
            <rFont val="Tahoma"/>
            <family val="2"/>
          </rPr>
          <t xml:space="preserve">
Art oder Beschreibung des Inputs - bspw. "Alt-Schwefelsäure".</t>
        </r>
      </text>
    </comment>
    <comment ref="C23" authorId="3" shapeId="0" xr:uid="{DD323F75-9C0A-43CC-801F-5CE2D109681B}">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BAB3D629-321D-4477-8A5D-414149123AB6}">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H35" authorId="3" shapeId="0" xr:uid="{A37848A9-83D6-4EEA-A0D6-23EF58C3EC5D}">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BA5DBFAA-8A7E-4B99-89DA-A3EB0749C4F7}">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4D655AF2-A16D-46DE-BE93-60613A735398}">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416C3CDF-3A47-4D64-B62A-71662FC98A8F}">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32BB550D-7E6A-445A-8C7B-50DF3CF552F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C5E51BC3-66C8-4C35-8BEB-8E3D9657D46B}">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78E4228C-05F2-44A7-966B-21F608FEB23A}">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D25001ED-0AF5-4C16-9CE5-31EDC3DD92BA}">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CBA52877-08B6-422D-92CE-DD88D27DBFF2}">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6885D664-65C5-4D5B-8E11-99F20EFB77A6}">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9" authorId="1" shapeId="0" xr:uid="{C3F6E32B-747A-4310-AB89-23E8FE444A3F}">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0" authorId="1" shapeId="0" xr:uid="{44294107-0B02-4DCA-A3F7-8BA485A84866}">
      <text>
        <r>
          <rPr>
            <b/>
            <sz val="9"/>
            <color indexed="81"/>
            <rFont val="Segoe UI"/>
            <family val="2"/>
          </rPr>
          <t xml:space="preserve">UBA-Anmerkung, SG G-REFA:
</t>
        </r>
        <r>
          <rPr>
            <sz val="9"/>
            <color indexed="81"/>
            <rFont val="Segoe UI"/>
            <family val="2"/>
          </rPr>
          <t>Zusatzfeld für sonstige Elemente oder Verbindungen. 
Sonstige Elemente und Verbindungen bitte im Formblatt N_0 unter 3. "Recycling-Output" benennen - die Angaben dort werden automatisch übernommen. Für weitere Hinweise siehe auch Fußnote 11.</t>
        </r>
      </text>
    </comment>
    <comment ref="A61" authorId="1" shapeId="0" xr:uid="{1B987770-B771-4838-B44B-30EAE07B0C11}">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2" authorId="1" shapeId="0" xr:uid="{336B9F6D-359E-4277-BDB7-326CB0725558}">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3" authorId="1" shapeId="0" xr:uid="{1DFADC0D-0890-4606-BEE6-795E5E9D376D}">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7" authorId="2" shapeId="0" xr:uid="{F8AE95C1-5B9B-40DC-80E6-8BD5EEB3C225}">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550ADC9B-1351-4BE7-8301-12A386A54D35}">
      <text>
        <r>
          <rPr>
            <b/>
            <sz val="9"/>
            <color indexed="81"/>
            <rFont val="Tahoma"/>
            <family val="2"/>
          </rPr>
          <t>UBA:</t>
        </r>
        <r>
          <rPr>
            <sz val="9"/>
            <color indexed="81"/>
            <rFont val="Tahoma"/>
            <family val="2"/>
          </rPr>
          <t xml:space="preserve">
Angaben werden von der Titelseite übernommen.</t>
        </r>
      </text>
    </comment>
    <comment ref="C10" authorId="1" shapeId="0" xr:uid="{D541286F-B4BB-4695-B0D4-6A0D647A6996}">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150CA857-4B12-44B7-82C9-68CED42C24D9}">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EC8E5CA5-3B7C-4E58-93B0-2435C9B750B4}">
      <text>
        <r>
          <rPr>
            <b/>
            <sz val="9"/>
            <color indexed="81"/>
            <rFont val="Tahoma"/>
            <family val="2"/>
          </rPr>
          <t>UBA:</t>
        </r>
        <r>
          <rPr>
            <sz val="9"/>
            <color indexed="81"/>
            <rFont val="Tahoma"/>
            <family val="2"/>
          </rPr>
          <t xml:space="preserve">
Art oder Beschreibung des Inputs - bspw. "Alt-Schwefelsäure".</t>
        </r>
      </text>
    </comment>
    <comment ref="C23" authorId="3" shapeId="0" xr:uid="{651B774F-E062-4063-A7F4-6DA1C9BC8100}">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90DB776E-9462-403D-8E2B-49C7490114AB}">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H35" authorId="3" shapeId="0" xr:uid="{9831C83F-1FE2-464D-BA84-704AD942E034}">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0538E861-FE2B-4D86-A8DF-E33F35B6A627}">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A5049D54-D8EC-4A94-B5C8-576D7D4B4AF4}">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736D2FF9-BB6C-4544-BAA4-71C7C9972853}">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F9A40F48-AD9A-4586-A6F0-F4102B5E3791}">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3EC4933F-0B0B-4D4F-A83D-6C4392D0BF77}">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8634CD87-51B8-477B-860A-1F433B493FA9}">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1FAD627A-C3D5-4944-B323-FDFB478A2968}">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3573C87B-DD5F-4185-ADA1-20187E78BC06}">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E08216B1-E2DB-478D-9CBD-03FFC7265298}">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9" authorId="1" shapeId="0" xr:uid="{25DDE917-5401-4FF1-9765-290C8E93A388}">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0" authorId="1" shapeId="0" xr:uid="{EAA3EFEC-A535-4A27-8270-4F3EEE8597BA}">
      <text>
        <r>
          <rPr>
            <b/>
            <sz val="9"/>
            <color indexed="81"/>
            <rFont val="Segoe UI"/>
            <family val="2"/>
          </rPr>
          <t xml:space="preserve">UBA-Anmerkung, SG G-REFA:
</t>
        </r>
        <r>
          <rPr>
            <sz val="9"/>
            <color indexed="81"/>
            <rFont val="Segoe UI"/>
            <family val="2"/>
          </rPr>
          <t>Zusatzfeld für sonstige Elemente oder Verbindungen. 
Sonstige Elemente und Verbindungen bitte im Formblatt N_0 unter 3. "Recycling-Output" benennen - die Angaben dort werden automatisch übernommen. Für weitere Hinweise siehe auch Fußnote 11.</t>
        </r>
      </text>
    </comment>
    <comment ref="A61" authorId="1" shapeId="0" xr:uid="{B31B458C-304D-4E59-B6C7-C7DD1BB0EA5A}">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2" authorId="1" shapeId="0" xr:uid="{2EE8133E-F0BE-4A2B-8E1C-4F014D15C55C}">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3" authorId="1" shapeId="0" xr:uid="{2AEDD7E4-6F29-48C3-878C-169E47959C37}">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7" authorId="2" shapeId="0" xr:uid="{CD445EE8-632D-4C40-8B7F-E513DCA05BF9}">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Kohlmeyer</author>
    <author>UBA-Anmerkung, SG G-REFA</author>
    <author>UBA-Anmerkung, SG G-REFA (FP)</author>
    <author>petrikowski</author>
  </authors>
  <commentList>
    <comment ref="C7" authorId="0" shapeId="0" xr:uid="{C5F18E9C-328E-4BC1-8525-5FD074A338E1}">
      <text>
        <r>
          <rPr>
            <b/>
            <sz val="9"/>
            <color indexed="81"/>
            <rFont val="Tahoma"/>
            <family val="2"/>
          </rPr>
          <t>UBA:</t>
        </r>
        <r>
          <rPr>
            <sz val="9"/>
            <color indexed="81"/>
            <rFont val="Tahoma"/>
            <family val="2"/>
          </rPr>
          <t xml:space="preserve">
Angaben werden von der Titelseite übernommen.</t>
        </r>
      </text>
    </comment>
    <comment ref="C10" authorId="1" shapeId="0" xr:uid="{3D9AAB8F-3B3D-409C-A0F1-7CC92E5B4242}">
      <text>
        <r>
          <rPr>
            <b/>
            <sz val="9"/>
            <color indexed="81"/>
            <rFont val="Segoe UI"/>
            <family val="2"/>
          </rPr>
          <t>UBA-Anmerkung, SG G-REFA:</t>
        </r>
        <r>
          <rPr>
            <sz val="9"/>
            <color indexed="81"/>
            <rFont val="Segoe UI"/>
            <family val="2"/>
          </rPr>
          <t xml:space="preserve">
Bitte vollständigen Namen des Unternehmens eingeben.</t>
        </r>
      </text>
    </comment>
    <comment ref="C19" authorId="2" shapeId="0" xr:uid="{FC38DBB0-1294-4063-9111-225AF6890734}">
      <text>
        <r>
          <rPr>
            <b/>
            <sz val="9"/>
            <color indexed="81"/>
            <rFont val="Segoe UI"/>
            <family val="2"/>
          </rPr>
          <t>UBA-Anmerkung, SG G-REFA (FP):</t>
        </r>
        <r>
          <rPr>
            <sz val="9"/>
            <color indexed="81"/>
            <rFont val="Segoe UI"/>
            <family val="2"/>
          </rPr>
          <t xml:space="preserve">
Beschreibung des einzelnen Recyclingschritts unterteillt nach N_0, N_1, etc.. Die einzelnen beschriebenen Recyclingschritte werden vom ersten Recyclingbetrieb zusammengefasst, u.a. mithilfe eines Flussdiagramms.</t>
        </r>
      </text>
    </comment>
    <comment ref="A23" authorId="3" shapeId="0" xr:uid="{4312E966-4C4B-4E91-BD4D-36C654C64229}">
      <text>
        <r>
          <rPr>
            <b/>
            <sz val="9"/>
            <color indexed="81"/>
            <rFont val="Tahoma"/>
            <family val="2"/>
          </rPr>
          <t>UBA:</t>
        </r>
        <r>
          <rPr>
            <sz val="9"/>
            <color indexed="81"/>
            <rFont val="Tahoma"/>
            <family val="2"/>
          </rPr>
          <t xml:space="preserve">
Art oder Beschreibung des Inputs - bspw. "Alt-Schwefelsäure".</t>
        </r>
      </text>
    </comment>
    <comment ref="C23" authorId="3" shapeId="0" xr:uid="{1B03816C-A7AC-4FE8-BCCB-93D031562596}">
      <text>
        <r>
          <rPr>
            <b/>
            <sz val="9"/>
            <color indexed="81"/>
            <rFont val="Tahoma"/>
            <family val="2"/>
          </rPr>
          <t>UBA:</t>
        </r>
        <r>
          <rPr>
            <sz val="9"/>
            <color indexed="81"/>
            <rFont val="Tahoma"/>
            <family val="2"/>
          </rPr>
          <t xml:space="preserve">
Bitte Abfallschlüssel nach dem Europäischen Abfallverzeichnis eintragen (Bsp.: 16 06 01*).</t>
        </r>
      </text>
    </comment>
    <comment ref="D25" authorId="2" shapeId="0" xr:uid="{52F02E66-2DB6-4B5F-857D-246F6F963EBA}">
      <text>
        <r>
          <rPr>
            <b/>
            <sz val="9"/>
            <color indexed="81"/>
            <rFont val="Segoe UI"/>
            <family val="2"/>
          </rPr>
          <t>UBA-Anmerkung, SG G-REFA (FP):</t>
        </r>
        <r>
          <rPr>
            <sz val="9"/>
            <color indexed="81"/>
            <rFont val="Segoe UI"/>
            <family val="2"/>
          </rPr>
          <t xml:space="preserve">
Angaben und Daten werden gegebenenfalls aus dem Formblatt "Registerschritt N_0" übernommen (zu erkennen an blauer Schrift).</t>
        </r>
      </text>
    </comment>
    <comment ref="H35" authorId="3" shapeId="0" xr:uid="{A593C2FC-50EC-4558-9826-ED1A2D15196C}">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6" authorId="3" shapeId="0" xr:uid="{92859D0E-CA44-49FD-9D00-0F0464063EBC}">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7" authorId="3" shapeId="0" xr:uid="{39D0198E-611A-478F-9039-EB9E596F156D}">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H38" authorId="3" shapeId="0" xr:uid="{7F3C8C1E-9F8E-404E-8A04-E78D59EED2C5}">
      <text>
        <r>
          <rPr>
            <b/>
            <sz val="9"/>
            <color indexed="81"/>
            <rFont val="Tahoma"/>
            <family val="2"/>
          </rPr>
          <t>UBA:</t>
        </r>
        <r>
          <rPr>
            <sz val="9"/>
            <color indexed="81"/>
            <rFont val="Tahoma"/>
            <family val="2"/>
          </rPr>
          <t xml:space="preserve">
Bitte Angaben zum weiteren Recyclingschritt im entsprechenden Registerblatt hinterlegen.</t>
        </r>
      </text>
    </comment>
    <comment ref="H39" authorId="3" shapeId="0" xr:uid="{6DF7EA60-C43C-493F-8BBF-142847DBA7A0}">
      <text>
        <r>
          <rPr>
            <b/>
            <sz val="9"/>
            <color indexed="81"/>
            <rFont val="Tahoma"/>
            <family val="2"/>
          </rPr>
          <t>UBA:</t>
        </r>
        <r>
          <rPr>
            <sz val="9"/>
            <color indexed="81"/>
            <rFont val="Tahoma"/>
            <family val="2"/>
          </rPr>
          <t xml:space="preserve">
Bitte Nr. des weiteren Recyclingschrittes eingeben und Angaben zum weiteren Recyclingschritt im entsprechenden Registerblatt hinterlegen.</t>
        </r>
      </text>
    </comment>
    <comment ref="C43" authorId="2" shapeId="0" xr:uid="{71B61F4A-C23B-4BBC-A83F-FBA75E914896}">
      <text>
        <r>
          <rPr>
            <b/>
            <sz val="9"/>
            <color indexed="81"/>
            <rFont val="Segoe UI"/>
            <family val="2"/>
          </rPr>
          <t>UBA-Anmerkung, SG G-REFA</t>
        </r>
        <r>
          <rPr>
            <sz val="9"/>
            <color indexed="81"/>
            <rFont val="Segoe UI"/>
            <family val="2"/>
          </rPr>
          <t xml:space="preserve">
Bitte beachten: </t>
        </r>
        <r>
          <rPr>
            <b/>
            <sz val="9"/>
            <color indexed="81"/>
            <rFont val="Segoe UI"/>
            <family val="2"/>
          </rPr>
          <t>m</t>
        </r>
        <r>
          <rPr>
            <sz val="9"/>
            <color indexed="81"/>
            <rFont val="Segoe UI"/>
            <family val="2"/>
          </rPr>
          <t xml:space="preserve">-Output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
</t>
        </r>
      </text>
    </comment>
    <comment ref="D43" authorId="2" shapeId="0" xr:uid="{948E3D93-538D-4C7B-9D9D-BA7F903828B8}">
      <text>
        <r>
          <rPr>
            <b/>
            <sz val="9"/>
            <color indexed="81"/>
            <rFont val="Segoe UI"/>
            <family val="2"/>
          </rPr>
          <t>UBA-Anmerkung, SG G-REFA</t>
        </r>
        <r>
          <rPr>
            <sz val="9"/>
            <color indexed="81"/>
            <rFont val="Segoe UI"/>
            <family val="2"/>
          </rPr>
          <t xml:space="preserve">
Bitte beachten: m-Output entspricht der Masse, des erzeugten "Elements" oder der erzeugten "Verbindung". Sofern eine Fraktion erzeugt wurde, die das "Element" oder die erzeugte "Verbindung" enthält, ist nicht das Gesamtgewicht der Fraktion, sondern lediglich das Gewicht des Elements bzw. der Verbindung innerhalb der Fraktion anzugeben (bspw. Masse Fe in Metallfraktion).</t>
        </r>
      </text>
    </comment>
    <comment ref="F43" authorId="2" shapeId="0" xr:uid="{AFFCB613-C483-4A09-A353-70C3319DB7CD}">
      <text>
        <r>
          <rPr>
            <b/>
            <sz val="9"/>
            <color indexed="81"/>
            <rFont val="Segoe UI"/>
            <family val="2"/>
          </rPr>
          <t xml:space="preserve">UBA-Anmerkung, SG G-REFA
</t>
        </r>
        <r>
          <rPr>
            <sz val="9"/>
            <color indexed="81"/>
            <rFont val="Segoe UI"/>
            <family val="2"/>
          </rPr>
          <t xml:space="preserve">Outputfraktionen enthalten die in Spalte C oder D berücksichtigten erzeugten "Elemente" oder "Verbidungen".
</t>
        </r>
      </text>
    </comment>
    <comment ref="G43" authorId="3" shapeId="0" xr:uid="{8D24F36D-DBEA-4F0F-BD37-7F91FF8499E2}">
      <text>
        <r>
          <rPr>
            <b/>
            <sz val="9"/>
            <color indexed="81"/>
            <rFont val="Tahoma"/>
            <family val="2"/>
          </rPr>
          <t>UBA-Anmerkung, SG G-REFA</t>
        </r>
        <r>
          <rPr>
            <sz val="9"/>
            <color indexed="81"/>
            <rFont val="Tahoma"/>
            <family val="2"/>
          </rPr>
          <t xml:space="preserve">
Hinweise zur Bestimmung des Ertrages: 
Zunächst muss die Gesamtmasse der Outputfraktion ermittelt werden. Outputfraktionen enthalten die in Spalte C oder D hinterlegten erzeugten Elemente oder Verbindungen.
Berechnung: 
Ertrag der Outputfraktion = </t>
        </r>
        <r>
          <rPr>
            <b/>
            <sz val="9"/>
            <color indexed="81"/>
            <rFont val="Tahoma"/>
            <family val="2"/>
          </rPr>
          <t>m</t>
        </r>
        <r>
          <rPr>
            <sz val="9"/>
            <color indexed="81"/>
            <rFont val="Tahoma"/>
            <family val="2"/>
          </rPr>
          <t xml:space="preserve">-Output des Elements (vgl. Spalte C oder D) dividiert durch die Masse der Outputfraktion, die das Element/die Verbindung </t>
        </r>
        <r>
          <rPr>
            <b/>
            <sz val="9"/>
            <color indexed="81"/>
            <rFont val="Tahoma"/>
            <family val="2"/>
          </rPr>
          <t>m-</t>
        </r>
        <r>
          <rPr>
            <sz val="9"/>
            <color indexed="81"/>
            <rFont val="Tahoma"/>
            <family val="2"/>
          </rPr>
          <t>Output enthält multipliziert mit 100. 
Bsp.: Kupferanteil in Cu-Fraktion, Reinheit einer Outputfraktion.</t>
        </r>
      </text>
    </comment>
    <comment ref="H43" authorId="3" shapeId="0" xr:uid="{780293D5-5856-45A5-B283-9902F708B5DD}">
      <text>
        <r>
          <rPr>
            <b/>
            <sz val="9"/>
            <color indexed="81"/>
            <rFont val="Tahoma"/>
            <family val="2"/>
          </rPr>
          <t>UBA:</t>
        </r>
        <r>
          <rPr>
            <sz val="9"/>
            <color indexed="81"/>
            <rFont val="Tahoma"/>
            <family val="2"/>
          </rPr>
          <t xml:space="preserve">
z.B. Name des Abnehmers oder Einsatzgebiet (bspw. "Autoindustrie", "Chemische Industrie", "Kupferhütte" etc.).</t>
        </r>
      </text>
    </comment>
    <comment ref="A59" authorId="1" shapeId="0" xr:uid="{2B13B38B-2D9D-4E17-9DE2-F7C36D66D3B4}">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0" authorId="1" shapeId="0" xr:uid="{A42148F1-0413-4929-87A4-A2A86F83D551}">
      <text>
        <r>
          <rPr>
            <b/>
            <sz val="9"/>
            <color indexed="81"/>
            <rFont val="Segoe UI"/>
            <family val="2"/>
          </rPr>
          <t xml:space="preserve">UBA-Anmerkung, SG G-REFA:
</t>
        </r>
        <r>
          <rPr>
            <sz val="9"/>
            <color indexed="81"/>
            <rFont val="Segoe UI"/>
            <family val="2"/>
          </rPr>
          <t>Zusatzfeld für sonstige Elemente oder Verbindungen. 
Sonstige Elemente und Verbindungen bitte im Formblatt N_0 unter 3. "Recycling-Output" benennen - die Angaben dort werden automatisch übernommen. Für weitere Hinweise siehe auch Fußnote 11.</t>
        </r>
      </text>
    </comment>
    <comment ref="A61" authorId="1" shapeId="0" xr:uid="{C58559C1-8843-45C0-ABBE-D08A22F4F02E}">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2" authorId="1" shapeId="0" xr:uid="{A80C281F-04DA-42E7-BEF4-A8C71F2AE4B0}">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3" authorId="1" shapeId="0" xr:uid="{30EB1CF4-6EF6-46C9-8907-94BC6C6ADB1C}">
      <text>
        <r>
          <rPr>
            <b/>
            <sz val="9"/>
            <color indexed="81"/>
            <rFont val="Segoe UI"/>
            <family val="2"/>
          </rPr>
          <t>UBA-Anmerkung, SG G-REFA:</t>
        </r>
        <r>
          <rPr>
            <sz val="9"/>
            <color indexed="81"/>
            <rFont val="Segoe UI"/>
            <family val="2"/>
          </rPr>
          <t xml:space="preserve">
Zusatzfeld für sonstige Elemente oder Verbindungen. 
Sonstige Elemente und Verbindungen bitte im Formblatt N_0 unter 3. "Recycling-Output" benennen - die Angaben dort werden automatisch übernommen. Für weitere Hinweise siehe auch Fußnote 11.</t>
        </r>
      </text>
    </comment>
    <comment ref="A67" authorId="2" shapeId="0" xr:uid="{1BB423D9-1004-4F0A-A8BB-D94245D61FA0}">
      <text>
        <r>
          <rPr>
            <b/>
            <sz val="9"/>
            <color indexed="81"/>
            <rFont val="Segoe UI"/>
            <family val="2"/>
          </rPr>
          <t>UBA-Anmerkung, SG G-REFA (FP):</t>
        </r>
        <r>
          <rPr>
            <sz val="9"/>
            <color indexed="81"/>
            <rFont val="Segoe UI"/>
            <family val="2"/>
          </rPr>
          <t xml:space="preserve">
Die folgenden Anmerkungen sind der Delegierten Verordnung (EU) 2025/606 der Kommission vom 21. März 2025 (kurz: DV) entnommen.</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UBA-Anmerkung, SG G-REFA (FP)</author>
  </authors>
  <commentList>
    <comment ref="H4" authorId="0" shapeId="0" xr:uid="{3B24F17E-6268-41D5-9B12-08D3C9F71163}">
      <text>
        <r>
          <rPr>
            <b/>
            <sz val="9"/>
            <color indexed="81"/>
            <rFont val="Segoe UI"/>
            <family val="2"/>
          </rPr>
          <t>UBA-Anmerkung, SG G-REFA (FP):</t>
        </r>
        <r>
          <rPr>
            <sz val="9"/>
            <color indexed="81"/>
            <rFont val="Segoe UI"/>
            <family val="2"/>
          </rPr>
          <t xml:space="preserve">
Optimalerweise führt der erste Recyclingbetrieb seinen Recyclingschritt N_0 und alle weiteren Recyclingschritte N_1, N_2 in Anlage A zusammengefasst auf. Es genügt bspw. auch, den Recyclingschritt N_0 des ersten Recyclingbetriebes dazulegen und auf Anlage B mit den folgenden Recyclingschritten N_1, N_2, etc. zu verweisen.</t>
        </r>
      </text>
    </comment>
    <comment ref="A13" authorId="0" shapeId="0" xr:uid="{9CA793C3-B2F7-4746-9588-EFEB8795085D}">
      <text>
        <r>
          <rPr>
            <b/>
            <sz val="9"/>
            <color indexed="81"/>
            <rFont val="Segoe UI"/>
            <family val="2"/>
          </rPr>
          <t>UBA-Anmerkung, SG G-REFA (FP):</t>
        </r>
        <r>
          <rPr>
            <sz val="9"/>
            <color indexed="81"/>
            <rFont val="Segoe UI"/>
            <family val="2"/>
          </rPr>
          <t xml:space="preserve">
Optimalerweise führt der erste Recyclingbetrieb seinen Recyclingschritt N_0 und alle weiteren Recyclingschritte N_1, N_2 in Anlage A zusammengefasst auf. Es genügt bspw. auch, nur den Recyclingschritt N_0  in Anlage A dazulegen und auf Anlage B mit den folgenden Recyclingschritten N_1, N_2, etc. zu verweisen.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<sst xmlns="http://schemas.openxmlformats.org/spreadsheetml/2006/main" count="1393" uniqueCount="214">
  <si>
    <t>Kalenderjahr</t>
  </si>
  <si>
    <t xml:space="preserve">Name </t>
  </si>
  <si>
    <t>Land</t>
  </si>
  <si>
    <t>Kontaktperson</t>
  </si>
  <si>
    <t>PLZ</t>
  </si>
  <si>
    <t xml:space="preserve">E-Mail </t>
  </si>
  <si>
    <t xml:space="preserve">Telefon </t>
  </si>
  <si>
    <t>Element oder Verbindung</t>
  </si>
  <si>
    <t>[t/a]</t>
  </si>
  <si>
    <t>[m%]</t>
  </si>
  <si>
    <t>Beschreibung der Fraktion</t>
  </si>
  <si>
    <t>Weitere Behandlung</t>
  </si>
  <si>
    <t>Verbleib der Fraktion</t>
  </si>
  <si>
    <t>Ort</t>
  </si>
  <si>
    <t>Umweltbundesamt</t>
  </si>
  <si>
    <t>Wörlitzer Platz 1</t>
  </si>
  <si>
    <t>06844 Dessau-Roßlau</t>
  </si>
  <si>
    <r>
      <rPr>
        <b/>
        <sz val="11"/>
        <color indexed="8"/>
        <rFont val="Calibri"/>
        <family val="2"/>
      </rPr>
      <t xml:space="preserve">Ansprechpartner: </t>
    </r>
    <r>
      <rPr>
        <sz val="11"/>
        <color theme="1"/>
        <rFont val="Calibri"/>
        <family val="2"/>
        <scheme val="minor"/>
      </rPr>
      <t>Falk Petrikowski</t>
    </r>
  </si>
  <si>
    <r>
      <rPr>
        <b/>
        <sz val="11"/>
        <color indexed="8"/>
        <rFont val="Calibri"/>
        <family val="2"/>
      </rPr>
      <t>Telefon:</t>
    </r>
    <r>
      <rPr>
        <sz val="11"/>
        <color theme="1"/>
        <rFont val="Calibri"/>
        <family val="2"/>
        <scheme val="minor"/>
      </rPr>
      <t xml:space="preserve"> 0340 - 21032468</t>
    </r>
  </si>
  <si>
    <t>Bezeichnung</t>
  </si>
  <si>
    <t>Titelseite</t>
  </si>
  <si>
    <t>Auszufüllendes Formblatt</t>
  </si>
  <si>
    <t>Bei Bedarf auszufüllen</t>
  </si>
  <si>
    <t xml:space="preserve">Gesamt Output der Zwischenfraktionen </t>
  </si>
  <si>
    <t xml:space="preserve">Recyclingeffizienz eines Batterie-Recyclingverfahrens </t>
  </si>
  <si>
    <t>Art/ Beschreibung der Altbatterien und -akkumulatoren</t>
  </si>
  <si>
    <t>Name des (ersten) Recyclingbetriebes:</t>
  </si>
  <si>
    <r>
      <t>Input
Angaben zu den Altbatterien zum Zeitpunkt der Zuführung zum vollständigen Recyclingprozess</t>
    </r>
    <r>
      <rPr>
        <b/>
        <vertAlign val="superscript"/>
        <sz val="11"/>
        <color indexed="8"/>
        <rFont val="Calibri"/>
        <family val="2"/>
      </rPr>
      <t>3</t>
    </r>
  </si>
  <si>
    <t>Stahl</t>
  </si>
  <si>
    <t xml:space="preserve"> [m%]</t>
  </si>
  <si>
    <t>Ergebnis</t>
  </si>
  <si>
    <r>
      <rPr>
        <b/>
        <sz val="11"/>
        <rFont val="Calibri"/>
        <family val="2"/>
      </rPr>
      <t>Angaben zum Recyclingbetrieb</t>
    </r>
    <r>
      <rPr>
        <b/>
        <vertAlign val="superscript"/>
        <sz val="11"/>
        <rFont val="Calibri"/>
        <family val="2"/>
      </rPr>
      <t>1</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</si>
  <si>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5</t>
    </r>
    <r>
      <rPr>
        <sz val="11"/>
        <color theme="1"/>
        <rFont val="Calibri"/>
        <family val="2"/>
        <scheme val="minor"/>
      </rPr>
      <t xml:space="preserve">
innerhalb der 
EU-MS erzeugt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</si>
  <si>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5</t>
    </r>
    <r>
      <rPr>
        <sz val="11"/>
        <color theme="1"/>
        <rFont val="Calibri"/>
        <family val="2"/>
        <scheme val="minor"/>
      </rPr>
      <t xml:space="preserve">
außerhalb der EU erzeugt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</si>
  <si>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5</t>
    </r>
    <r>
      <rPr>
        <sz val="11"/>
        <color theme="1"/>
        <rFont val="Calibri"/>
        <family val="2"/>
        <scheme val="minor"/>
      </rPr>
      <t xml:space="preserve">
Gesamt</t>
    </r>
  </si>
  <si>
    <r>
      <t xml:space="preserve">Input
 </t>
    </r>
    <r>
      <rPr>
        <b/>
        <sz val="11"/>
        <color theme="1"/>
        <rFont val="Calibri"/>
        <family val="2"/>
        <scheme val="minor"/>
      </rPr>
      <t>m</t>
    </r>
    <r>
      <rPr>
        <vertAlign val="subscript"/>
        <sz val="11"/>
        <color theme="1"/>
        <rFont val="Calibri"/>
        <family val="2"/>
        <scheme val="minor"/>
      </rPr>
      <t>input</t>
    </r>
    <r>
      <rPr>
        <vertAlign val="superscript"/>
        <sz val="11"/>
        <color theme="1"/>
        <rFont val="Calibri"/>
        <family val="2"/>
        <scheme val="minor"/>
      </rPr>
      <t xml:space="preserve"> 5</t>
    </r>
  </si>
  <si>
    <t>Überprüfung der Vorlage von Nachweisen</t>
  </si>
  <si>
    <t>Audits der zust. Behörde (einschließlich Standortbesuche)</t>
  </si>
  <si>
    <t>Eigenes Audit durch externe Unternehmen</t>
  </si>
  <si>
    <t>Die einzelnen Recyclingschritte, d. h. alle beteiligten Recyclinganlagen, sind zu dokumentieren:</t>
  </si>
  <si>
    <r>
      <t>Beschreibung der Recyclingschritte des gesamten Recyclingverfahrens</t>
    </r>
    <r>
      <rPr>
        <b/>
        <vertAlign val="superscript"/>
        <sz val="11"/>
        <color indexed="8"/>
        <rFont val="Calibri"/>
        <family val="2"/>
      </rPr>
      <t>2</t>
    </r>
  </si>
  <si>
    <t>Beschreibung der einzelnen Recyclingschritte:</t>
  </si>
  <si>
    <t>Recyclingschritt</t>
  </si>
  <si>
    <r>
      <t>Mitgliedstaat, in dem die Altbatterien gesammelt wurden</t>
    </r>
    <r>
      <rPr>
        <vertAlign val="superscript"/>
        <sz val="11"/>
        <color theme="1"/>
        <rFont val="Calibri"/>
        <family val="2"/>
        <scheme val="minor"/>
      </rPr>
      <t>12</t>
    </r>
  </si>
  <si>
    <r>
      <t>Masse</t>
    </r>
    <r>
      <rPr>
        <vertAlign val="superscript"/>
        <sz val="11"/>
        <color theme="1"/>
        <rFont val="Calibri"/>
        <family val="2"/>
        <scheme val="minor"/>
      </rPr>
      <t>3</t>
    </r>
  </si>
  <si>
    <t>N_1</t>
  </si>
  <si>
    <t>N_2</t>
  </si>
  <si>
    <t>N_3</t>
  </si>
  <si>
    <t>N_4</t>
  </si>
  <si>
    <r>
      <t>1. Recycling-Input
zum Zeitpunkt der Zuführung zum jeweiligen Recyclingschritt</t>
    </r>
    <r>
      <rPr>
        <b/>
        <vertAlign val="superscript"/>
        <sz val="11"/>
        <rFont val="Calibri"/>
        <family val="2"/>
      </rPr>
      <t>2</t>
    </r>
    <r>
      <rPr>
        <b/>
        <sz val="11"/>
        <rFont val="Calibri"/>
        <family val="2"/>
      </rPr>
      <t xml:space="preserve"> (Altbatterien oder Fraktionen von Altbatterien)</t>
    </r>
  </si>
  <si>
    <t>Weiterer Recycling-
schritt</t>
  </si>
  <si>
    <t>Nummer</t>
  </si>
  <si>
    <r>
      <t>Weiterer Akteur</t>
    </r>
    <r>
      <rPr>
        <vertAlign val="superscript"/>
        <sz val="11"/>
        <color indexed="8"/>
        <rFont val="Calibri"/>
        <family val="2"/>
      </rPr>
      <t>5</t>
    </r>
  </si>
  <si>
    <t>Name des Empfängers</t>
  </si>
  <si>
    <t>Bezeichnung der Outputfraktion (kein Abfall), die das Element oder die Verbindung enthält</t>
  </si>
  <si>
    <t>Ertrag der Outputfraktion</t>
  </si>
  <si>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t>
    </r>
    <r>
      <rPr>
        <sz val="11"/>
        <color theme="1"/>
        <rFont val="Calibri"/>
        <family val="2"/>
        <scheme val="minor"/>
      </rPr>
      <t xml:space="preserve">
innerhalb der 
EU-MS erzeugt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</si>
  <si>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t>
    </r>
    <r>
      <rPr>
        <sz val="11"/>
        <color theme="1"/>
        <rFont val="Calibri"/>
        <family val="2"/>
        <scheme val="minor"/>
      </rPr>
      <t xml:space="preserve">
Gesamt</t>
    </r>
  </si>
  <si>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t>
    </r>
    <r>
      <rPr>
        <sz val="11"/>
        <color theme="1"/>
        <rFont val="Calibri"/>
        <family val="2"/>
        <scheme val="minor"/>
      </rPr>
      <t xml:space="preserve">
außerhalb der EU erzeugt</t>
    </r>
    <r>
      <rPr>
        <vertAlign val="superscript"/>
        <sz val="11"/>
        <color theme="1"/>
        <rFont val="Calibri"/>
        <family val="2"/>
        <scheme val="minor"/>
      </rPr>
      <t>8</t>
    </r>
  </si>
  <si>
    <t>Formblatt "Gesamtergebnis"</t>
  </si>
  <si>
    <t>Formblatt 
"Recyclingschritt N_0"</t>
  </si>
  <si>
    <t>Formblatt
 RS N_2</t>
  </si>
  <si>
    <t>Name des (ersten) Recyclingbetriebs</t>
  </si>
  <si>
    <t>Formblatt
 RS N_1</t>
  </si>
  <si>
    <t>Formblatt
 RS N_3</t>
  </si>
  <si>
    <t>Formblatt
 RS N_4</t>
  </si>
  <si>
    <t>N_5</t>
  </si>
  <si>
    <r>
      <t>Mitgliedstaat, in dem die Altbatterien gesammelt wurden</t>
    </r>
    <r>
      <rPr>
        <vertAlign val="superscript"/>
        <sz val="11"/>
        <color theme="1"/>
        <rFont val="Calibri"/>
        <family val="2"/>
        <scheme val="minor"/>
      </rPr>
      <t>9</t>
    </r>
  </si>
  <si>
    <r>
      <t>(Feucht)
 Masse</t>
    </r>
    <r>
      <rPr>
        <vertAlign val="superscript"/>
        <sz val="11"/>
        <color indexed="8"/>
        <rFont val="Calibri"/>
        <family val="2"/>
      </rPr>
      <t>4</t>
    </r>
  </si>
  <si>
    <r>
      <t xml:space="preserve">Input
 </t>
    </r>
    <r>
      <rPr>
        <b/>
        <sz val="11"/>
        <color theme="1"/>
        <rFont val="Calibri"/>
        <family val="2"/>
        <scheme val="minor"/>
      </rPr>
      <t>m</t>
    </r>
    <r>
      <rPr>
        <vertAlign val="subscript"/>
        <sz val="11"/>
        <color theme="1"/>
        <rFont val="Calibri"/>
        <family val="2"/>
        <scheme val="minor"/>
      </rPr>
      <t>input</t>
    </r>
    <r>
      <rPr>
        <vertAlign val="superscript"/>
        <sz val="11"/>
        <color theme="1"/>
        <rFont val="Calibri"/>
        <family val="2"/>
        <scheme val="minor"/>
      </rPr>
      <t xml:space="preserve"> </t>
    </r>
  </si>
  <si>
    <t>Von den Recyclingbetrieben ist Folgendes zu dokumentieren:</t>
  </si>
  <si>
    <t xml:space="preserve">Ergebnisse (Quoten) für die Recyclingeffizienz und stoffliche Verwertung von </t>
  </si>
  <si>
    <t xml:space="preserve">Zu prüfendes Formblatt
(Ergebniszusammenfassung) </t>
  </si>
  <si>
    <r>
      <t xml:space="preserve">Input
 </t>
    </r>
    <r>
      <rPr>
        <b/>
        <sz val="11"/>
        <color theme="1"/>
        <rFont val="Calibri"/>
        <family val="2"/>
        <scheme val="minor"/>
      </rPr>
      <t>m</t>
    </r>
    <r>
      <rPr>
        <vertAlign val="subscript"/>
        <sz val="11"/>
        <color theme="1"/>
        <rFont val="Calibri"/>
        <family val="2"/>
        <scheme val="minor"/>
      </rPr>
      <t>input</t>
    </r>
    <r>
      <rPr>
        <vertAlign val="superscript"/>
        <sz val="11"/>
        <color theme="1"/>
        <rFont val="Calibri"/>
        <family val="2"/>
        <scheme val="minor"/>
      </rPr>
      <t xml:space="preserve"> </t>
    </r>
    <r>
      <rPr>
        <sz val="11"/>
        <color theme="1"/>
        <rFont val="Calibri"/>
        <family val="2"/>
        <scheme val="minor"/>
      </rPr>
      <t xml:space="preserve">
</t>
    </r>
    <r>
      <rPr>
        <sz val="10"/>
        <color theme="1"/>
        <rFont val="Calibri"/>
        <family val="2"/>
        <scheme val="minor"/>
      </rPr>
      <t>(nur dieser Recyclingschritt)</t>
    </r>
  </si>
  <si>
    <t>* Verbindliches elektronisches Format</t>
  </si>
  <si>
    <t>N_X</t>
  </si>
  <si>
    <r>
      <t xml:space="preserve">2. Recycling-Output 
</t>
    </r>
    <r>
      <rPr>
        <b/>
        <sz val="11"/>
        <rFont val="Calibri"/>
        <family val="2"/>
      </rPr>
      <t>Zwischenfraktionen</t>
    </r>
    <r>
      <rPr>
        <b/>
        <vertAlign val="superscript"/>
        <sz val="11"/>
        <rFont val="Calibri"/>
        <family val="2"/>
      </rPr>
      <t xml:space="preserve">4 </t>
    </r>
    <r>
      <rPr>
        <sz val="11"/>
        <rFont val="Calibri"/>
        <family val="2"/>
      </rPr>
      <t xml:space="preserve">(noch keine "Endgültige Outputfraktion" - zur weiteren Behandlung) </t>
    </r>
  </si>
  <si>
    <t>[%]</t>
  </si>
  <si>
    <t>Masseanteile</t>
  </si>
  <si>
    <t>Gesamt</t>
  </si>
  <si>
    <t xml:space="preserve">Bitte die Anlage A "Beschreibung des gesamten Batterie-Recyclings" nutzen (Word-Dokument). 
</t>
  </si>
  <si>
    <t>Abfallcode
nach dem
Europäischen
Abfall-verzeichnis</t>
  </si>
  <si>
    <t>Anmerkungen (vgl. DV Abschnitt 6):</t>
  </si>
  <si>
    <r>
      <t>Element oder Verbindung</t>
    </r>
    <r>
      <rPr>
        <vertAlign val="superscript"/>
        <sz val="11"/>
        <color theme="1"/>
        <rFont val="Calibri"/>
        <family val="2"/>
        <scheme val="minor"/>
      </rPr>
      <t>7</t>
    </r>
  </si>
  <si>
    <t>Masse</t>
  </si>
  <si>
    <t>Straße und Hausnummer</t>
  </si>
  <si>
    <t>Art des Inputs</t>
  </si>
  <si>
    <t>Formblatt
 RS N_5</t>
  </si>
  <si>
    <t>Formblatt
 RS N_6</t>
  </si>
  <si>
    <t xml:space="preserve">Masse </t>
  </si>
  <si>
    <t>N_6</t>
  </si>
  <si>
    <t>Ausfüllhinweise</t>
  </si>
  <si>
    <t xml:space="preserve">Ergebnis </t>
  </si>
  <si>
    <r>
      <rPr>
        <b/>
        <sz val="10"/>
        <color indexed="8"/>
        <rFont val="Calibri"/>
        <family val="2"/>
      </rPr>
      <t xml:space="preserve">Ansprechpartner: </t>
    </r>
    <r>
      <rPr>
        <sz val="10"/>
        <color theme="1"/>
        <rFont val="Calibri"/>
        <family val="2"/>
        <scheme val="minor"/>
      </rPr>
      <t>Falk Petrikowski</t>
    </r>
  </si>
  <si>
    <r>
      <rPr>
        <b/>
        <sz val="10"/>
        <color indexed="8"/>
        <rFont val="Calibri"/>
        <family val="2"/>
      </rPr>
      <t>Telefon:</t>
    </r>
    <r>
      <rPr>
        <sz val="10"/>
        <color theme="1"/>
        <rFont val="Calibri"/>
        <family val="2"/>
        <scheme val="minor"/>
      </rPr>
      <t xml:space="preserve"> 0340 - 21032468</t>
    </r>
  </si>
  <si>
    <r>
      <rPr>
        <vertAlign val="superscript"/>
        <sz val="11"/>
        <color theme="1"/>
        <rFont val="Calibri"/>
        <family val="2"/>
        <scheme val="minor"/>
      </rPr>
      <t>1</t>
    </r>
    <r>
      <rPr>
        <sz val="11"/>
        <color theme="1"/>
        <rFont val="Calibri"/>
        <family val="2"/>
        <scheme val="minor"/>
      </rPr>
      <t xml:space="preserve"> Anlage, in der die Altbatterien nach der Sammlung und einer eventuellen Sortierung und Vorbereitung für das Recycling behandelt werden.</t>
    </r>
  </si>
  <si>
    <r>
      <rPr>
        <vertAlign val="superscript"/>
        <sz val="11"/>
        <color theme="1"/>
        <rFont val="Calibri"/>
        <family val="2"/>
        <scheme val="minor"/>
      </rPr>
      <t>2</t>
    </r>
    <r>
      <rPr>
        <sz val="11"/>
        <color theme="1"/>
        <rFont val="Calibri"/>
        <family val="2"/>
        <scheme val="minor"/>
      </rPr>
      <t xml:space="preserve"> Flussdiagramm oder Beschreibung des gesamten Recyclings, auch wenn es in mehr als einer Anlage durchgeführt wird, wobei anzugeben ist, welche Verfahren beim ersten Recyclingbetreiber und welche Verfahren (sofern zutreffend) außerhalb der Union durchgeführt werden, und Angabe der entsprechenden Outputfraktionen.</t>
    </r>
  </si>
  <si>
    <r>
      <rPr>
        <vertAlign val="superscript"/>
        <sz val="11"/>
        <color theme="1"/>
        <rFont val="Calibri"/>
        <family val="2"/>
        <scheme val="minor"/>
      </rPr>
      <t>3</t>
    </r>
    <r>
      <rPr>
        <sz val="11"/>
        <color theme="1"/>
        <rFont val="Calibri"/>
        <family val="2"/>
        <scheme val="minor"/>
      </rPr>
      <t xml:space="preserve"> Beschreibung der nach der Sammlung und einer eventuellen Sortierung und Vorbereitung für das Recycling erhaltenen Altbatterien.</t>
    </r>
  </si>
  <si>
    <r>
      <rPr>
        <vertAlign val="superscript"/>
        <sz val="11"/>
        <color theme="1"/>
        <rFont val="Calibri"/>
        <family val="2"/>
        <scheme val="minor"/>
      </rPr>
      <t>4</t>
    </r>
    <r>
      <rPr>
        <sz val="11"/>
        <color theme="1"/>
        <rFont val="Calibri"/>
        <family val="2"/>
        <scheme val="minor"/>
      </rPr>
      <t xml:space="preserve"> Feuchtmasse der nach der Sammlung und einer eventuellen Sortierung und Vorbereitung für das Recycling erhaltenen Altbatterien.</t>
    </r>
  </si>
  <si>
    <r>
      <rPr>
        <vertAlign val="superscript"/>
        <sz val="11"/>
        <color theme="1"/>
        <rFont val="Calibri"/>
        <family val="2"/>
        <scheme val="minor"/>
      </rPr>
      <t>5</t>
    </r>
    <r>
      <rPr>
        <sz val="11"/>
        <color theme="1"/>
        <rFont val="Calibri"/>
        <family val="2"/>
        <scheme val="minor"/>
      </rPr>
      <t xml:space="preserve"> Zu den Begriffsbestimmungen der Ausdrücke „Inputfraktionen“ und „Outputfraktionen“ und insbesondere zu den für die Berechnung von RE und/oder RM anrechenbaren Fraktionen siehe Abschnitt 1 Nummern 2 und 4.</t>
    </r>
  </si>
  <si>
    <t>MS, in dem die Altbatterien gesammelt wurden:</t>
  </si>
  <si>
    <r>
      <rPr>
        <vertAlign val="superscript"/>
        <sz val="11"/>
        <color theme="1"/>
        <rFont val="Calibri"/>
        <family val="2"/>
        <scheme val="minor"/>
      </rPr>
      <t>6</t>
    </r>
    <r>
      <rPr>
        <sz val="11"/>
        <color theme="1"/>
        <rFont val="Calibri"/>
        <family val="2"/>
        <scheme val="minor"/>
      </rPr>
      <t xml:space="preserve"> Recycelte Kunststoffe, für die sowohl die Inputfraktionen m</t>
    </r>
    <r>
      <rPr>
        <vertAlign val="subscript"/>
        <sz val="11"/>
        <color theme="1"/>
        <rFont val="Calibri"/>
        <family val="2"/>
        <scheme val="minor"/>
      </rPr>
      <t>input</t>
    </r>
    <r>
      <rPr>
        <sz val="11"/>
        <color theme="1"/>
        <rFont val="Calibri"/>
        <family val="2"/>
        <scheme val="minor"/>
      </rPr>
      <t xml:space="preserve"> als auch die Outputfraktionen m</t>
    </r>
    <r>
      <rPr>
        <vertAlign val="subscript"/>
        <sz val="11"/>
        <color theme="1"/>
        <rFont val="Calibri"/>
        <family val="2"/>
        <scheme val="minor"/>
      </rPr>
      <t>output</t>
    </r>
    <r>
      <rPr>
        <sz val="11"/>
        <color theme="1"/>
        <rFont val="Calibri"/>
        <family val="2"/>
        <scheme val="minor"/>
      </rPr>
      <t xml:space="preserve"> bestimmt werden, werden in der Liste getrennt von Kohlenstoff auf Zellebene angegeben.</t>
    </r>
  </si>
  <si>
    <r>
      <rPr>
        <vertAlign val="superscript"/>
        <sz val="11"/>
        <color theme="1"/>
        <rFont val="Calibri"/>
        <family val="2"/>
        <scheme val="minor"/>
      </rPr>
      <t>8</t>
    </r>
    <r>
      <rPr>
        <sz val="11"/>
        <color theme="1"/>
        <rFont val="Calibri"/>
        <family val="2"/>
        <scheme val="minor"/>
      </rPr>
      <t xml:space="preserve"> Bitte legen Sie zusammen mit dieser Dokumentation Nachweise gemäß Artikel 72 Absatz 3 der Verordnung (EU) 2023/1542 vor.</t>
    </r>
  </si>
  <si>
    <r>
      <t xml:space="preserve">Überprüfung </t>
    </r>
    <r>
      <rPr>
        <sz val="11"/>
        <rFont val="Calibri"/>
        <family val="2"/>
        <scheme val="minor"/>
      </rPr>
      <t>Plausibilität</t>
    </r>
    <r>
      <rPr>
        <sz val="11"/>
        <color theme="1"/>
        <rFont val="Calibri"/>
        <family val="2"/>
        <scheme val="minor"/>
      </rPr>
      <t xml:space="preserve"> der Gesamtberechnungen</t>
    </r>
  </si>
  <si>
    <t>Die einzelnen Recyclingschritte, d. h., alle beteiligten Recyclinganlagen, sind zu dokumentieren:</t>
  </si>
  <si>
    <t>Art/Beschreibung der Altbatterien und -akkumulatoren</t>
  </si>
  <si>
    <r>
      <rPr>
        <vertAlign val="superscript"/>
        <sz val="11"/>
        <color theme="1"/>
        <rFont val="Calibri"/>
        <family val="2"/>
        <scheme val="minor"/>
      </rPr>
      <t>3</t>
    </r>
    <r>
      <rPr>
        <sz val="11"/>
        <color theme="1"/>
        <rFont val="Calibri"/>
        <family val="2"/>
        <scheme val="minor"/>
      </rPr>
      <t xml:space="preserve"> Die Masse der Fraktionen, die dem einzelnen Recyclingschritt zugeführt werden. Input N_0 ist identisch mit dem in Teil 1 des Meldebogens angegebenen Input, der dem "vollständigen Recyclingprozess" zugeführt wurde (vgl. Registerkarte "Gesamtergebnis"). </t>
    </r>
  </si>
  <si>
    <r>
      <rPr>
        <vertAlign val="superscript"/>
        <sz val="11"/>
        <color theme="1"/>
        <rFont val="Calibri"/>
        <family val="2"/>
        <scheme val="minor"/>
      </rPr>
      <t>5</t>
    </r>
    <r>
      <rPr>
        <sz val="11"/>
        <color theme="1"/>
        <rFont val="Calibri"/>
        <family val="2"/>
        <scheme val="minor"/>
      </rPr>
      <t xml:space="preserve"> Anlage, in der die Zwischenfraktion behandelt wird, einschließlich Name, Straße, Ort, Postleitzahl, Land, Kontaktperson, Telefon und E-Mail. Wird der nachfolgende Verfahrensschritt in derselben Anlage durchgeführt wie der vorangegangene Schritt, so geben Sie „wie zuvor“ an.</t>
    </r>
  </si>
  <si>
    <r>
      <rPr>
        <vertAlign val="superscript"/>
        <sz val="11"/>
        <color theme="1"/>
        <rFont val="Calibri"/>
        <family val="2"/>
        <scheme val="minor"/>
      </rPr>
      <t>6</t>
    </r>
    <r>
      <rPr>
        <sz val="11"/>
        <color theme="1"/>
        <rFont val="Calibri"/>
        <family val="2"/>
        <scheme val="minor"/>
      </rPr>
      <t xml:space="preserve"> Zu den Begriffsbestimmungen der Ausdrücke „Inputfraktionen“ und „Outputfraktionen“ und insbesondere zu den für die Berechnung von RE und/oder RM anrechenbaren Fraktionen siehe Abschnitt 1 Nummern 2 und 4.</t>
    </r>
  </si>
  <si>
    <r>
      <rPr>
        <vertAlign val="superscript"/>
        <sz val="11"/>
        <color theme="1"/>
        <rFont val="Calibri"/>
        <family val="2"/>
        <scheme val="minor"/>
      </rPr>
      <t>7</t>
    </r>
    <r>
      <rPr>
        <sz val="11"/>
        <color theme="1"/>
        <rFont val="Calibri"/>
        <family val="2"/>
        <scheme val="minor"/>
      </rPr>
      <t xml:space="preserve"> Aus der Inputfraktion der zugeführten Altbatterien zurückgewonnene Elemente und Verbindungen. Zu den Begriffsbestimmungen der Ausdrücke „Inputfraktionen“ und „Outputfraktionen“ und insbesondere zu den für die Berechnung von RE und/oder RM anrechenbaren Fraktionen siehe Abschnitt 1 Nummern 2 und 4.</t>
    </r>
  </si>
  <si>
    <r>
      <rPr>
        <vertAlign val="superscript"/>
        <sz val="11"/>
        <color theme="1"/>
        <rFont val="Calibri"/>
        <family val="2"/>
        <scheme val="minor"/>
      </rPr>
      <t>9</t>
    </r>
    <r>
      <rPr>
        <sz val="11"/>
        <color theme="1"/>
        <rFont val="Calibri"/>
        <family val="2"/>
        <scheme val="minor"/>
      </rPr>
      <t xml:space="preserve"> Recycelte Kunststoffe, für die sowohl die Inputfraktionen m</t>
    </r>
    <r>
      <rPr>
        <vertAlign val="subscript"/>
        <sz val="11"/>
        <color theme="1"/>
        <rFont val="Calibri"/>
        <family val="2"/>
        <scheme val="minor"/>
      </rPr>
      <t xml:space="preserve">input </t>
    </r>
    <r>
      <rPr>
        <sz val="11"/>
        <color theme="1"/>
        <rFont val="Calibri"/>
        <family val="2"/>
        <scheme val="minor"/>
      </rPr>
      <t>als auch die Outputfraktionen m</t>
    </r>
    <r>
      <rPr>
        <vertAlign val="subscript"/>
        <sz val="11"/>
        <color theme="1"/>
        <rFont val="Calibri"/>
        <family val="2"/>
        <scheme val="minor"/>
      </rPr>
      <t>output</t>
    </r>
    <r>
      <rPr>
        <sz val="11"/>
        <color theme="1"/>
        <rFont val="Calibri"/>
        <family val="2"/>
        <scheme val="minor"/>
      </rPr>
      <t xml:space="preserve"> bestimmt werden, werden in der Liste getrennt von Kohlenstoff auf Zellebene angegeben.</t>
    </r>
  </si>
  <si>
    <r>
      <rPr>
        <vertAlign val="superscript"/>
        <sz val="11"/>
        <color theme="1"/>
        <rFont val="Calibri"/>
        <family val="2"/>
        <scheme val="minor"/>
      </rPr>
      <t>4</t>
    </r>
    <r>
      <rPr>
        <sz val="11"/>
        <color theme="1"/>
        <rFont val="Calibri"/>
        <family val="2"/>
        <scheme val="minor"/>
      </rPr>
      <t xml:space="preserve"> Zur Begriffsbestimmung des Ausdrucks „Zwischenfraktion“ siehe Abschnitt 1 Nummer 3. Zu schwarzer Masse konsultieren Sie bitte Abschnitt 1 Nummer 5 und stellen Sie sicher, dass die chemische Zusammensetzung der Altbatterie (oder im Fall von Gemischen, die in Masse-% vorwiegende chemische Zusammensetzung) neben dem Begriff „schwarze Masse“ angegeben wird, z. B. „schwarze Masse aus ZnC“ oder „schwarze Masse aus NMC“.</t>
    </r>
  </si>
  <si>
    <r>
      <rPr>
        <vertAlign val="superscript"/>
        <sz val="11"/>
        <color theme="1"/>
        <rFont val="Calibri"/>
        <family val="2"/>
        <scheme val="minor"/>
      </rPr>
      <t>2</t>
    </r>
    <r>
      <rPr>
        <sz val="11"/>
        <color theme="1"/>
        <rFont val="Calibri"/>
        <family val="2"/>
        <scheme val="minor"/>
      </rPr>
      <t xml:space="preserve"> Input N_0 ist identisch mit dem in Teil 1 des Meldebogens angegebenen Input, der dem "vollständigen Recyclingprozess" zugeführt wurde (vgl. Registerkarte "Gesamtergebnis"). Für die nachfolgenden Schritte N_X, etc. entspricht der Input jeweils dem Recyclingoutput der Zwischenfraktion aus dem vorangegangenen Schritt.</t>
    </r>
  </si>
  <si>
    <r>
      <rPr>
        <vertAlign val="superscript"/>
        <sz val="11"/>
        <color theme="1"/>
        <rFont val="Calibri"/>
        <family val="2"/>
        <scheme val="minor"/>
      </rPr>
      <t>4</t>
    </r>
    <r>
      <rPr>
        <sz val="11"/>
        <color theme="1"/>
        <rFont val="Calibri"/>
        <family val="2"/>
        <scheme val="minor"/>
      </rPr>
      <t xml:space="preserve"> Zur Begriffsbestimmung des Ausdrucks „Zwischenfraktion“ siehe Abschnitt 1 Nummer 3. Zu schwarzer Masse konsultieren Sie bitte Abschnitt 1 Nummer 5 und stellen Sie sicher, dass die chemische Zusammensetzung der Altbatterie (oder im Fall von Gemischen die in Masse-% vorwiegende chemische Zusammensetzung) neben dem Begriff „schwarze Masse“ angegeben wird, z. B. „schwarze Masse aus ZnC“ oder „schwarze Masse aus NMC“.</t>
    </r>
  </si>
  <si>
    <r>
      <t xml:space="preserve">3.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t>
    </r>
  </si>
  <si>
    <t xml:space="preserve">Ausfüllhinweis: Angaben müssen bzw. können nur in den weiß gehaltenen Eingabefeldern hinterlegt werden. Teilweise werden Ihre Angaben automatisch innerhalb eines Formblattes sowie auf Folgeformblätter übertragen. Übernommene Angaben sind jeweils blau gekennzeichnet (vgl. auch die allgemeinen Formularbearbeitungshinweise im Formblatt "Ausfüllhinweise"). </t>
  </si>
  <si>
    <t>Format* gemäß delegierter Verordnung (DV) zur Berechnung der Recyclingeffizienz und stofflichen Verwertung von Altbatterien (EU) 2025/606 vom 21.03.2025.</t>
  </si>
  <si>
    <t>Lithium-Altbatterien</t>
  </si>
  <si>
    <t>DV Abschnitt 7 (Teil 1)</t>
  </si>
  <si>
    <t>DV Abschnitt  7 (Teil 2)</t>
  </si>
  <si>
    <t>Kobalt (Co)</t>
  </si>
  <si>
    <t>Kupfer (Cu)</t>
  </si>
  <si>
    <t>Lithium (Li)</t>
  </si>
  <si>
    <t>Nickel (Ni)</t>
  </si>
  <si>
    <t>Mangan (Mn)</t>
  </si>
  <si>
    <t>Aluminium (Al)</t>
  </si>
  <si>
    <r>
      <t>Kunststoffe (</t>
    </r>
    <r>
      <rPr>
        <vertAlign val="superscript"/>
        <sz val="12"/>
        <rFont val="Calibri"/>
        <family val="2"/>
        <scheme val="minor"/>
      </rPr>
      <t>6</t>
    </r>
    <r>
      <rPr>
        <sz val="11"/>
        <rFont val="Calibri"/>
        <family val="2"/>
        <scheme val="minor"/>
      </rPr>
      <t>)</t>
    </r>
  </si>
  <si>
    <r>
      <t>Sauerstoff (O</t>
    </r>
    <r>
      <rPr>
        <vertAlign val="subscript"/>
        <sz val="12"/>
        <rFont val="Calibri"/>
        <family val="2"/>
        <scheme val="minor"/>
      </rPr>
      <t>2</t>
    </r>
    <r>
      <rPr>
        <sz val="11"/>
        <rFont val="Calibri"/>
        <family val="2"/>
        <scheme val="minor"/>
      </rPr>
      <t>) (</t>
    </r>
    <r>
      <rPr>
        <vertAlign val="superscript"/>
        <sz val="12"/>
        <rFont val="Calibri"/>
        <family val="2"/>
        <scheme val="minor"/>
      </rPr>
      <t>7</t>
    </r>
    <r>
      <rPr>
        <sz val="11"/>
        <rFont val="Calibri"/>
        <family val="2"/>
        <scheme val="minor"/>
      </rPr>
      <t>)</t>
    </r>
  </si>
  <si>
    <r>
      <t>Eisen aus Eisenquellen auf Zellebene (Fe)  (</t>
    </r>
    <r>
      <rPr>
        <vertAlign val="superscript"/>
        <sz val="11"/>
        <rFont val="Calibri"/>
        <family val="2"/>
        <scheme val="minor"/>
      </rPr>
      <t>7</t>
    </r>
    <r>
      <rPr>
        <sz val="11"/>
        <rFont val="Calibri"/>
        <family val="2"/>
        <scheme val="minor"/>
      </rPr>
      <t>)</t>
    </r>
  </si>
  <si>
    <r>
      <t>Phosphor (P) (</t>
    </r>
    <r>
      <rPr>
        <vertAlign val="superscript"/>
        <sz val="11"/>
        <rFont val="Calibri"/>
        <family val="2"/>
        <scheme val="minor"/>
      </rPr>
      <t>7</t>
    </r>
    <r>
      <rPr>
        <sz val="11"/>
        <rFont val="Calibri"/>
        <family val="2"/>
        <scheme val="minor"/>
      </rPr>
      <t>)</t>
    </r>
  </si>
  <si>
    <r>
      <t>Chlor (Cl) (</t>
    </r>
    <r>
      <rPr>
        <vertAlign val="superscript"/>
        <sz val="11"/>
        <rFont val="Calibri"/>
        <family val="2"/>
        <scheme val="minor"/>
      </rPr>
      <t>7</t>
    </r>
    <r>
      <rPr>
        <sz val="11"/>
        <rFont val="Calibri"/>
        <family val="2"/>
        <scheme val="minor"/>
      </rPr>
      <t>)</t>
    </r>
  </si>
  <si>
    <r>
      <t>Schwefel (S) (</t>
    </r>
    <r>
      <rPr>
        <vertAlign val="superscript"/>
        <sz val="11"/>
        <rFont val="Calibri"/>
        <family val="2"/>
        <scheme val="minor"/>
      </rPr>
      <t>7</t>
    </r>
    <r>
      <rPr>
        <sz val="11"/>
        <rFont val="Calibri"/>
        <family val="2"/>
        <scheme val="minor"/>
      </rPr>
      <t>)</t>
    </r>
  </si>
  <si>
    <t>Anmerkungen (vgl. DV Abschnitt 7):</t>
  </si>
  <si>
    <r>
      <t>Kohlenstoff aus Kohlenstoffquellen auf  Zellebene (C) (</t>
    </r>
    <r>
      <rPr>
        <vertAlign val="superscript"/>
        <sz val="11"/>
        <rFont val="Calibri"/>
        <family val="2"/>
        <scheme val="minor"/>
      </rPr>
      <t>7</t>
    </r>
    <r>
      <rPr>
        <sz val="11"/>
        <rFont val="Calibri"/>
        <family val="2"/>
        <scheme val="minor"/>
      </rPr>
      <t>)</t>
    </r>
  </si>
  <si>
    <t>Formblatt
 RS N_7</t>
  </si>
  <si>
    <t>Formblatt
 RS N_8</t>
  </si>
  <si>
    <t>N_7</t>
  </si>
  <si>
    <t>N_8</t>
  </si>
  <si>
    <r>
      <t xml:space="preserve">Output
 </t>
    </r>
    <r>
      <rPr>
        <b/>
        <sz val="11"/>
        <color theme="1"/>
        <rFont val="Calibri"/>
        <family val="2"/>
        <scheme val="minor"/>
      </rPr>
      <t>m</t>
    </r>
    <r>
      <rPr>
        <vertAlign val="subscript"/>
        <sz val="11"/>
        <color theme="1"/>
        <rFont val="Calibri"/>
        <family val="2"/>
        <scheme val="minor"/>
      </rPr>
      <t>output</t>
    </r>
    <r>
      <rPr>
        <vertAlign val="superscript"/>
        <sz val="11"/>
        <color theme="1"/>
        <rFont val="Calibri"/>
        <family val="2"/>
        <scheme val="minor"/>
      </rPr>
      <t xml:space="preserve"> 9</t>
    </r>
    <r>
      <rPr>
        <sz val="11"/>
        <color theme="1"/>
        <rFont val="Calibri"/>
        <family val="2"/>
        <scheme val="minor"/>
      </rPr>
      <t xml:space="preserve">
außerhalb der EU erzeugt</t>
    </r>
  </si>
  <si>
    <r>
      <rPr>
        <b/>
        <sz val="11"/>
        <color theme="1"/>
        <rFont val="Calibri"/>
        <family val="2"/>
        <scheme val="minor"/>
      </rPr>
      <t>rRE</t>
    </r>
    <r>
      <rPr>
        <vertAlign val="superscript"/>
        <sz val="11"/>
        <color theme="1"/>
        <rFont val="Calibri"/>
        <family val="2"/>
        <scheme val="minor"/>
      </rPr>
      <t>11</t>
    </r>
  </si>
  <si>
    <r>
      <rPr>
        <b/>
        <sz val="11"/>
        <color theme="1"/>
        <rFont val="Calibri"/>
        <family val="2"/>
        <scheme val="minor"/>
      </rPr>
      <t>rRM</t>
    </r>
    <r>
      <rPr>
        <vertAlign val="superscript"/>
        <sz val="11"/>
        <color theme="1"/>
        <rFont val="Calibri"/>
        <family val="2"/>
        <scheme val="minor"/>
      </rPr>
      <t>12</t>
    </r>
  </si>
  <si>
    <r>
      <rPr>
        <vertAlign val="superscript"/>
        <sz val="11"/>
        <color theme="1"/>
        <rFont val="Calibri"/>
        <family val="2"/>
        <scheme val="minor"/>
      </rPr>
      <t xml:space="preserve">7 </t>
    </r>
    <r>
      <rPr>
        <sz val="11"/>
        <color theme="1"/>
        <rFont val="Calibri"/>
        <family val="2"/>
        <scheme val="minor"/>
      </rPr>
      <t>Nicht auszufüllen, wenn dieses Element oder diese Verbindung bei der Berechnung der Recyclingeffizienz gemäß Abschnitt 2 Nummern 5 und 6 der DV nicht berücksichtigt wurde.</t>
    </r>
  </si>
  <si>
    <r>
      <rPr>
        <vertAlign val="superscript"/>
        <sz val="11"/>
        <color theme="1"/>
        <rFont val="Calibri"/>
        <family val="2"/>
        <scheme val="minor"/>
      </rPr>
      <t>8</t>
    </r>
    <r>
      <rPr>
        <sz val="11"/>
        <color theme="1"/>
        <rFont val="Calibri"/>
        <family val="2"/>
        <scheme val="minor"/>
      </rPr>
      <t xml:space="preserve"> Fügen Sie gegebenenfalls weitere Felder hinzu, um andere Elemente oder Verbindungen anzugeben (vgl. UBA-Ausfüllhinweise auf der Titelseite. Kurz: Bitte neues Format beim UBA anfordern). 
Falls für das Element eine Zielvorgabe für die stoffliche Verwertung gemäß Anhang XII Teil C der Verordnung (EU) 2023/1542 gilt, ist auch die erzielte Quote für die stoffliche Verwertung (rRM) anzugeben. Enthalten die Altbatterien Quecksilber (Hg), konsultieren Sie bitte Abschnitt 4 zur Dokumentation von Quecksilber (Hg) und geben Sie die in der Inputfraktion enthaltene Gesamtmenge an Quecksilber (m</t>
    </r>
    <r>
      <rPr>
        <vertAlign val="subscript"/>
        <sz val="11"/>
        <color theme="1"/>
        <rFont val="Calibri"/>
        <family val="2"/>
        <scheme val="minor"/>
      </rPr>
      <t>Hg,input</t>
    </r>
    <r>
      <rPr>
        <sz val="11"/>
        <color theme="1"/>
        <rFont val="Calibri"/>
        <family val="2"/>
        <scheme val="minor"/>
      </rPr>
      <t>) und die sicher immobilisierte und entsorgte Menge an Quecksilber (m</t>
    </r>
    <r>
      <rPr>
        <vertAlign val="subscript"/>
        <sz val="11"/>
        <color theme="1"/>
        <rFont val="Calibri"/>
        <family val="2"/>
        <scheme val="minor"/>
      </rPr>
      <t>Hg,waste</t>
    </r>
    <r>
      <rPr>
        <sz val="11"/>
        <color theme="1"/>
        <rFont val="Calibri"/>
        <family val="2"/>
        <scheme val="minor"/>
      </rPr>
      <t>) an.</t>
    </r>
  </si>
  <si>
    <r>
      <rPr>
        <vertAlign val="superscript"/>
        <sz val="11"/>
        <color theme="1"/>
        <rFont val="Calibri"/>
        <family val="2"/>
        <scheme val="minor"/>
      </rPr>
      <t>9</t>
    </r>
    <r>
      <rPr>
        <sz val="11"/>
        <color theme="1"/>
        <rFont val="Calibri"/>
        <family val="2"/>
        <scheme val="minor"/>
      </rPr>
      <t xml:space="preserve"> Bitte legen Sie zusammen mit dieser Dokumentation Nachweise gemäß Artikel 72 Absatz 3 der Verordnung (EU) 2023/1542 vor.</t>
    </r>
  </si>
  <si>
    <r>
      <rPr>
        <vertAlign val="superscript"/>
        <sz val="11"/>
        <rFont val="Calibri"/>
        <family val="2"/>
        <scheme val="minor"/>
      </rPr>
      <t>10</t>
    </r>
    <r>
      <rPr>
        <sz val="11"/>
        <rFont val="Calibri"/>
        <family val="2"/>
        <scheme val="minor"/>
      </rPr>
      <t xml:space="preserve"> Sofern Altbatterien aus mehr als einem anderen Mitgliedstaat recycelt werden, und die Felder nicht ausreichen, nutzen Sie bitte ein neues Formular und füllen es entsprechend aus.</t>
    </r>
  </si>
  <si>
    <r>
      <rPr>
        <vertAlign val="superscript"/>
        <sz val="11"/>
        <color theme="1"/>
        <rFont val="Calibri"/>
        <family val="2"/>
        <scheme val="minor"/>
      </rPr>
      <t>11</t>
    </r>
    <r>
      <rPr>
        <sz val="11"/>
        <color theme="1"/>
        <rFont val="Calibri"/>
        <family val="2"/>
        <scheme val="minor"/>
      </rPr>
      <t xml:space="preserve"> Berechnet gemäß der in Abschnitt 2 genannten Formel für rRE und unter Verwendung von Daten aus Teil 2 dieses Meldebogens zu den einzelnen Schritten des (entsprechenden) Recyclings von Altbatterien.</t>
    </r>
  </si>
  <si>
    <r>
      <rPr>
        <vertAlign val="superscript"/>
        <sz val="11"/>
        <color theme="1"/>
        <rFont val="Calibri"/>
        <family val="2"/>
        <scheme val="minor"/>
      </rPr>
      <t>12</t>
    </r>
    <r>
      <rPr>
        <sz val="11"/>
        <color theme="1"/>
        <rFont val="Calibri"/>
        <family val="2"/>
        <scheme val="minor"/>
      </rPr>
      <t xml:space="preserve"> Berechnet gemäß der in Abschnitt 3 genannten Formel für rRM(TM) und unter Verwendung von Daten aus Teil 2 dieses Meldebogens zu den einzelnen Schritten des (entsprechenden) Recyclings von Altbatterien.  </t>
    </r>
  </si>
  <si>
    <r>
      <t>Kunststoffe (</t>
    </r>
    <r>
      <rPr>
        <vertAlign val="superscript"/>
        <sz val="11"/>
        <rFont val="Calibri"/>
        <family val="2"/>
        <scheme val="minor"/>
      </rPr>
      <t>9</t>
    </r>
    <r>
      <rPr>
        <sz val="11"/>
        <rFont val="Calibri"/>
        <family val="2"/>
        <scheme val="minor"/>
      </rPr>
      <t>)</t>
    </r>
  </si>
  <si>
    <r>
      <t>Sauerstoff (O</t>
    </r>
    <r>
      <rPr>
        <vertAlign val="subscript"/>
        <sz val="12"/>
        <rFont val="Calibri"/>
        <family val="2"/>
        <scheme val="minor"/>
      </rPr>
      <t>2</t>
    </r>
    <r>
      <rPr>
        <sz val="11"/>
        <rFont val="Calibri"/>
        <family val="2"/>
        <scheme val="minor"/>
      </rPr>
      <t>) (</t>
    </r>
    <r>
      <rPr>
        <vertAlign val="superscript"/>
        <sz val="12"/>
        <rFont val="Calibri"/>
        <family val="2"/>
        <scheme val="minor"/>
      </rPr>
      <t>10</t>
    </r>
    <r>
      <rPr>
        <sz val="11"/>
        <rFont val="Calibri"/>
        <family val="2"/>
        <scheme val="minor"/>
      </rPr>
      <t>)</t>
    </r>
  </si>
  <si>
    <r>
      <t>Kohlenstoff aus Kohlenstoffquellen auf  Zellebene (C) (</t>
    </r>
    <r>
      <rPr>
        <vertAlign val="superscript"/>
        <sz val="11"/>
        <rFont val="Calibri"/>
        <family val="2"/>
        <scheme val="minor"/>
      </rPr>
      <t>10</t>
    </r>
    <r>
      <rPr>
        <sz val="11"/>
        <rFont val="Calibri"/>
        <family val="2"/>
        <scheme val="minor"/>
      </rPr>
      <t>)</t>
    </r>
  </si>
  <si>
    <r>
      <t>Eisen aus Eisenquellen auf Zellebene (Fe)  (</t>
    </r>
    <r>
      <rPr>
        <vertAlign val="superscript"/>
        <sz val="11"/>
        <rFont val="Calibri"/>
        <family val="2"/>
        <scheme val="minor"/>
      </rPr>
      <t>10</t>
    </r>
    <r>
      <rPr>
        <sz val="11"/>
        <rFont val="Calibri"/>
        <family val="2"/>
        <scheme val="minor"/>
      </rPr>
      <t>)</t>
    </r>
  </si>
  <si>
    <r>
      <t>Phosphor (P) (</t>
    </r>
    <r>
      <rPr>
        <vertAlign val="superscript"/>
        <sz val="11"/>
        <rFont val="Calibri"/>
        <family val="2"/>
        <scheme val="minor"/>
      </rPr>
      <t>10</t>
    </r>
    <r>
      <rPr>
        <sz val="11"/>
        <rFont val="Calibri"/>
        <family val="2"/>
        <scheme val="minor"/>
      </rPr>
      <t>)</t>
    </r>
  </si>
  <si>
    <r>
      <t>Chlor (Cl) (</t>
    </r>
    <r>
      <rPr>
        <vertAlign val="superscript"/>
        <sz val="11"/>
        <rFont val="Calibri"/>
        <family val="2"/>
        <scheme val="minor"/>
      </rPr>
      <t>10</t>
    </r>
    <r>
      <rPr>
        <sz val="11"/>
        <rFont val="Calibri"/>
        <family val="2"/>
        <scheme val="minor"/>
      </rPr>
      <t>)</t>
    </r>
  </si>
  <si>
    <r>
      <t>Schwefel (S) (</t>
    </r>
    <r>
      <rPr>
        <vertAlign val="superscript"/>
        <sz val="11"/>
        <rFont val="Calibri"/>
        <family val="2"/>
        <scheme val="minor"/>
      </rPr>
      <t>10</t>
    </r>
    <r>
      <rPr>
        <sz val="11"/>
        <rFont val="Calibri"/>
        <family val="2"/>
        <scheme val="minor"/>
      </rPr>
      <t>)</t>
    </r>
  </si>
  <si>
    <r>
      <t>Ergebnis</t>
    </r>
    <r>
      <rPr>
        <b/>
        <vertAlign val="superscript"/>
        <sz val="11"/>
        <color theme="1"/>
        <rFont val="Calibri"/>
        <family val="2"/>
        <scheme val="minor"/>
      </rPr>
      <t>12</t>
    </r>
  </si>
  <si>
    <r>
      <rPr>
        <vertAlign val="superscript"/>
        <sz val="11"/>
        <color theme="1"/>
        <rFont val="Calibri"/>
        <family val="2"/>
        <scheme val="minor"/>
      </rPr>
      <t xml:space="preserve">10 </t>
    </r>
    <r>
      <rPr>
        <sz val="11"/>
        <color theme="1"/>
        <rFont val="Calibri"/>
        <family val="2"/>
        <scheme val="minor"/>
      </rPr>
      <t>Nicht auszufüllen, wenn dieses Element oder diese Verbindung bei der Berechnung der Recyclingeffizienz gemäß Abschnitt 2 Nummern 5 und 6 der DV nicht berücksichtigt wurde.</t>
    </r>
  </si>
  <si>
    <r>
      <rPr>
        <vertAlign val="superscript"/>
        <sz val="11"/>
        <color theme="1"/>
        <rFont val="Calibri"/>
        <family val="2"/>
        <scheme val="minor"/>
      </rPr>
      <t>11</t>
    </r>
    <r>
      <rPr>
        <sz val="11"/>
        <color theme="1"/>
        <rFont val="Calibri"/>
        <family val="2"/>
        <scheme val="minor"/>
      </rPr>
      <t xml:space="preserve"> Fügen Sie gegebenenfalls weitere Felder hinzu, um andere Elemente oder Verbindungen anzugeben (vgl. UBA-Ausfüllhinweise auf der Titelseite. Kurz: Bitte neues Format beim UBA anfordern). 
Falls für das Element eine Zielvorgabe für die stoffliche Verwertung gemäß Anhang XII Teil C der Verordnung (EU) 2023/1542 gilt, ist auch die erzielte Quote für die stoffliche Verwertung (rRM) anzugeben. Enthalten die Altbatterien Quecksilber (Hg), konsultieren Sie bitte Abschnitt 4 zur Dokumentation von Quecksilber (Hg) und geben Sie die in der Inputfraktion enthaltene Gesamtmenge an Quecksilber (mHg,input) und die sicher immobilisierte und entsorgte Menge an Quecksilber (mHg,waste) an.</t>
    </r>
  </si>
  <si>
    <r>
      <rPr>
        <vertAlign val="superscript"/>
        <sz val="11"/>
        <color theme="1"/>
        <rFont val="Calibri"/>
        <family val="2"/>
        <scheme val="minor"/>
      </rPr>
      <t>12</t>
    </r>
    <r>
      <rPr>
        <sz val="11"/>
        <color theme="1"/>
        <rFont val="Calibri"/>
        <family val="2"/>
        <scheme val="minor"/>
      </rPr>
      <t xml:space="preserve"> Die Summe von m</t>
    </r>
    <r>
      <rPr>
        <vertAlign val="subscript"/>
        <sz val="11"/>
        <color theme="1"/>
        <rFont val="Calibri"/>
        <family val="2"/>
        <scheme val="minor"/>
      </rPr>
      <t>input</t>
    </r>
    <r>
      <rPr>
        <sz val="11"/>
        <color theme="1"/>
        <rFont val="Calibri"/>
        <family val="2"/>
        <scheme val="minor"/>
      </rPr>
      <t xml:space="preserve"> und m</t>
    </r>
    <r>
      <rPr>
        <vertAlign val="subscript"/>
        <sz val="11"/>
        <color theme="1"/>
        <rFont val="Calibri"/>
        <family val="2"/>
        <scheme val="minor"/>
      </rPr>
      <t>output</t>
    </r>
    <r>
      <rPr>
        <sz val="11"/>
        <color theme="1"/>
        <rFont val="Calibri"/>
        <family val="2"/>
        <scheme val="minor"/>
      </rPr>
      <t xml:space="preserve"> aus allen Schritten, d. h. N_0, N_1, N_2 usw., muss der Gesamtsumme von m</t>
    </r>
    <r>
      <rPr>
        <vertAlign val="subscript"/>
        <sz val="11"/>
        <color theme="1"/>
        <rFont val="Calibri"/>
        <family val="2"/>
        <scheme val="minor"/>
      </rPr>
      <t>input</t>
    </r>
    <r>
      <rPr>
        <sz val="11"/>
        <color theme="1"/>
        <rFont val="Calibri"/>
        <family val="2"/>
        <scheme val="minor"/>
      </rPr>
      <t xml:space="preserve"> und m</t>
    </r>
    <r>
      <rPr>
        <vertAlign val="subscript"/>
        <sz val="11"/>
        <color theme="1"/>
        <rFont val="Calibri"/>
        <family val="2"/>
        <scheme val="minor"/>
      </rPr>
      <t>output</t>
    </r>
    <r>
      <rPr>
        <sz val="11"/>
        <color theme="1"/>
        <rFont val="Calibri"/>
        <family val="2"/>
        <scheme val="minor"/>
      </rPr>
      <t xml:space="preserve"> entsprechen.</t>
    </r>
  </si>
  <si>
    <r>
      <rPr>
        <vertAlign val="superscript"/>
        <sz val="11"/>
        <rFont val="Calibri"/>
        <family val="2"/>
        <scheme val="minor"/>
      </rPr>
      <t>13</t>
    </r>
    <r>
      <rPr>
        <sz val="11"/>
        <rFont val="Calibri"/>
        <family val="2"/>
        <scheme val="minor"/>
      </rPr>
      <t xml:space="preserve">  Werden Altbatterien aus weiteren Mitgliedstaaten recycelt und weitere Eingabefelder benötigt, nutzen Sie bitte ein neues Formular und füllen es entsprechend aus.</t>
    </r>
  </si>
  <si>
    <r>
      <t>Element oder Verbindung</t>
    </r>
    <r>
      <rPr>
        <vertAlign val="superscript"/>
        <sz val="11"/>
        <rFont val="Calibri"/>
        <family val="2"/>
        <scheme val="minor"/>
      </rPr>
      <t>7</t>
    </r>
  </si>
  <si>
    <t>Formblatt
 RS N_-1</t>
  </si>
  <si>
    <t>Formblatt
 RS N_-2</t>
  </si>
  <si>
    <t>Formblatt
 RS N_-3</t>
  </si>
  <si>
    <t>Formblatt
 RS N_-4</t>
  </si>
  <si>
    <t>Formblatt
 RS N_-5</t>
  </si>
  <si>
    <t>Formblatt
 RS N_9</t>
  </si>
  <si>
    <t>Formblatt
 RS N_10</t>
  </si>
  <si>
    <t>N_0</t>
  </si>
  <si>
    <r>
      <rPr>
        <vertAlign val="superscript"/>
        <sz val="11"/>
        <color theme="1"/>
        <rFont val="Calibri"/>
        <family val="2"/>
        <scheme val="minor"/>
      </rPr>
      <t>1</t>
    </r>
    <r>
      <rPr>
        <sz val="11"/>
        <color theme="1"/>
        <rFont val="Calibri"/>
        <family val="2"/>
        <scheme val="minor"/>
      </rPr>
      <t xml:space="preserve"> Anlage, in der ein bestimmter Behandlungsschritt erfolgt. Für weitere Recyclingschritte (N_X, etc.) in verschiedenen Anlagen füllen Sie bitte nach Bedarf die Formblätter N_0 bis N_8 entsprechend aus.</t>
    </r>
  </si>
  <si>
    <t>Bezeichnung vorgelagerter Behandlungsschritte</t>
  </si>
  <si>
    <t>Bezeichnung weiterer/ nachgelagerter Recyclingschritte</t>
  </si>
  <si>
    <t>Bezeichnung 1. Recyclingschritt</t>
  </si>
  <si>
    <r>
      <rPr>
        <vertAlign val="superscript"/>
        <sz val="11"/>
        <color theme="1"/>
        <rFont val="Calibri"/>
        <family val="2"/>
        <scheme val="minor"/>
      </rPr>
      <t>1</t>
    </r>
    <r>
      <rPr>
        <sz val="11"/>
        <color theme="1"/>
        <rFont val="Calibri"/>
        <family val="2"/>
        <scheme val="minor"/>
      </rPr>
      <t xml:space="preserve"> Anlage, in der ein bestimmter Recyclingschritt erfolgt. Für weitere Recyclingschritte (N_X, etc.) in verschiedenen Anlagen füllen Sie bitte die Formblätter (N_1, N_2, etc.)  entsprechend aus.</t>
    </r>
  </si>
  <si>
    <r>
      <rPr>
        <vertAlign val="superscript"/>
        <sz val="11"/>
        <color theme="1"/>
        <rFont val="Calibri"/>
        <family val="2"/>
        <scheme val="minor"/>
      </rPr>
      <t>2</t>
    </r>
    <r>
      <rPr>
        <sz val="11"/>
        <color theme="1"/>
        <rFont val="Calibri"/>
        <family val="2"/>
        <scheme val="minor"/>
      </rPr>
      <t xml:space="preserve"> Input N_0 ist identisch mit dem in Teil 1 des Meldebogens angegebenen Input, der dem "vollständigen Recyclingprozess" zugeführt wurde (vgl. übernommene Angaben in Registerkarte "Gesamtergebnis"). Für die nachfolgenden Schritte N_1, N_2, etc. entspricht der Input jeweils dem Recyclingoutput der Zwischenfraktion aus dem vorangegangenen Schritt.</t>
    </r>
  </si>
  <si>
    <r>
      <t xml:space="preserve">4.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DE gesammelt wurden</t>
    </r>
  </si>
  <si>
    <r>
      <t xml:space="preserve">5.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13</t>
    </r>
  </si>
  <si>
    <r>
      <t xml:space="preserve">6.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13</t>
    </r>
  </si>
  <si>
    <r>
      <t>Ergebnis</t>
    </r>
    <r>
      <rPr>
        <b/>
        <vertAlign val="superscript"/>
        <sz val="11"/>
        <color rgb="FF0070C0"/>
        <rFont val="Calibri"/>
        <family val="2"/>
        <scheme val="minor"/>
      </rPr>
      <t>12</t>
    </r>
  </si>
  <si>
    <r>
      <t xml:space="preserve">3.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DE und anderen MS gesammelt wurden</t>
    </r>
  </si>
  <si>
    <t xml:space="preserve">Bitte Anlage A "Beschreibung des gesamten Batterie-Recyclingverfahrens" am Ende des Formulars nutzen. 
</t>
  </si>
  <si>
    <t xml:space="preserve">Bitte Anlage B "Beschreibung des einzelnen Recyclingschrittes" am Ende des Formulars zur Beschreibung der einzelnen Recyclingverfahren bspw. N_1, N_2, etc. nutzen.
</t>
  </si>
  <si>
    <t>Anlage A</t>
  </si>
  <si>
    <t>2. Fließschema des gesamten Batterie-Recyclingverfahrens (fakultativ):</t>
  </si>
  <si>
    <t>Zur Dokumentation gem. § 28 BattDG der Recyclingbetriebe</t>
  </si>
  <si>
    <t>Hinweis zum Einfügen von Bildern bzw. Grafiken: 
Siehe "Einfügen" , "Bilder", "Über Zeile einfügen", "dieses Gerät"</t>
  </si>
  <si>
    <t>Name des Recyclingbetriebes:</t>
  </si>
  <si>
    <t>Bezeichnung Recyclingschrittes:</t>
  </si>
  <si>
    <r>
      <t>1. Beschreibung des gesamten Recyclingverfahrens</t>
    </r>
    <r>
      <rPr>
        <b/>
        <vertAlign val="superscript"/>
        <sz val="11"/>
        <color theme="1"/>
        <rFont val="Calibri"/>
        <family val="2"/>
        <scheme val="minor"/>
      </rPr>
      <t>1</t>
    </r>
  </si>
  <si>
    <r>
      <rPr>
        <vertAlign val="superscript"/>
        <sz val="9"/>
        <color theme="1"/>
        <rFont val="Calibri"/>
        <family val="2"/>
        <scheme val="minor"/>
      </rPr>
      <t xml:space="preserve">1 </t>
    </r>
    <r>
      <rPr>
        <sz val="9"/>
        <color theme="1"/>
        <rFont val="Calibri"/>
        <family val="2"/>
        <scheme val="minor"/>
      </rPr>
      <t xml:space="preserve">Beschreibung des vollständigen Batterie-Recyclingverfahrens unabhängig davon, ob es in einer oder mehreren Anlagen durchgeführt wird (mit Beschreibung der einzelnen Recyclingschritte und ihrer Outputfraktionen). Siehe auch die zusätzlichen Hinweise im folgenden Freitextfeld.
</t>
    </r>
  </si>
  <si>
    <t>Anlage B</t>
  </si>
  <si>
    <t>2. Fließschema des einzelnen Recyclingschrittes/ -verfahrens (fakultativ):</t>
  </si>
  <si>
    <r>
      <t>1. Beschreibung des einzelnen Recyclingschrittes/ -verfahrens</t>
    </r>
    <r>
      <rPr>
        <b/>
        <vertAlign val="superscript"/>
        <sz val="11"/>
        <color theme="1"/>
        <rFont val="Calibri"/>
        <family val="2"/>
        <scheme val="minor"/>
      </rPr>
      <t>2</t>
    </r>
  </si>
  <si>
    <r>
      <rPr>
        <vertAlign val="superscript"/>
        <sz val="9"/>
        <color theme="1"/>
        <rFont val="Calibri"/>
        <family val="2"/>
        <scheme val="minor"/>
      </rPr>
      <t xml:space="preserve">2 </t>
    </r>
    <r>
      <rPr>
        <sz val="9"/>
        <color theme="1"/>
        <rFont val="Calibri"/>
        <family val="2"/>
        <scheme val="minor"/>
      </rPr>
      <t>Beschreibung eines einzelnen Recyclingschrittes. Beschreibt jeweils die nachgelagerten Recyclingschritte N_1, N_2, etc.. Die nachgelagerten Recyclingbetriebe hinterlegen jeweils diese Angaben, die vom ersten Recyclingbetrieb in Anlage A zusammengeführt werden.</t>
    </r>
  </si>
  <si>
    <t>Bitte bei Bedarf weitere Angaben hinzufügen.</t>
  </si>
  <si>
    <r>
      <rPr>
        <b/>
        <sz val="11"/>
        <color indexed="8"/>
        <rFont val="Calibri"/>
        <family val="2"/>
      </rPr>
      <t>E-Mail:</t>
    </r>
    <r>
      <rPr>
        <sz val="11"/>
        <color theme="1"/>
        <rFont val="Calibri"/>
        <family val="2"/>
        <scheme val="minor"/>
      </rPr>
      <t xml:space="preserve"> batterierecht@uba.de</t>
    </r>
  </si>
  <si>
    <r>
      <t xml:space="preserve">Einzelbetrachtung je Herkunftsland </t>
    </r>
    <r>
      <rPr>
        <b/>
        <sz val="11"/>
        <color rgb="FF0070C0"/>
        <rFont val="Calibri"/>
        <family val="2"/>
        <scheme val="minor"/>
      </rPr>
      <t>(RS N_0)</t>
    </r>
    <r>
      <rPr>
        <b/>
        <sz val="11"/>
        <rFont val="Calibri"/>
        <family val="2"/>
        <scheme val="minor"/>
      </rPr>
      <t xml:space="preserve">
Masse Altbatterieinput:</t>
    </r>
  </si>
  <si>
    <r>
      <t xml:space="preserve">7.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13</t>
    </r>
  </si>
  <si>
    <r>
      <t xml:space="preserve">8.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13</t>
    </r>
  </si>
  <si>
    <r>
      <t xml:space="preserve">9. Recycling-Output 
</t>
    </r>
    <r>
      <rPr>
        <b/>
        <sz val="11"/>
        <rFont val="Calibri"/>
        <family val="2"/>
      </rPr>
      <t>Input- und Outputfraktionen, die in den rRE- und rRM-Berechnungen</t>
    </r>
    <r>
      <rPr>
        <b/>
        <vertAlign val="superscript"/>
        <sz val="11"/>
        <rFont val="Calibri"/>
        <family val="2"/>
      </rPr>
      <t>6</t>
    </r>
    <r>
      <rPr>
        <b/>
        <sz val="11"/>
        <rFont val="Calibri"/>
        <family val="2"/>
      </rPr>
      <t xml:space="preserve"> berücksichtigt werden und aus Altbatterien stammen, die in einem anderen Mitgliedstaat gesammelt wurden</t>
    </r>
    <r>
      <rPr>
        <b/>
        <vertAlign val="superscript"/>
        <sz val="11"/>
        <rFont val="Calibri"/>
        <family val="2"/>
      </rPr>
      <t>13</t>
    </r>
  </si>
  <si>
    <t xml:space="preserve">Dokumentation gem. § 29 Abs. 2 BattDG
der Recyclingbetriebe von </t>
  </si>
  <si>
    <r>
      <rPr>
        <b/>
        <sz val="10"/>
        <color indexed="8"/>
        <rFont val="Calibri"/>
        <family val="2"/>
      </rPr>
      <t>E-Mail:</t>
    </r>
    <r>
      <rPr>
        <sz val="10"/>
        <color theme="1"/>
        <rFont val="Calibri"/>
        <family val="2"/>
        <scheme val="minor"/>
      </rPr>
      <t xml:space="preserve"> batterierecht@uba.de</t>
    </r>
  </si>
  <si>
    <r>
      <t xml:space="preserve">Output
ERGEBNISSE je Herkunftsland— Berechnete Recyclingergebnisse von in DE gesammelten Altbatterien </t>
    </r>
    <r>
      <rPr>
        <b/>
        <vertAlign val="superscript"/>
        <sz val="11"/>
        <color theme="1"/>
        <rFont val="Calibri"/>
        <family val="2"/>
        <scheme val="minor"/>
      </rPr>
      <t>10</t>
    </r>
    <r>
      <rPr>
        <b/>
        <sz val="11"/>
        <color theme="1"/>
        <rFont val="Calibri"/>
        <family val="2"/>
        <scheme val="minor"/>
      </rPr>
      <t xml:space="preserve">
 (RS N_0  + N_1 + N_2, etc.)</t>
    </r>
  </si>
  <si>
    <t>Masse Altbatterieinput:</t>
  </si>
  <si>
    <r>
      <t xml:space="preserve">Output
ERGEBNISSE je Herkunftsland— Berechnete Recyclingergebnisse, von in einem MS gesammelten Altbatterien </t>
    </r>
    <r>
      <rPr>
        <b/>
        <vertAlign val="superscript"/>
        <sz val="11"/>
        <color theme="1"/>
        <rFont val="Calibri"/>
        <family val="2"/>
        <scheme val="minor"/>
      </rPr>
      <t>9</t>
    </r>
    <r>
      <rPr>
        <b/>
        <sz val="11"/>
        <color theme="1"/>
        <rFont val="Calibri"/>
        <family val="2"/>
        <scheme val="minor"/>
      </rPr>
      <t xml:space="preserve">
 (RS N_0  + N_1 + N_2, etc.)</t>
    </r>
  </si>
  <si>
    <r>
      <t xml:space="preserve">Gesamtbetrachtung </t>
    </r>
    <r>
      <rPr>
        <b/>
        <sz val="11"/>
        <color rgb="FF0070C0"/>
        <rFont val="Calibri"/>
        <family val="2"/>
        <scheme val="minor"/>
      </rPr>
      <t>RS N_0</t>
    </r>
    <r>
      <rPr>
        <b/>
        <sz val="11"/>
        <color theme="1"/>
        <rFont val="Calibri"/>
        <family val="2"/>
        <scheme val="minor"/>
      </rPr>
      <t xml:space="preserve">:
</t>
    </r>
    <r>
      <rPr>
        <sz val="11"/>
        <color theme="1"/>
        <rFont val="Calibri"/>
        <family val="2"/>
        <scheme val="minor"/>
      </rPr>
      <t>Ergebnisse des gesamten Anlagen In- und Outputs</t>
    </r>
  </si>
  <si>
    <r>
      <rPr>
        <sz val="11"/>
        <rFont val="Calibri"/>
        <family val="2"/>
        <scheme val="minor"/>
      </rPr>
      <t xml:space="preserve">Einzelbetrachtung je Herkunftsland </t>
    </r>
    <r>
      <rPr>
        <sz val="11"/>
        <color rgb="FF0070C0"/>
        <rFont val="Calibri"/>
        <family val="2"/>
        <scheme val="minor"/>
      </rPr>
      <t>(RS N_0)</t>
    </r>
    <r>
      <rPr>
        <b/>
        <sz val="11"/>
        <rFont val="Calibri"/>
        <family val="2"/>
        <scheme val="minor"/>
      </rPr>
      <t xml:space="preserve">
Masse Altbatterieinput:</t>
    </r>
  </si>
  <si>
    <r>
      <rPr>
        <b/>
        <sz val="11"/>
        <color theme="1"/>
        <rFont val="Calibri"/>
        <family val="2"/>
        <scheme val="minor"/>
      </rPr>
      <t xml:space="preserve">Allgemeines zur Formularbearbeitung
Weiße Ausfüllfelder: </t>
    </r>
    <r>
      <rPr>
        <sz val="11"/>
        <color theme="1"/>
        <rFont val="Calibri"/>
        <family val="2"/>
        <scheme val="minor"/>
      </rPr>
      <t xml:space="preserve">Angaben und Daten müssen bzw. können nur in weiß gehaltenen Eingabefeldern hinterlegt werden. Alle sonstigen Felder sind ausgegraut und geschützt.
</t>
    </r>
    <r>
      <rPr>
        <b/>
        <sz val="11"/>
        <color theme="1"/>
        <rFont val="Calibri"/>
        <family val="2"/>
        <scheme val="minor"/>
      </rPr>
      <t xml:space="preserve">Tooltips: </t>
    </r>
    <r>
      <rPr>
        <sz val="11"/>
        <color theme="1"/>
        <rFont val="Calibri"/>
        <family val="2"/>
        <scheme val="minor"/>
      </rPr>
      <t xml:space="preserve">Zur Hilfestellung wurden - zusätzlich zu den Fußnoten -  weitergehende Hinweise an ausgewählten Stellen hinzugefügt. Zu erkennen sind </t>
    </r>
    <r>
      <rPr>
        <sz val="11"/>
        <rFont val="Calibri"/>
        <family val="2"/>
        <scheme val="minor"/>
      </rPr>
      <t>diese</t>
    </r>
    <r>
      <rPr>
        <sz val="11"/>
        <color theme="1"/>
        <rFont val="Calibri"/>
        <family val="2"/>
        <scheme val="minor"/>
      </rPr>
      <t xml:space="preserve"> an der roten Markierung in der oberen rechten Ecke eines Feldes.
</t>
    </r>
    <r>
      <rPr>
        <b/>
        <sz val="11"/>
        <color theme="1"/>
        <rFont val="Calibri"/>
        <family val="2"/>
        <scheme val="minor"/>
      </rPr>
      <t>Blaue Schrift:</t>
    </r>
    <r>
      <rPr>
        <sz val="11"/>
        <color theme="1"/>
        <rFont val="Calibri"/>
        <family val="2"/>
        <scheme val="minor"/>
      </rPr>
      <t xml:space="preserve"> Teilweise werden Angaben und Daten zur Erleichterung und verbesserten Übersichtlichkeit automatisch innerhalb eines Formblattes sowie blattübergreifend übernommen. Angaben dieser Art sind leicht an der blauen Schrift zu erkennen.
</t>
    </r>
    <r>
      <rPr>
        <b/>
        <sz val="11"/>
        <color theme="1"/>
        <rFont val="Calibri"/>
        <family val="2"/>
        <scheme val="minor"/>
      </rPr>
      <t xml:space="preserve">Individuelle Bemerkungen: </t>
    </r>
    <r>
      <rPr>
        <sz val="11"/>
        <color theme="1"/>
        <rFont val="Calibri"/>
        <family val="2"/>
        <scheme val="minor"/>
      </rPr>
      <t>Erklärende Bemerkungen können im Registerblatt "Ihre Bemerkungen" hinterlegt werden (siehe letztes Blatt).</t>
    </r>
  </si>
  <si>
    <r>
      <rPr>
        <b/>
        <sz val="11"/>
        <color theme="1"/>
        <rFont val="Calibri"/>
        <family val="2"/>
        <scheme val="minor"/>
      </rPr>
      <t xml:space="preserve">Schritt 1:  Bearbeitung des Formblattes "Titelseite" </t>
    </r>
    <r>
      <rPr>
        <sz val="11"/>
        <color theme="1"/>
        <rFont val="Calibri"/>
        <family val="2"/>
        <scheme val="minor"/>
      </rPr>
      <t xml:space="preserve">
Tragen Sie zunächst im Formblatt "Titelseite" den Namen Ihres Recyclingbetriebes, das Jahr</t>
    </r>
    <r>
      <rPr>
        <sz val="11"/>
        <rFont val="Calibri"/>
        <family val="2"/>
        <scheme val="minor"/>
      </rPr>
      <t>,</t>
    </r>
    <r>
      <rPr>
        <sz val="11"/>
        <color theme="1"/>
        <rFont val="Calibri"/>
        <family val="2"/>
        <scheme val="minor"/>
      </rPr>
      <t xml:space="preserve"> über das sie berichten</t>
    </r>
    <r>
      <rPr>
        <sz val="11"/>
        <rFont val="Calibri"/>
        <family val="2"/>
        <scheme val="minor"/>
      </rPr>
      <t>,</t>
    </r>
    <r>
      <rPr>
        <sz val="11"/>
        <color theme="1"/>
        <rFont val="Calibri"/>
        <family val="2"/>
        <scheme val="minor"/>
      </rPr>
      <t xml:space="preserve"> und die Bezeichnung des ersten Recyclingschrittes ein. Diese Angaben werden automatisch auf Folgeformblätter übernommen.
</t>
    </r>
  </si>
  <si>
    <r>
      <rPr>
        <b/>
        <sz val="11"/>
        <color theme="1"/>
        <rFont val="Calibri"/>
        <family val="2"/>
        <scheme val="minor"/>
      </rPr>
      <t xml:space="preserve">Schritt 2: Bearbeitung des Formblattes "Recyclingschritt N_0" </t>
    </r>
    <r>
      <rPr>
        <sz val="11"/>
        <color theme="1"/>
        <rFont val="Calibri"/>
        <family val="2"/>
        <scheme val="minor"/>
      </rPr>
      <t xml:space="preserve">
Überspringen Sie das Formblatt "Gesamtergebnis",</t>
    </r>
    <r>
      <rPr>
        <sz val="11"/>
        <color rgb="FF00B050"/>
        <rFont val="Calibri"/>
        <family val="2"/>
        <scheme val="minor"/>
      </rPr>
      <t xml:space="preserve"> </t>
    </r>
    <r>
      <rPr>
        <sz val="11"/>
        <rFont val="Calibri"/>
        <family val="2"/>
        <scheme val="minor"/>
      </rPr>
      <t>in dem</t>
    </r>
    <r>
      <rPr>
        <sz val="11"/>
        <color theme="1"/>
        <rFont val="Calibri"/>
        <family val="2"/>
        <scheme val="minor"/>
      </rPr>
      <t xml:space="preserve"> keine Daten zu hinterlegen sind. Dieses Blatt dokumentiert die Ergebnisse des ersten Recyclingbetriebes (Ihre </t>
    </r>
    <r>
      <rPr>
        <sz val="11"/>
        <rFont val="Calibri"/>
        <family val="2"/>
        <scheme val="minor"/>
      </rPr>
      <t>eigenen</t>
    </r>
    <r>
      <rPr>
        <sz val="11"/>
        <color rgb="FF00B050"/>
        <rFont val="Calibri"/>
        <family val="2"/>
        <scheme val="minor"/>
      </rPr>
      <t xml:space="preserve"> </t>
    </r>
    <r>
      <rPr>
        <sz val="11"/>
        <color theme="1"/>
        <rFont val="Calibri"/>
        <family val="2"/>
        <scheme val="minor"/>
      </rPr>
      <t>Recyclingergebnisse) sowie die Ergebnisse vorgelagerter Abfallbehandler und nachgelagerter Folgerecyclingbetriebe.</t>
    </r>
  </si>
  <si>
    <r>
      <rPr>
        <b/>
        <sz val="11"/>
        <color theme="1"/>
        <rFont val="Calibri"/>
        <family val="2"/>
        <scheme val="minor"/>
      </rPr>
      <t xml:space="preserve">Schritt 3: Bearbeitung der Formblätter N_1 bis N_6 </t>
    </r>
    <r>
      <rPr>
        <sz val="11"/>
        <color theme="1"/>
        <rFont val="Calibri"/>
        <family val="2"/>
        <scheme val="minor"/>
      </rPr>
      <t xml:space="preserve">
Diese Formblätter dokumentieren die Ergebnisse der weiteren Recyclingschritte. Alle Recyclingschritte sind in den einzelnen </t>
    </r>
    <r>
      <rPr>
        <sz val="11"/>
        <rFont val="Calibri"/>
        <family val="2"/>
        <scheme val="minor"/>
      </rPr>
      <t>Blättern</t>
    </r>
    <r>
      <rPr>
        <sz val="11"/>
        <color theme="1"/>
        <rFont val="Calibri"/>
        <family val="2"/>
        <scheme val="minor"/>
      </rPr>
      <t xml:space="preserve"> vollständig abzubilden. Sollten diese Schritte nicht von Ihrem Unternehmen, sondern von nachgelagerten Recyclingbetrieben duchgeführt werden,  müssen diese Daten vom ersten Recyclingbetrieb (</t>
    </r>
    <r>
      <rPr>
        <sz val="11"/>
        <rFont val="Calibri"/>
        <family val="2"/>
        <scheme val="minor"/>
      </rPr>
      <t>I</t>
    </r>
    <r>
      <rPr>
        <sz val="11"/>
        <color theme="1"/>
        <rFont val="Calibri"/>
        <family val="2"/>
        <scheme val="minor"/>
      </rPr>
      <t xml:space="preserve">hnen) beschafft werden. </t>
    </r>
  </si>
  <si>
    <r>
      <rPr>
        <b/>
        <sz val="11"/>
        <color theme="1"/>
        <rFont val="Calibri"/>
        <family val="2"/>
        <scheme val="minor"/>
      </rPr>
      <t>Schritt 4: Prüfung der Gesamtergebnisse (Zusammenfassung im Formblatt "Gesamtergebnis")</t>
    </r>
    <r>
      <rPr>
        <sz val="11"/>
        <color theme="1"/>
        <rFont val="Calibri"/>
        <family val="2"/>
        <scheme val="minor"/>
      </rPr>
      <t xml:space="preserve">
Im Formblatt "Gesamtergebnis" sind keine Angaben und Daten zu hinterlegen. Dieses Formblatt übernimmt sämtliche Eingaben von der Titelseite und den Formblättern N_0, N_1, N_2, etc.. Bitte prüfen Sie die übernommenen zusammengefassten Angaben und korrigieren sie die Formblätter "Titelseite" und N_0, N_1, N_2, etc. bei Bedarf.</t>
    </r>
  </si>
  <si>
    <t>Zur Dokumentation gem. § 29 BattDG der Recyclingbetriebe</t>
  </si>
  <si>
    <r>
      <t xml:space="preserve">Hinweis zur Bearbeitung: 
</t>
    </r>
    <r>
      <rPr>
        <b/>
        <sz val="11"/>
        <rFont val="Calibri"/>
        <family val="2"/>
      </rPr>
      <t>Bitte lesen Sie die prägnanten Ausfüllhinweise vor der Bearbeitung des Formulars (vgl. Registerblatt "Ausfüllhinweise"). Sollten die vorbereiteten Eingabefelder oder Formblätter nicht ausreichen, wenden Sie sich bitte an den Ansprechpartner beim UBA (siehe Kontaktadresse unten). In diesem Fall wird das UBA das Formular nach Bedarf erweitern und zurücksenden. Eigenständige Formularanpassungen sind zur Sicherstellung der Funktionalitäten nicht mehr möglich.</t>
    </r>
  </si>
  <si>
    <t xml:space="preserve"> Die benötigte Aufteilung nach Ländern, in den die Altbatterien gesammelt wurden, erfolgt in weiteren Schritten automatisiert gemäß den Masseanteilen unter 1., Spalte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</si>
</sst>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 &quot;t&quot;"/>
    <numFmt numFmtId="167" formatCode="#"/>
  </numFmts>
  <fonts count="56" x14ac:knownFonts="1">
    <font>
      <sz val="11"/>
      <color theme="1"/>
      <name val="Calibri"/>
      <family val="2"/>
      <scheme val="minor"/>
    </font>
    <font>
      <b/>
      <sz val="11"/>
      <color indexed="8"/>
      <name val="Calibri"/>
      <family val="2"/>
    </font>
    <font>
      <vertAlign val="superscript"/>
      <sz val="11"/>
      <color indexed="8"/>
      <name val="Calibri"/>
      <family val="2"/>
    </font>
    <font>
      <b/>
      <vertAlign val="superscript"/>
      <sz val="11"/>
      <color indexed="8"/>
      <name val="Calibri"/>
      <family val="2"/>
    </font>
    <font>
      <sz val="9"/>
      <color indexed="81"/>
      <name val="Tahoma"/>
      <family val="2"/>
    </font>
    <font>
      <b/>
      <sz val="9"/>
      <color indexed="81"/>
      <name val="Tahoma"/>
      <family val="2"/>
    </font>
    <font>
      <b/>
      <vertAlign val="superscript"/>
      <sz val="11"/>
      <name val="Calibri"/>
      <family val="2"/>
    </font>
    <font>
      <sz val="11"/>
      <name val="Calibri"/>
      <family val="2"/>
    </font>
    <font>
      <b/>
      <sz val="11"/>
      <name val="Calibri"/>
      <family val="2"/>
    </font>
    <font>
      <b/>
      <sz val="11"/>
      <color theme="1"/>
      <name val="Calibri"/>
      <family val="2"/>
      <scheme val="minor"/>
    </font>
    <font>
      <u/>
      <sz val="11"/>
      <color theme="10"/>
      <name val="Calibri"/>
      <family val="2"/>
    </font>
    <font>
      <sz val="11"/>
      <color rgb="FFFF0000"/>
      <name val="Calibri"/>
      <family val="2"/>
      <scheme val="minor"/>
    </font>
    <font>
      <b/>
      <sz val="11"/>
      <name val="Calibri"/>
      <family val="2"/>
      <scheme val="minor"/>
    </font>
    <font>
      <sz val="11"/>
      <name val="Calibri"/>
      <family val="2"/>
      <scheme val="minor"/>
    </font>
    <font>
      <b/>
      <u/>
      <sz val="12"/>
      <color theme="1"/>
      <name val="Calibri"/>
      <family val="2"/>
      <scheme val="minor"/>
    </font>
    <font>
      <sz val="12"/>
      <color theme="1"/>
      <name val="Calibri"/>
      <family val="2"/>
      <scheme val="minor"/>
    </font>
    <font>
      <b/>
      <sz val="11"/>
      <color rgb="FFFF0000"/>
      <name val="Calibri"/>
      <family val="2"/>
      <scheme val="minor"/>
    </font>
    <font>
      <u/>
      <sz val="12"/>
      <color rgb="FF002060"/>
      <name val="Calibri"/>
      <family val="2"/>
      <scheme val="minor"/>
    </font>
    <font>
      <u/>
      <sz val="11"/>
      <color theme="3" tint="-0.249977111117893"/>
      <name val="Calibri"/>
      <family val="2"/>
    </font>
    <font>
      <b/>
      <sz val="16"/>
      <color theme="1"/>
      <name val="Calibri"/>
      <family val="2"/>
      <scheme val="minor"/>
    </font>
    <font>
      <b/>
      <sz val="14"/>
      <color theme="1"/>
      <name val="Calibri"/>
      <family val="2"/>
      <scheme val="minor"/>
    </font>
    <font>
      <b/>
      <u/>
      <sz val="12"/>
      <color rgb="FF002060"/>
      <name val="Calibri"/>
      <family val="2"/>
    </font>
    <font>
      <sz val="10"/>
      <color theme="1"/>
      <name val="Calibri"/>
      <family val="2"/>
      <scheme val="minor"/>
    </font>
    <font>
      <sz val="11"/>
      <color rgb="FFC00000"/>
      <name val="Calibri"/>
      <family val="2"/>
      <scheme val="minor"/>
    </font>
    <font>
      <b/>
      <sz val="9"/>
      <color theme="5" tint="-0.249977111117893"/>
      <name val="Calibri"/>
      <family val="2"/>
      <scheme val="minor"/>
    </font>
    <font>
      <i/>
      <sz val="11"/>
      <name val="Calibri"/>
      <family val="2"/>
      <scheme val="minor"/>
    </font>
    <font>
      <sz val="8"/>
      <name val="Calibri"/>
      <family val="2"/>
      <scheme val="minor"/>
    </font>
    <font>
      <vertAlign val="superscript"/>
      <sz val="11"/>
      <color theme="1"/>
      <name val="Calibri"/>
      <family val="2"/>
      <scheme val="minor"/>
    </font>
    <font>
      <b/>
      <vertAlign val="superscript"/>
      <sz val="11"/>
      <color theme="1"/>
      <name val="Calibri"/>
      <family val="2"/>
      <scheme val="minor"/>
    </font>
    <font>
      <vertAlign val="subscript"/>
      <sz val="11"/>
      <color theme="1"/>
      <name val="Calibri"/>
      <family val="2"/>
      <scheme val="minor"/>
    </font>
    <font>
      <sz val="9"/>
      <color indexed="81"/>
      <name val="Segoe UI"/>
      <family val="2"/>
    </font>
    <font>
      <b/>
      <sz val="9"/>
      <color indexed="81"/>
      <name val="Segoe UI"/>
      <family val="2"/>
    </font>
    <font>
      <b/>
      <sz val="11"/>
      <color theme="9" tint="-0.499984740745262"/>
      <name val="Calibri"/>
      <family val="2"/>
      <scheme val="minor"/>
    </font>
    <font>
      <sz val="11"/>
      <color rgb="FF0070C0"/>
      <name val="Calibri"/>
      <family val="2"/>
      <scheme val="minor"/>
    </font>
    <font>
      <b/>
      <sz val="11"/>
      <color rgb="FF0070C0"/>
      <name val="Calibri"/>
      <family val="2"/>
      <scheme val="minor"/>
    </font>
    <font>
      <b/>
      <sz val="9"/>
      <color rgb="FF0070C0"/>
      <name val="Calibri"/>
      <family val="2"/>
      <scheme val="minor"/>
    </font>
    <font>
      <b/>
      <sz val="13"/>
      <name val="Calibri"/>
      <family val="2"/>
      <scheme val="minor"/>
    </font>
    <font>
      <b/>
      <u/>
      <sz val="12"/>
      <name val="Calibri"/>
      <family val="2"/>
      <scheme val="minor"/>
    </font>
    <font>
      <b/>
      <sz val="9"/>
      <name val="Calibri"/>
      <family val="2"/>
      <scheme val="minor"/>
    </font>
    <font>
      <b/>
      <sz val="18"/>
      <color theme="1"/>
      <name val="Calibri"/>
      <family val="2"/>
      <scheme val="minor"/>
    </font>
    <font>
      <sz val="10"/>
      <color rgb="FF0070C0"/>
      <name val="Calibri"/>
      <family val="2"/>
      <scheme val="minor"/>
    </font>
    <font>
      <b/>
      <sz val="10"/>
      <color theme="1"/>
      <name val="Calibri"/>
      <family val="2"/>
      <scheme val="minor"/>
    </font>
    <font>
      <b/>
      <sz val="10"/>
      <color indexed="8"/>
      <name val="Calibri"/>
      <family val="2"/>
    </font>
    <font>
      <vertAlign val="superscript"/>
      <sz val="11"/>
      <name val="Calibri"/>
      <family val="2"/>
      <scheme val="minor"/>
    </font>
    <font>
      <i/>
      <sz val="9"/>
      <color indexed="81"/>
      <name val="Segoe UI"/>
      <family val="2"/>
    </font>
    <font>
      <sz val="20"/>
      <color rgb="FFFF0000"/>
      <name val="Calibri"/>
      <family val="2"/>
      <scheme val="minor"/>
    </font>
    <font>
      <vertAlign val="superscript"/>
      <sz val="12"/>
      <name val="Calibri"/>
      <family val="2"/>
      <scheme val="minor"/>
    </font>
    <font>
      <vertAlign val="subscript"/>
      <sz val="12"/>
      <name val="Calibri"/>
      <family val="2"/>
      <scheme val="minor"/>
    </font>
    <font>
      <u/>
      <sz val="9"/>
      <color indexed="81"/>
      <name val="Segoe UI"/>
      <family val="2"/>
    </font>
    <font>
      <b/>
      <vertAlign val="superscript"/>
      <sz val="11"/>
      <color rgb="FF0070C0"/>
      <name val="Calibri"/>
      <family val="2"/>
      <scheme val="minor"/>
    </font>
    <font>
      <i/>
      <sz val="11"/>
      <color rgb="FFFF0000"/>
      <name val="Calibri"/>
      <family val="2"/>
      <scheme val="minor"/>
    </font>
    <font>
      <sz val="14"/>
      <color theme="1"/>
      <name val="Calibri"/>
      <family val="2"/>
      <scheme val="minor"/>
    </font>
    <font>
      <sz val="9"/>
      <color theme="1"/>
      <name val="Calibri"/>
      <family val="2"/>
      <scheme val="minor"/>
    </font>
    <font>
      <vertAlign val="superscript"/>
      <sz val="9"/>
      <color theme="1"/>
      <name val="Calibri"/>
      <family val="2"/>
      <scheme val="minor"/>
    </font>
    <font>
      <sz val="9"/>
      <color rgb="FF0070C0"/>
      <name val="Calibri"/>
      <family val="2"/>
      <scheme val="minor"/>
    </font>
    <font>
      <sz val="11"/>
      <color rgb="FF00B050"/>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gray0625"/>
    </fill>
    <fill>
      <patternFill patternType="gray0625">
        <bgColor theme="0"/>
      </patternFill>
    </fill>
    <fill>
      <patternFill patternType="solid">
        <fgColor indexed="65"/>
        <bgColor indexed="64"/>
      </patternFill>
    </fill>
    <fill>
      <patternFill patternType="solid">
        <fgColor rgb="FFFFFF00"/>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10" fillId="0" borderId="0" applyNumberFormat="0" applyFill="0" applyBorder="0" applyAlignment="0" applyProtection="0">
      <alignment vertical="top"/>
      <protection locked="0"/>
    </xf>
  </cellStyleXfs>
  <cellXfs count="650">
    <xf numFmtId="0" fontId="0" fillId="0" borderId="0" xfId="0"/>
    <xf numFmtId="0" fontId="0" fillId="2" borderId="2" xfId="0" applyFill="1" applyBorder="1"/>
    <xf numFmtId="0" fontId="0" fillId="2" borderId="3" xfId="0" applyFill="1" applyBorder="1"/>
    <xf numFmtId="0" fontId="0" fillId="2" borderId="4" xfId="0" applyFill="1" applyBorder="1"/>
    <xf numFmtId="0" fontId="0" fillId="2" borderId="0" xfId="0" applyFill="1"/>
    <xf numFmtId="0" fontId="0" fillId="2" borderId="5" xfId="0" applyFill="1" applyBorder="1"/>
    <xf numFmtId="0" fontId="0" fillId="0" borderId="6" xfId="0" applyBorder="1" applyAlignment="1" applyProtection="1">
      <alignment wrapText="1"/>
      <protection locked="0"/>
    </xf>
    <xf numFmtId="0" fontId="9" fillId="0" borderId="0" xfId="0" applyFont="1"/>
    <xf numFmtId="0" fontId="0" fillId="2" borderId="6" xfId="0" applyFill="1" applyBorder="1" applyAlignment="1">
      <alignment horizontal="center" vertical="center"/>
    </xf>
    <xf numFmtId="0" fontId="0" fillId="2" borderId="9" xfId="0" applyFill="1" applyBorder="1" applyAlignment="1">
      <alignment horizontal="center" vertical="center" wrapText="1"/>
    </xf>
    <xf numFmtId="0" fontId="18" fillId="0" borderId="0" xfId="1" applyFont="1" applyAlignment="1" applyProtection="1"/>
    <xf numFmtId="0" fontId="18" fillId="2" borderId="0" xfId="1" applyFont="1" applyFill="1" applyBorder="1" applyAlignment="1" applyProtection="1">
      <alignment horizontal="center" vertical="center" wrapText="1"/>
    </xf>
    <xf numFmtId="0" fontId="21" fillId="2" borderId="0" xfId="1" applyFont="1" applyFill="1" applyBorder="1" applyAlignment="1" applyProtection="1">
      <alignment vertical="center"/>
    </xf>
    <xf numFmtId="0" fontId="9" fillId="0" borderId="6" xfId="0" applyFont="1" applyBorder="1" applyAlignment="1" applyProtection="1">
      <alignment horizontal="center" vertical="top" wrapText="1"/>
      <protection locked="0"/>
    </xf>
    <xf numFmtId="0" fontId="0" fillId="2" borderId="14" xfId="0" applyFill="1" applyBorder="1" applyAlignment="1">
      <alignment horizontal="center" vertical="top" wrapText="1"/>
    </xf>
    <xf numFmtId="0" fontId="0" fillId="2" borderId="13" xfId="0" applyFill="1" applyBorder="1" applyAlignment="1">
      <alignment horizontal="center" vertical="top" wrapText="1"/>
    </xf>
    <xf numFmtId="0" fontId="0" fillId="2" borderId="13" xfId="0" applyFill="1" applyBorder="1" applyAlignment="1">
      <alignment horizontal="center" vertical="center" wrapText="1"/>
    </xf>
    <xf numFmtId="164" fontId="0" fillId="0" borderId="0" xfId="0" applyNumberFormat="1" applyAlignment="1">
      <alignment horizontal="center"/>
    </xf>
    <xf numFmtId="0" fontId="0" fillId="0" borderId="8" xfId="0" applyBorder="1" applyAlignment="1" applyProtection="1">
      <alignment horizontal="left" vertical="top" wrapText="1"/>
      <protection locked="0"/>
    </xf>
    <xf numFmtId="0" fontId="0" fillId="0" borderId="7" xfId="0" applyBorder="1" applyProtection="1">
      <protection locked="0"/>
    </xf>
    <xf numFmtId="0" fontId="0" fillId="0" borderId="9" xfId="0" applyBorder="1" applyProtection="1">
      <protection locked="0"/>
    </xf>
    <xf numFmtId="164" fontId="0" fillId="2" borderId="0" xfId="0" applyNumberFormat="1" applyFill="1" applyAlignment="1">
      <alignment horizontal="center"/>
    </xf>
    <xf numFmtId="164" fontId="0" fillId="2" borderId="11" xfId="0" applyNumberFormat="1" applyFill="1" applyBorder="1" applyAlignment="1">
      <alignment horizontal="center"/>
    </xf>
    <xf numFmtId="0" fontId="0" fillId="0" borderId="7" xfId="0" applyBorder="1" applyAlignment="1" applyProtection="1">
      <alignment horizontal="left" vertical="top"/>
      <protection locked="0"/>
    </xf>
    <xf numFmtId="0" fontId="0" fillId="0" borderId="6" xfId="0" applyBorder="1" applyAlignment="1" applyProtection="1">
      <alignment horizontal="center" vertical="center" wrapText="1"/>
      <protection locked="0"/>
    </xf>
    <xf numFmtId="0" fontId="33" fillId="2" borderId="6" xfId="0" applyFont="1" applyFill="1" applyBorder="1" applyAlignment="1">
      <alignment wrapText="1"/>
    </xf>
    <xf numFmtId="0" fontId="33" fillId="2" borderId="6" xfId="0" applyFont="1" applyFill="1" applyBorder="1" applyAlignment="1">
      <alignment horizontal="left"/>
    </xf>
    <xf numFmtId="3" fontId="0" fillId="3" borderId="8" xfId="0" applyNumberFormat="1" applyFill="1" applyBorder="1" applyAlignment="1">
      <alignment vertical="top" wrapText="1"/>
    </xf>
    <xf numFmtId="164" fontId="0" fillId="3" borderId="0" xfId="0" applyNumberFormat="1" applyFill="1" applyAlignment="1">
      <alignment horizontal="center"/>
    </xf>
    <xf numFmtId="0" fontId="40" fillId="4" borderId="9" xfId="0" applyFont="1" applyFill="1" applyBorder="1" applyAlignment="1">
      <alignment horizontal="left" vertical="top" wrapText="1"/>
    </xf>
    <xf numFmtId="0" fontId="10" fillId="0" borderId="7" xfId="1" applyFill="1" applyBorder="1" applyAlignment="1" applyProtection="1">
      <alignment horizontal="left" vertical="top"/>
      <protection locked="0"/>
    </xf>
    <xf numFmtId="0" fontId="0" fillId="3" borderId="7" xfId="0" applyFill="1" applyBorder="1"/>
    <xf numFmtId="0" fontId="0" fillId="3" borderId="8" xfId="0" applyFill="1" applyBorder="1"/>
    <xf numFmtId="0" fontId="0" fillId="3" borderId="9" xfId="0" applyFill="1" applyBorder="1"/>
    <xf numFmtId="0" fontId="11" fillId="3" borderId="7" xfId="0" applyFont="1" applyFill="1" applyBorder="1" applyAlignment="1">
      <alignment horizontal="left"/>
    </xf>
    <xf numFmtId="0" fontId="11" fillId="3" borderId="8" xfId="0" applyFont="1" applyFill="1" applyBorder="1" applyAlignment="1">
      <alignment horizontal="left"/>
    </xf>
    <xf numFmtId="164" fontId="16" fillId="3" borderId="8" xfId="0" applyNumberFormat="1" applyFont="1" applyFill="1" applyBorder="1" applyAlignment="1">
      <alignment vertical="top"/>
    </xf>
    <xf numFmtId="49" fontId="13" fillId="0" borderId="6" xfId="0" applyNumberFormat="1" applyFont="1" applyBorder="1" applyAlignment="1" applyProtection="1">
      <alignment horizontal="right"/>
      <protection locked="0"/>
    </xf>
    <xf numFmtId="0" fontId="0" fillId="2" borderId="6" xfId="0" applyFill="1" applyBorder="1"/>
    <xf numFmtId="0" fontId="40" fillId="4" borderId="3" xfId="0" applyFont="1" applyFill="1" applyBorder="1" applyAlignment="1">
      <alignment horizontal="left" vertical="top" wrapText="1"/>
    </xf>
    <xf numFmtId="164" fontId="16" fillId="3" borderId="11" xfId="0" applyNumberFormat="1" applyFont="1" applyFill="1" applyBorder="1" applyAlignment="1">
      <alignment vertical="top"/>
    </xf>
    <xf numFmtId="0" fontId="0" fillId="3" borderId="11" xfId="0" applyFill="1" applyBorder="1"/>
    <xf numFmtId="0" fontId="0" fillId="3" borderId="12" xfId="0" applyFill="1" applyBorder="1"/>
    <xf numFmtId="0" fontId="33" fillId="2" borderId="4" xfId="0" applyFont="1" applyFill="1" applyBorder="1"/>
    <xf numFmtId="0" fontId="0" fillId="2" borderId="12" xfId="0" applyFill="1" applyBorder="1"/>
    <xf numFmtId="0" fontId="10" fillId="3" borderId="6" xfId="1" applyFill="1" applyBorder="1" applyAlignment="1" applyProtection="1">
      <alignment wrapText="1"/>
    </xf>
    <xf numFmtId="0" fontId="33" fillId="2" borderId="7" xfId="0" applyFont="1" applyFill="1" applyBorder="1"/>
    <xf numFmtId="0" fontId="33" fillId="2" borderId="9" xfId="0" applyFont="1" applyFill="1" applyBorder="1"/>
    <xf numFmtId="0" fontId="0" fillId="0" borderId="0" xfId="0" applyAlignment="1">
      <alignment horizontal="left" vertical="top"/>
    </xf>
    <xf numFmtId="0" fontId="0" fillId="2" borderId="1" xfId="0" applyFill="1" applyBorder="1"/>
    <xf numFmtId="0" fontId="19" fillId="2" borderId="0" xfId="0" applyFont="1" applyFill="1"/>
    <xf numFmtId="0" fontId="0" fillId="2" borderId="5" xfId="0" applyFill="1" applyBorder="1" applyAlignment="1">
      <alignment horizontal="left" vertical="top"/>
    </xf>
    <xf numFmtId="0" fontId="0" fillId="2" borderId="10" xfId="0" applyFill="1" applyBorder="1"/>
    <xf numFmtId="0" fontId="0" fillId="2" borderId="11" xfId="0" applyFill="1" applyBorder="1"/>
    <xf numFmtId="0" fontId="21" fillId="2" borderId="4" xfId="1" applyFont="1" applyFill="1" applyBorder="1" applyAlignment="1" applyProtection="1">
      <alignment vertical="center"/>
    </xf>
    <xf numFmtId="0" fontId="41" fillId="2" borderId="0" xfId="0" applyFont="1" applyFill="1" applyAlignment="1">
      <alignment horizontal="left" vertical="center"/>
    </xf>
    <xf numFmtId="0" fontId="22" fillId="2" borderId="0" xfId="0" applyFont="1" applyFill="1" applyAlignment="1">
      <alignment horizontal="left" vertical="center"/>
    </xf>
    <xf numFmtId="0" fontId="0" fillId="2" borderId="0" xfId="0" applyFill="1" applyAlignment="1">
      <alignment horizontal="left" vertical="top" wrapText="1"/>
    </xf>
    <xf numFmtId="0" fontId="0" fillId="2" borderId="6" xfId="0" applyFill="1" applyBorder="1" applyAlignment="1">
      <alignment horizontal="center" vertical="center" wrapText="1"/>
    </xf>
    <xf numFmtId="0" fontId="0" fillId="0" borderId="0" xfId="0" applyAlignment="1">
      <alignment vertical="top" wrapText="1"/>
    </xf>
    <xf numFmtId="164" fontId="0" fillId="0" borderId="7" xfId="0" applyNumberFormat="1" applyBorder="1" applyAlignment="1" applyProtection="1">
      <alignment vertical="top"/>
      <protection locked="0"/>
    </xf>
    <xf numFmtId="0" fontId="0" fillId="2" borderId="1" xfId="0" applyFill="1" applyBorder="1" applyAlignment="1">
      <alignment vertical="center"/>
    </xf>
    <xf numFmtId="0" fontId="0" fillId="2" borderId="2" xfId="0" applyFill="1" applyBorder="1" applyAlignment="1">
      <alignment vertical="center"/>
    </xf>
    <xf numFmtId="0" fontId="0" fillId="2" borderId="3" xfId="0" applyFill="1" applyBorder="1" applyAlignment="1">
      <alignment vertical="center"/>
    </xf>
    <xf numFmtId="0" fontId="0" fillId="2" borderId="0" xfId="0" applyFill="1" applyAlignment="1">
      <alignment vertical="center" wrapText="1"/>
    </xf>
    <xf numFmtId="0" fontId="0" fillId="2" borderId="0" xfId="0" applyFill="1" applyAlignment="1">
      <alignment vertical="center"/>
    </xf>
    <xf numFmtId="0" fontId="0" fillId="2" borderId="5" xfId="0" applyFill="1" applyBorder="1" applyAlignment="1">
      <alignment vertical="center"/>
    </xf>
    <xf numFmtId="0" fontId="15" fillId="2" borderId="0" xfId="0" applyFont="1" applyFill="1" applyAlignment="1">
      <alignment horizontal="left" vertical="center"/>
    </xf>
    <xf numFmtId="0" fontId="39" fillId="2" borderId="4" xfId="0" applyFont="1" applyFill="1" applyBorder="1"/>
    <xf numFmtId="0" fontId="20" fillId="2" borderId="4" xfId="0" applyFont="1" applyFill="1" applyBorder="1" applyAlignment="1">
      <alignment vertical="center"/>
    </xf>
    <xf numFmtId="0" fontId="20" fillId="2" borderId="0" xfId="0" applyFont="1" applyFill="1" applyAlignment="1">
      <alignment vertical="center"/>
    </xf>
    <xf numFmtId="0" fontId="0" fillId="2" borderId="4" xfId="0" applyFill="1" applyBorder="1" applyAlignment="1">
      <alignment vertical="center"/>
    </xf>
    <xf numFmtId="0" fontId="0" fillId="2" borderId="0" xfId="0" applyFill="1" applyAlignment="1">
      <alignment horizontal="left" vertical="center"/>
    </xf>
    <xf numFmtId="0" fontId="9" fillId="2" borderId="0" xfId="0" applyFont="1" applyFill="1" applyAlignment="1">
      <alignment horizontal="center" vertical="top" wrapText="1"/>
    </xf>
    <xf numFmtId="0" fontId="0" fillId="2" borderId="5" xfId="0" applyFill="1" applyBorder="1" applyAlignment="1">
      <alignment vertical="top"/>
    </xf>
    <xf numFmtId="0" fontId="10" fillId="3" borderId="6" xfId="1" applyFill="1" applyBorder="1" applyAlignment="1" applyProtection="1">
      <alignment horizontal="center" vertical="center" wrapText="1"/>
    </xf>
    <xf numFmtId="0" fontId="10" fillId="2" borderId="0" xfId="1" applyFill="1" applyBorder="1" applyAlignment="1" applyProtection="1">
      <alignment horizontal="center" vertical="center" wrapText="1"/>
    </xf>
    <xf numFmtId="0" fontId="17" fillId="2" borderId="0" xfId="0" applyFont="1" applyFill="1" applyAlignment="1">
      <alignment vertical="center"/>
    </xf>
    <xf numFmtId="0" fontId="17" fillId="0" borderId="0" xfId="0" applyFont="1"/>
    <xf numFmtId="0" fontId="0" fillId="2" borderId="0" xfId="0" applyFill="1" applyAlignment="1">
      <alignment horizontal="left" wrapText="1"/>
    </xf>
    <xf numFmtId="0" fontId="17" fillId="2" borderId="4" xfId="0" applyFont="1" applyFill="1" applyBorder="1" applyAlignment="1">
      <alignment vertical="center"/>
    </xf>
    <xf numFmtId="0" fontId="23" fillId="2" borderId="0" xfId="0" applyFont="1" applyFill="1" applyAlignment="1">
      <alignment vertical="center"/>
    </xf>
    <xf numFmtId="0" fontId="0" fillId="0" borderId="0" xfId="0" applyAlignment="1">
      <alignment wrapText="1"/>
    </xf>
    <xf numFmtId="0" fontId="17" fillId="2" borderId="0" xfId="0" applyFont="1" applyFill="1" applyAlignment="1">
      <alignment horizontal="center" vertical="center" wrapText="1"/>
    </xf>
    <xf numFmtId="0" fontId="0" fillId="2" borderId="0" xfId="0" applyFill="1" applyAlignment="1">
      <alignment horizontal="center" vertical="center" wrapText="1"/>
    </xf>
    <xf numFmtId="0" fontId="0" fillId="2" borderId="5" xfId="0" applyFill="1" applyBorder="1" applyAlignment="1">
      <alignment horizontal="left" wrapText="1"/>
    </xf>
    <xf numFmtId="0" fontId="23" fillId="2" borderId="4" xfId="0" applyFont="1" applyFill="1" applyBorder="1" applyAlignment="1">
      <alignment vertical="center"/>
    </xf>
    <xf numFmtId="0" fontId="9" fillId="2" borderId="0" xfId="0" applyFont="1" applyFill="1" applyAlignment="1">
      <alignment vertical="center"/>
    </xf>
    <xf numFmtId="0" fontId="10" fillId="2" borderId="5" xfId="1" applyFill="1" applyBorder="1" applyAlignment="1" applyProtection="1">
      <alignment horizontal="center" vertical="center" wrapText="1"/>
    </xf>
    <xf numFmtId="0" fontId="9" fillId="2" borderId="4" xfId="0" applyFont="1" applyFill="1" applyBorder="1" applyAlignment="1">
      <alignment vertical="center"/>
    </xf>
    <xf numFmtId="0" fontId="9" fillId="2" borderId="5" xfId="0" applyFont="1" applyFill="1" applyBorder="1" applyAlignment="1">
      <alignment vertical="center"/>
    </xf>
    <xf numFmtId="0" fontId="0" fillId="2" borderId="4" xfId="0" applyFill="1" applyBorder="1" applyAlignment="1">
      <alignment wrapText="1"/>
    </xf>
    <xf numFmtId="0" fontId="0" fillId="2" borderId="0" xfId="0" applyFill="1" applyAlignment="1">
      <alignment wrapText="1"/>
    </xf>
    <xf numFmtId="0" fontId="0" fillId="2" borderId="5" xfId="0" applyFill="1" applyBorder="1" applyAlignment="1">
      <alignment wrapText="1"/>
    </xf>
    <xf numFmtId="0" fontId="9" fillId="2" borderId="4" xfId="0" applyFont="1" applyFill="1" applyBorder="1" applyAlignment="1">
      <alignment horizontal="left" vertical="center"/>
    </xf>
    <xf numFmtId="0" fontId="22" fillId="2" borderId="5" xfId="0" applyFont="1" applyFill="1" applyBorder="1" applyAlignment="1">
      <alignment horizontal="right" vertical="center"/>
    </xf>
    <xf numFmtId="0" fontId="0" fillId="2" borderId="4" xfId="0" applyFill="1" applyBorder="1" applyAlignment="1">
      <alignment horizontal="left" vertical="center"/>
    </xf>
    <xf numFmtId="0" fontId="9" fillId="2" borderId="0" xfId="0" applyFont="1" applyFill="1" applyAlignment="1">
      <alignment horizontal="left" vertical="center"/>
    </xf>
    <xf numFmtId="0" fontId="9" fillId="2" borderId="10" xfId="0" applyFont="1" applyFill="1" applyBorder="1" applyAlignment="1">
      <alignment horizontal="left" vertical="center"/>
    </xf>
    <xf numFmtId="0" fontId="0" fillId="2" borderId="11" xfId="0" applyFill="1" applyBorder="1" applyAlignment="1">
      <alignment vertical="center"/>
    </xf>
    <xf numFmtId="0" fontId="9" fillId="2" borderId="11" xfId="0" applyFont="1" applyFill="1" applyBorder="1" applyAlignment="1">
      <alignment horizontal="left" vertical="center"/>
    </xf>
    <xf numFmtId="49" fontId="36" fillId="2" borderId="1" xfId="0" applyNumberFormat="1" applyFont="1" applyFill="1" applyBorder="1" applyAlignment="1">
      <alignment horizontal="left"/>
    </xf>
    <xf numFmtId="0" fontId="9" fillId="2" borderId="2" xfId="0" applyFont="1" applyFill="1" applyBorder="1" applyAlignment="1">
      <alignment horizontal="left" vertical="top" wrapText="1"/>
    </xf>
    <xf numFmtId="0" fontId="36" fillId="2" borderId="4" xfId="0" applyFont="1" applyFill="1" applyBorder="1" applyAlignment="1">
      <alignment horizontal="left"/>
    </xf>
    <xf numFmtId="0" fontId="9" fillId="2" borderId="0" xfId="0" applyFont="1" applyFill="1" applyAlignment="1">
      <alignment horizontal="left" vertical="top" wrapText="1"/>
    </xf>
    <xf numFmtId="0" fontId="0" fillId="2" borderId="5" xfId="0" applyFill="1" applyBorder="1" applyAlignment="1">
      <alignment horizontal="left" vertical="top" wrapText="1"/>
    </xf>
    <xf numFmtId="0" fontId="12" fillId="2" borderId="10" xfId="0" applyFont="1" applyFill="1" applyBorder="1" applyAlignment="1">
      <alignment horizontal="left"/>
    </xf>
    <xf numFmtId="0" fontId="9" fillId="2" borderId="11" xfId="0" applyFont="1" applyFill="1" applyBorder="1" applyAlignment="1">
      <alignment horizontal="left" vertical="top" wrapText="1"/>
    </xf>
    <xf numFmtId="0" fontId="9" fillId="2" borderId="12" xfId="0" applyFont="1" applyFill="1" applyBorder="1" applyAlignment="1">
      <alignment horizontal="left" vertical="top" wrapText="1"/>
    </xf>
    <xf numFmtId="49" fontId="12" fillId="2" borderId="6" xfId="0" applyNumberFormat="1" applyFont="1" applyFill="1" applyBorder="1" applyAlignment="1">
      <alignment horizontal="left" vertical="center"/>
    </xf>
    <xf numFmtId="49" fontId="12" fillId="3" borderId="7" xfId="0" applyNumberFormat="1" applyFont="1" applyFill="1" applyBorder="1" applyAlignment="1">
      <alignment horizontal="left" vertical="top"/>
    </xf>
    <xf numFmtId="0" fontId="9" fillId="3" borderId="8" xfId="0" applyFont="1" applyFill="1" applyBorder="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9" fillId="2" borderId="1" xfId="0" applyFont="1" applyFill="1" applyBorder="1"/>
    <xf numFmtId="0" fontId="9" fillId="2" borderId="2" xfId="0" applyFont="1" applyFill="1" applyBorder="1"/>
    <xf numFmtId="0" fontId="9" fillId="2" borderId="4" xfId="0" applyFont="1" applyFill="1" applyBorder="1"/>
    <xf numFmtId="0" fontId="8" fillId="2" borderId="4" xfId="0" applyFont="1" applyFill="1" applyBorder="1"/>
    <xf numFmtId="0" fontId="13" fillId="2" borderId="4" xfId="0" applyFont="1" applyFill="1" applyBorder="1" applyAlignment="1">
      <alignment vertical="top"/>
    </xf>
    <xf numFmtId="0" fontId="0" fillId="3" borderId="8" xfId="0" applyFill="1" applyBorder="1" applyAlignment="1">
      <alignment vertical="top" wrapText="1"/>
    </xf>
    <xf numFmtId="0" fontId="0" fillId="3" borderId="9" xfId="0" applyFill="1" applyBorder="1" applyAlignment="1">
      <alignment vertical="top" wrapText="1"/>
    </xf>
    <xf numFmtId="0" fontId="0" fillId="2" borderId="15" xfId="0" applyFill="1" applyBorder="1" applyAlignment="1">
      <alignment horizontal="center" vertical="center" wrapText="1"/>
    </xf>
    <xf numFmtId="164" fontId="0" fillId="0" borderId="0" xfId="0" applyNumberFormat="1"/>
    <xf numFmtId="0" fontId="0" fillId="3" borderId="8" xfId="0" applyFill="1" applyBorder="1" applyAlignment="1">
      <alignment vertical="top"/>
    </xf>
    <xf numFmtId="0" fontId="0" fillId="3" borderId="9" xfId="0" applyFill="1" applyBorder="1" applyAlignment="1">
      <alignment vertical="top"/>
    </xf>
    <xf numFmtId="0" fontId="0" fillId="2" borderId="4" xfId="0" applyFill="1" applyBorder="1" applyAlignment="1">
      <alignment horizontal="center" vertical="top" wrapText="1"/>
    </xf>
    <xf numFmtId="0" fontId="0" fillId="2" borderId="10" xfId="0" applyFill="1" applyBorder="1" applyAlignment="1">
      <alignment horizontal="center" vertical="center" wrapText="1"/>
    </xf>
    <xf numFmtId="0" fontId="0" fillId="2" borderId="6" xfId="0" applyFill="1" applyBorder="1" applyAlignment="1">
      <alignment wrapText="1"/>
    </xf>
    <xf numFmtId="0" fontId="9" fillId="2" borderId="6" xfId="0" applyFont="1" applyFill="1" applyBorder="1" applyAlignment="1">
      <alignment wrapText="1"/>
    </xf>
    <xf numFmtId="164" fontId="0" fillId="2" borderId="6" xfId="0" applyNumberFormat="1" applyFill="1" applyBorder="1" applyAlignment="1">
      <alignment vertical="top"/>
    </xf>
    <xf numFmtId="0" fontId="0" fillId="3" borderId="0" xfId="0" applyFill="1"/>
    <xf numFmtId="0" fontId="0" fillId="3" borderId="0" xfId="0" applyFill="1" applyAlignment="1">
      <alignment vertical="top" wrapText="1"/>
    </xf>
    <xf numFmtId="164" fontId="0" fillId="3" borderId="0" xfId="0" applyNumberFormat="1" applyFill="1" applyAlignment="1">
      <alignment vertical="top"/>
    </xf>
    <xf numFmtId="164" fontId="0" fillId="3" borderId="9" xfId="0" applyNumberFormat="1" applyFill="1" applyBorder="1" applyAlignment="1">
      <alignment vertical="top"/>
    </xf>
    <xf numFmtId="0" fontId="0" fillId="3" borderId="0" xfId="0" applyFill="1" applyAlignment="1">
      <alignment wrapText="1"/>
    </xf>
    <xf numFmtId="165" fontId="0" fillId="3" borderId="0" xfId="0" applyNumberFormat="1" applyFill="1" applyAlignment="1">
      <alignment horizontal="center"/>
    </xf>
    <xf numFmtId="0" fontId="0" fillId="2" borderId="0" xfId="0" applyFill="1" applyAlignment="1">
      <alignment horizontal="left"/>
    </xf>
    <xf numFmtId="0" fontId="0" fillId="2" borderId="10" xfId="0" applyFill="1" applyBorder="1" applyAlignment="1">
      <alignment wrapText="1"/>
    </xf>
    <xf numFmtId="165" fontId="0" fillId="2" borderId="11" xfId="0" applyNumberFormat="1" applyFill="1" applyBorder="1" applyAlignment="1">
      <alignment horizontal="center"/>
    </xf>
    <xf numFmtId="164" fontId="0" fillId="2" borderId="12" xfId="0" applyNumberFormat="1" applyFill="1" applyBorder="1" applyAlignment="1">
      <alignment vertical="top"/>
    </xf>
    <xf numFmtId="165" fontId="0" fillId="0" borderId="0" xfId="0" applyNumberFormat="1" applyAlignment="1">
      <alignment horizontal="center"/>
    </xf>
    <xf numFmtId="164" fontId="0" fillId="0" borderId="0" xfId="0" applyNumberFormat="1" applyAlignment="1">
      <alignment vertical="top"/>
    </xf>
    <xf numFmtId="0" fontId="9" fillId="3" borderId="7" xfId="0" applyFont="1" applyFill="1" applyBorder="1"/>
    <xf numFmtId="0" fontId="9" fillId="3" borderId="8" xfId="0" applyFont="1" applyFill="1" applyBorder="1" applyAlignment="1">
      <alignment horizontal="left" wrapText="1"/>
    </xf>
    <xf numFmtId="0" fontId="9" fillId="3" borderId="8" xfId="0" applyFont="1" applyFill="1" applyBorder="1" applyAlignment="1">
      <alignment wrapText="1"/>
    </xf>
    <xf numFmtId="0" fontId="9" fillId="3" borderId="9" xfId="0" applyFont="1" applyFill="1" applyBorder="1" applyAlignment="1">
      <alignment wrapText="1"/>
    </xf>
    <xf numFmtId="0" fontId="34" fillId="2" borderId="0" xfId="0" applyFont="1" applyFill="1"/>
    <xf numFmtId="0" fontId="24" fillId="2" borderId="3" xfId="0" applyFont="1" applyFill="1" applyBorder="1" applyAlignment="1">
      <alignment horizontal="right" vertical="top" wrapText="1"/>
    </xf>
    <xf numFmtId="0" fontId="32" fillId="2" borderId="0" xfId="0" applyFont="1" applyFill="1"/>
    <xf numFmtId="0" fontId="24" fillId="2" borderId="5" xfId="0" applyFont="1" applyFill="1" applyBorder="1" applyAlignment="1">
      <alignment horizontal="right" vertical="top" wrapText="1"/>
    </xf>
    <xf numFmtId="0" fontId="24" fillId="2" borderId="12" xfId="0" applyFont="1" applyFill="1" applyBorder="1" applyAlignment="1">
      <alignment horizontal="right" vertical="top" wrapText="1"/>
    </xf>
    <xf numFmtId="0" fontId="9" fillId="2" borderId="9" xfId="0" applyFont="1" applyFill="1" applyBorder="1" applyAlignment="1">
      <alignment vertical="top"/>
    </xf>
    <xf numFmtId="49" fontId="13" fillId="2" borderId="6" xfId="0" applyNumberFormat="1" applyFont="1" applyFill="1" applyBorder="1" applyAlignment="1">
      <alignment horizontal="right"/>
    </xf>
    <xf numFmtId="165" fontId="0" fillId="2" borderId="6" xfId="0" applyNumberFormat="1" applyFill="1" applyBorder="1" applyAlignment="1">
      <alignment horizontal="center"/>
    </xf>
    <xf numFmtId="0" fontId="24" fillId="0" borderId="9" xfId="0" applyFont="1" applyBorder="1" applyAlignment="1" applyProtection="1">
      <alignment horizontal="right" vertical="top" wrapText="1"/>
      <protection locked="0"/>
    </xf>
    <xf numFmtId="0" fontId="0" fillId="0" borderId="8" xfId="0" applyBorder="1" applyAlignment="1" applyProtection="1">
      <alignment vertical="top"/>
      <protection locked="0"/>
    </xf>
    <xf numFmtId="0" fontId="0" fillId="0" borderId="9" xfId="0" applyBorder="1" applyAlignment="1" applyProtection="1">
      <alignment vertical="top"/>
      <protection locked="0"/>
    </xf>
    <xf numFmtId="49" fontId="12" fillId="2" borderId="6" xfId="0" applyNumberFormat="1" applyFont="1" applyFill="1" applyBorder="1" applyAlignment="1">
      <alignment horizontal="left" vertical="top" wrapText="1"/>
    </xf>
    <xf numFmtId="0" fontId="24" fillId="3" borderId="9" xfId="0" applyFont="1" applyFill="1" applyBorder="1" applyAlignment="1">
      <alignment horizontal="right" vertical="top" wrapText="1"/>
    </xf>
    <xf numFmtId="0" fontId="0" fillId="2" borderId="7" xfId="0" applyFill="1" applyBorder="1" applyAlignment="1">
      <alignment horizontal="center" vertical="center" wrapText="1"/>
    </xf>
    <xf numFmtId="0" fontId="0" fillId="2" borderId="1" xfId="0" applyFill="1" applyBorder="1" applyAlignment="1">
      <alignment vertical="center" wrapText="1"/>
    </xf>
    <xf numFmtId="0" fontId="0" fillId="2" borderId="2" xfId="0" applyFill="1" applyBorder="1" applyAlignment="1">
      <alignment vertical="center" wrapText="1"/>
    </xf>
    <xf numFmtId="0" fontId="0" fillId="2" borderId="4" xfId="0" applyFill="1" applyBorder="1" applyAlignment="1">
      <alignment vertical="center" wrapText="1"/>
    </xf>
    <xf numFmtId="0" fontId="0" fillId="2" borderId="0" xfId="0" applyFill="1" applyAlignment="1">
      <alignment vertical="top"/>
    </xf>
    <xf numFmtId="164" fontId="0" fillId="2" borderId="4" xfId="0" applyNumberFormat="1" applyFill="1" applyBorder="1" applyAlignment="1">
      <alignment vertical="top"/>
    </xf>
    <xf numFmtId="164" fontId="0" fillId="2" borderId="10" xfId="0" applyNumberFormat="1" applyFill="1" applyBorder="1" applyAlignment="1">
      <alignment vertical="top"/>
    </xf>
    <xf numFmtId="0" fontId="0" fillId="2" borderId="11" xfId="0" applyFill="1" applyBorder="1" applyAlignment="1">
      <alignment vertical="top"/>
    </xf>
    <xf numFmtId="0" fontId="14" fillId="2" borderId="1" xfId="0" applyFont="1" applyFill="1" applyBorder="1"/>
    <xf numFmtId="0" fontId="37" fillId="2" borderId="2" xfId="0" applyFont="1" applyFill="1" applyBorder="1"/>
    <xf numFmtId="0" fontId="38" fillId="2" borderId="2" xfId="0" applyFont="1" applyFill="1" applyBorder="1" applyAlignment="1">
      <alignment horizontal="center" vertical="center"/>
    </xf>
    <xf numFmtId="0" fontId="0" fillId="0" borderId="0" xfId="0" applyAlignment="1">
      <alignment vertical="top"/>
    </xf>
    <xf numFmtId="0" fontId="45" fillId="2" borderId="0" xfId="0" applyFont="1" applyFill="1" applyAlignment="1">
      <alignment vertical="center"/>
    </xf>
    <xf numFmtId="0" fontId="0" fillId="2" borderId="6" xfId="0" applyFill="1" applyBorder="1" applyAlignment="1">
      <alignment horizontal="center" vertical="center" wrapText="1"/>
    </xf>
    <xf numFmtId="0" fontId="11" fillId="0" borderId="0" xfId="0" applyFont="1" applyFill="1"/>
    <xf numFmtId="0" fontId="13" fillId="0" borderId="0" xfId="0" applyFont="1"/>
    <xf numFmtId="0" fontId="13" fillId="2" borderId="6" xfId="0" applyFont="1" applyFill="1" applyBorder="1" applyAlignment="1">
      <alignment wrapText="1"/>
    </xf>
    <xf numFmtId="0" fontId="0" fillId="0" borderId="0" xfId="0" applyAlignment="1">
      <alignment wrapText="1"/>
    </xf>
    <xf numFmtId="0" fontId="0" fillId="0" borderId="0" xfId="0" applyAlignment="1">
      <alignment vertical="top" wrapText="1"/>
    </xf>
    <xf numFmtId="0" fontId="0" fillId="2" borderId="6" xfId="0" applyFill="1" applyBorder="1" applyAlignment="1">
      <alignment horizontal="center" vertical="center" wrapText="1"/>
    </xf>
    <xf numFmtId="0" fontId="0" fillId="2" borderId="0" xfId="0" applyFill="1" applyAlignment="1">
      <alignment wrapText="1"/>
    </xf>
    <xf numFmtId="0" fontId="9" fillId="2" borderId="6" xfId="0" applyFont="1" applyFill="1" applyBorder="1" applyAlignment="1">
      <alignment wrapText="1"/>
    </xf>
    <xf numFmtId="0" fontId="0" fillId="2" borderId="13" xfId="0" applyFill="1" applyBorder="1" applyAlignment="1">
      <alignment horizontal="center" vertical="center" wrapText="1"/>
    </xf>
    <xf numFmtId="0" fontId="0" fillId="2" borderId="10" xfId="0" applyFill="1" applyBorder="1" applyAlignment="1">
      <alignment horizontal="center" vertical="center" wrapText="1"/>
    </xf>
    <xf numFmtId="0" fontId="0" fillId="3" borderId="8" xfId="0" applyFill="1" applyBorder="1"/>
    <xf numFmtId="0" fontId="0" fillId="3" borderId="9" xfId="0" applyFill="1" applyBorder="1"/>
    <xf numFmtId="0" fontId="9" fillId="2" borderId="1" xfId="0" applyFont="1" applyFill="1" applyBorder="1" applyProtection="1">
      <protection locked="0"/>
    </xf>
    <xf numFmtId="0" fontId="0" fillId="2" borderId="3" xfId="0" applyFill="1" applyBorder="1" applyProtection="1">
      <protection locked="0"/>
    </xf>
    <xf numFmtId="164" fontId="33" fillId="2" borderId="7" xfId="0" applyNumberFormat="1" applyFont="1" applyFill="1" applyBorder="1" applyAlignment="1">
      <alignment horizontal="center"/>
    </xf>
    <xf numFmtId="49" fontId="13" fillId="2" borderId="9" xfId="0" applyNumberFormat="1" applyFont="1" applyFill="1" applyBorder="1" applyAlignment="1">
      <alignment horizontal="right"/>
    </xf>
    <xf numFmtId="0" fontId="0" fillId="0" borderId="0" xfId="0" applyAlignment="1">
      <alignment wrapText="1"/>
    </xf>
    <xf numFmtId="0" fontId="0" fillId="0" borderId="0" xfId="0" applyAlignment="1">
      <alignment vertical="top" wrapText="1"/>
    </xf>
    <xf numFmtId="0" fontId="0" fillId="2" borderId="6" xfId="0" applyFill="1" applyBorder="1" applyAlignment="1">
      <alignment horizontal="center" vertical="center" wrapText="1"/>
    </xf>
    <xf numFmtId="0" fontId="0" fillId="2" borderId="0" xfId="0" applyFill="1" applyAlignment="1">
      <alignment wrapText="1"/>
    </xf>
    <xf numFmtId="0" fontId="0" fillId="3" borderId="8" xfId="0" applyFill="1" applyBorder="1"/>
    <xf numFmtId="0" fontId="0" fillId="3" borderId="9" xfId="0" applyFill="1" applyBorder="1"/>
    <xf numFmtId="0" fontId="0" fillId="2" borderId="4" xfId="0" applyFill="1" applyBorder="1" applyAlignment="1">
      <alignment horizontal="center" vertical="center" wrapText="1"/>
    </xf>
    <xf numFmtId="0" fontId="0" fillId="2" borderId="10" xfId="0" applyFill="1" applyBorder="1" applyAlignment="1">
      <alignment horizontal="center" vertical="center" wrapText="1"/>
    </xf>
    <xf numFmtId="0" fontId="0" fillId="0" borderId="0" xfId="0" applyFill="1"/>
    <xf numFmtId="0" fontId="33" fillId="2" borderId="6" xfId="0" applyFont="1" applyFill="1" applyBorder="1" applyAlignment="1" applyProtection="1">
      <alignment wrapText="1"/>
    </xf>
    <xf numFmtId="0" fontId="0" fillId="2" borderId="6" xfId="0" applyFill="1" applyBorder="1" applyAlignment="1" applyProtection="1">
      <alignment horizontal="center" vertical="center" wrapText="1"/>
    </xf>
    <xf numFmtId="0" fontId="0" fillId="2" borderId="0" xfId="0" applyFill="1" applyAlignment="1" applyProtection="1">
      <alignment horizontal="center" vertical="center" wrapText="1"/>
    </xf>
    <xf numFmtId="0" fontId="0" fillId="2" borderId="7" xfId="0" applyFill="1" applyBorder="1" applyProtection="1">
      <protection locked="0"/>
    </xf>
    <xf numFmtId="0" fontId="0" fillId="2" borderId="9" xfId="0" applyFill="1" applyBorder="1" applyProtection="1">
      <protection locked="0"/>
    </xf>
    <xf numFmtId="0" fontId="0" fillId="2" borderId="8" xfId="0" applyFill="1" applyBorder="1" applyAlignment="1" applyProtection="1">
      <alignment vertical="top"/>
      <protection locked="0"/>
    </xf>
    <xf numFmtId="0" fontId="0" fillId="2" borderId="9" xfId="0" applyFill="1" applyBorder="1" applyAlignment="1" applyProtection="1">
      <alignment vertical="top"/>
      <protection locked="0"/>
    </xf>
    <xf numFmtId="49" fontId="13" fillId="2" borderId="6" xfId="0" applyNumberFormat="1" applyFont="1" applyFill="1" applyBorder="1" applyAlignment="1" applyProtection="1">
      <alignment horizontal="right"/>
    </xf>
    <xf numFmtId="0" fontId="0" fillId="5" borderId="9" xfId="0" applyFill="1" applyBorder="1" applyAlignment="1" applyProtection="1">
      <alignment horizontal="center" vertical="center" wrapText="1"/>
    </xf>
    <xf numFmtId="164" fontId="0" fillId="5" borderId="9" xfId="0" applyNumberFormat="1" applyFill="1" applyBorder="1" applyAlignment="1" applyProtection="1">
      <alignment horizontal="center"/>
    </xf>
    <xf numFmtId="0" fontId="0" fillId="2" borderId="0" xfId="0" applyFill="1" applyAlignment="1">
      <alignment vertical="center" wrapText="1"/>
    </xf>
    <xf numFmtId="0" fontId="0" fillId="0" borderId="0" xfId="0" applyAlignment="1">
      <alignment wrapText="1"/>
    </xf>
    <xf numFmtId="0" fontId="33" fillId="2" borderId="7" xfId="0" applyFont="1" applyFill="1" applyBorder="1" applyAlignment="1">
      <alignment horizontal="center" vertical="top"/>
    </xf>
    <xf numFmtId="0" fontId="0" fillId="0" borderId="0" xfId="0" applyAlignment="1">
      <alignment vertical="top" wrapText="1"/>
    </xf>
    <xf numFmtId="0" fontId="0" fillId="2" borderId="0" xfId="0" applyFill="1" applyAlignment="1">
      <alignment wrapText="1"/>
    </xf>
    <xf numFmtId="0" fontId="0" fillId="2" borderId="6" xfId="0" applyFill="1" applyBorder="1" applyAlignment="1">
      <alignment horizontal="center" vertical="center" wrapText="1"/>
    </xf>
    <xf numFmtId="0" fontId="0" fillId="2" borderId="10" xfId="0" applyFill="1" applyBorder="1" applyAlignment="1">
      <alignment horizontal="center" vertical="center" wrapText="1"/>
    </xf>
    <xf numFmtId="0" fontId="33" fillId="2" borderId="9" xfId="0" applyFont="1" applyFill="1" applyBorder="1"/>
    <xf numFmtId="0" fontId="0" fillId="3" borderId="8" xfId="0" applyFill="1" applyBorder="1"/>
    <xf numFmtId="0" fontId="0" fillId="3" borderId="9" xfId="0" applyFill="1" applyBorder="1"/>
    <xf numFmtId="0" fontId="0" fillId="2" borderId="4" xfId="0" applyFill="1" applyBorder="1" applyAlignment="1">
      <alignment horizontal="center" wrapText="1"/>
    </xf>
    <xf numFmtId="0" fontId="0" fillId="2" borderId="8" xfId="0" applyFill="1" applyBorder="1" applyProtection="1">
      <protection locked="0"/>
    </xf>
    <xf numFmtId="0" fontId="0" fillId="2" borderId="8" xfId="0" applyFill="1" applyBorder="1" applyAlignment="1" applyProtection="1">
      <alignment vertical="top" wrapText="1"/>
      <protection locked="0"/>
    </xf>
    <xf numFmtId="164" fontId="9" fillId="2" borderId="8" xfId="0" applyNumberFormat="1" applyFont="1" applyFill="1" applyBorder="1" applyAlignment="1" applyProtection="1">
      <alignment vertical="top"/>
      <protection locked="0"/>
    </xf>
    <xf numFmtId="164" fontId="0" fillId="2" borderId="8" xfId="0" applyNumberFormat="1" applyFill="1" applyBorder="1" applyAlignment="1" applyProtection="1">
      <alignment vertical="top"/>
      <protection locked="0"/>
    </xf>
    <xf numFmtId="164" fontId="33" fillId="2" borderId="6" xfId="0" applyNumberFormat="1" applyFont="1" applyFill="1" applyBorder="1" applyAlignment="1" applyProtection="1">
      <alignment horizontal="center"/>
    </xf>
    <xf numFmtId="0" fontId="40" fillId="4" borderId="12" xfId="0" applyFont="1" applyFill="1" applyBorder="1" applyAlignment="1">
      <alignment horizontal="left" vertical="top" wrapText="1"/>
    </xf>
    <xf numFmtId="0" fontId="34" fillId="2" borderId="6" xfId="0" applyFont="1" applyFill="1" applyBorder="1" applyAlignment="1" applyProtection="1">
      <alignment wrapText="1"/>
      <protection locked="0"/>
    </xf>
    <xf numFmtId="0" fontId="0" fillId="2" borderId="6" xfId="0" applyFill="1" applyBorder="1" applyAlignment="1">
      <alignment horizontal="center" vertical="center" wrapText="1"/>
    </xf>
    <xf numFmtId="0" fontId="0" fillId="2" borderId="6" xfId="0" applyFill="1" applyBorder="1" applyAlignment="1">
      <alignment horizontal="center" vertical="top" wrapText="1"/>
    </xf>
    <xf numFmtId="165" fontId="0" fillId="2" borderId="6" xfId="0" applyNumberFormat="1" applyFill="1" applyBorder="1" applyAlignment="1">
      <alignment vertical="top"/>
    </xf>
    <xf numFmtId="0" fontId="33" fillId="2" borderId="13" xfId="0" applyFont="1" applyFill="1" applyBorder="1" applyAlignment="1">
      <alignment horizontal="center" vertical="center" wrapText="1"/>
    </xf>
    <xf numFmtId="0" fontId="34" fillId="2" borderId="6" xfId="0" applyFont="1" applyFill="1" applyBorder="1" applyAlignment="1">
      <alignment wrapText="1"/>
    </xf>
    <xf numFmtId="164" fontId="0" fillId="0" borderId="6" xfId="0" applyNumberFormat="1" applyBorder="1" applyAlignment="1" applyProtection="1">
      <alignment horizontal="center" vertical="center" wrapText="1"/>
      <protection locked="0"/>
    </xf>
    <xf numFmtId="0" fontId="0" fillId="0" borderId="13" xfId="0" applyBorder="1" applyAlignment="1">
      <alignment horizontal="center" vertical="center" wrapText="1"/>
    </xf>
    <xf numFmtId="0" fontId="0" fillId="0" borderId="6" xfId="0" applyBorder="1" applyAlignment="1" applyProtection="1">
      <alignment vertical="center" wrapText="1"/>
      <protection locked="0"/>
    </xf>
    <xf numFmtId="0" fontId="0" fillId="0" borderId="6" xfId="0" applyBorder="1" applyAlignment="1" applyProtection="1">
      <alignment horizontal="center" vertical="center"/>
      <protection locked="0"/>
    </xf>
    <xf numFmtId="0" fontId="0" fillId="0" borderId="6" xfId="0" applyBorder="1" applyAlignment="1" applyProtection="1">
      <alignment horizontal="center" vertical="top" wrapText="1"/>
      <protection locked="0"/>
    </xf>
    <xf numFmtId="0" fontId="33" fillId="2" borderId="7" xfId="0" applyFont="1" applyFill="1" applyBorder="1" applyAlignment="1">
      <alignment horizontal="center"/>
    </xf>
    <xf numFmtId="0" fontId="0" fillId="2" borderId="4" xfId="0" applyFill="1" applyBorder="1" applyAlignment="1">
      <alignment horizontal="left" vertical="top" wrapText="1"/>
    </xf>
    <xf numFmtId="0" fontId="13" fillId="2" borderId="4" xfId="0" applyFont="1" applyFill="1" applyBorder="1" applyAlignment="1">
      <alignment horizontal="left" vertical="top" wrapText="1"/>
    </xf>
    <xf numFmtId="0" fontId="0" fillId="2" borderId="6" xfId="0" applyFill="1" applyBorder="1" applyAlignment="1">
      <alignment horizontal="center" vertical="center" wrapText="1"/>
    </xf>
    <xf numFmtId="0" fontId="51" fillId="2" borderId="4" xfId="0" applyFont="1" applyFill="1" applyBorder="1" applyAlignment="1">
      <alignment vertical="center"/>
    </xf>
    <xf numFmtId="0" fontId="0" fillId="2" borderId="10" xfId="0" applyFill="1" applyBorder="1" applyAlignment="1">
      <alignment vertical="center"/>
    </xf>
    <xf numFmtId="0" fontId="0" fillId="2" borderId="7" xfId="0" applyFill="1" applyBorder="1"/>
    <xf numFmtId="0" fontId="0" fillId="2" borderId="8" xfId="0" applyFill="1" applyBorder="1"/>
    <xf numFmtId="0" fontId="0" fillId="2" borderId="9" xfId="0" applyFill="1" applyBorder="1"/>
    <xf numFmtId="0" fontId="0" fillId="0" borderId="0" xfId="0" applyProtection="1">
      <protection locked="0"/>
    </xf>
    <xf numFmtId="0" fontId="11" fillId="0" borderId="0" xfId="0" applyFont="1" applyProtection="1">
      <protection locked="0"/>
    </xf>
    <xf numFmtId="0" fontId="22" fillId="2" borderId="0" xfId="0" applyFont="1" applyFill="1"/>
    <xf numFmtId="0" fontId="0" fillId="2" borderId="6" xfId="0" applyFill="1" applyBorder="1" applyAlignment="1">
      <alignment horizontal="center" vertical="center" wrapText="1"/>
    </xf>
    <xf numFmtId="0" fontId="33" fillId="2" borderId="9" xfId="0" applyFont="1" applyFill="1" applyBorder="1"/>
    <xf numFmtId="0" fontId="0" fillId="2" borderId="6" xfId="0" applyFill="1" applyBorder="1" applyAlignment="1">
      <alignment horizontal="center" vertical="top" wrapText="1"/>
    </xf>
    <xf numFmtId="0" fontId="0" fillId="2" borderId="10" xfId="0" applyFill="1" applyBorder="1" applyAlignment="1">
      <alignment horizontal="center" vertical="center" wrapText="1"/>
    </xf>
    <xf numFmtId="0" fontId="0" fillId="2" borderId="2" xfId="0" applyFill="1" applyBorder="1" applyAlignment="1">
      <alignment horizontal="left" vertical="top" wrapText="1"/>
    </xf>
    <xf numFmtId="0" fontId="0" fillId="0" borderId="13" xfId="0" applyBorder="1" applyAlignment="1" applyProtection="1">
      <alignment horizontal="center" vertical="center" wrapText="1"/>
      <protection locked="0"/>
    </xf>
    <xf numFmtId="0" fontId="9" fillId="2" borderId="6" xfId="0" applyFont="1" applyFill="1" applyBorder="1" applyAlignment="1" applyProtection="1">
      <alignment wrapText="1"/>
    </xf>
    <xf numFmtId="4" fontId="33" fillId="2" borderId="7" xfId="0" applyNumberFormat="1" applyFont="1" applyFill="1" applyBorder="1" applyAlignment="1">
      <alignment horizontal="center"/>
    </xf>
    <xf numFmtId="4" fontId="34" fillId="2" borderId="9" xfId="0" applyNumberFormat="1" applyFont="1" applyFill="1" applyBorder="1" applyAlignment="1">
      <alignment horizontal="center"/>
    </xf>
    <xf numFmtId="4" fontId="34" fillId="2" borderId="6" xfId="0" applyNumberFormat="1" applyFont="1" applyFill="1" applyBorder="1" applyAlignment="1">
      <alignment horizontal="center" wrapText="1"/>
    </xf>
    <xf numFmtId="4" fontId="34" fillId="2" borderId="7" xfId="0" applyNumberFormat="1" applyFont="1" applyFill="1" applyBorder="1" applyAlignment="1">
      <alignment horizontal="center"/>
    </xf>
    <xf numFmtId="4" fontId="33" fillId="2" borderId="9" xfId="0" applyNumberFormat="1" applyFont="1" applyFill="1" applyBorder="1" applyAlignment="1">
      <alignment horizontal="center" vertical="center" wrapText="1"/>
    </xf>
    <xf numFmtId="4" fontId="33" fillId="2" borderId="7" xfId="0" applyNumberFormat="1" applyFont="1" applyFill="1" applyBorder="1" applyAlignment="1">
      <alignment horizontal="center" vertical="center" wrapText="1"/>
    </xf>
    <xf numFmtId="10" fontId="34" fillId="2" borderId="6" xfId="0" applyNumberFormat="1" applyFont="1" applyFill="1" applyBorder="1" applyAlignment="1">
      <alignment horizontal="center"/>
    </xf>
    <xf numFmtId="10" fontId="0" fillId="2" borderId="6" xfId="0" applyNumberFormat="1" applyFill="1" applyBorder="1" applyAlignment="1">
      <alignment vertical="top"/>
    </xf>
    <xf numFmtId="10" fontId="0" fillId="2" borderId="15" xfId="0" applyNumberFormat="1" applyFill="1" applyBorder="1" applyAlignment="1">
      <alignment vertical="top"/>
    </xf>
    <xf numFmtId="10" fontId="0" fillId="2" borderId="14" xfId="0" applyNumberFormat="1" applyFill="1" applyBorder="1" applyAlignment="1">
      <alignment vertical="top"/>
    </xf>
    <xf numFmtId="10" fontId="34" fillId="2" borderId="6" xfId="0" applyNumberFormat="1" applyFont="1" applyFill="1" applyBorder="1" applyAlignment="1">
      <alignment vertical="top"/>
    </xf>
    <xf numFmtId="4" fontId="0" fillId="0" borderId="6" xfId="0" applyNumberFormat="1" applyBorder="1" applyAlignment="1" applyProtection="1">
      <alignment horizontal="center" wrapText="1"/>
      <protection locked="0"/>
    </xf>
    <xf numFmtId="4" fontId="0" fillId="0" borderId="9" xfId="0" applyNumberFormat="1" applyFill="1" applyBorder="1" applyAlignment="1" applyProtection="1">
      <alignment horizontal="center" vertical="center" wrapText="1"/>
      <protection locked="0"/>
    </xf>
    <xf numFmtId="4" fontId="0" fillId="0" borderId="6" xfId="0" applyNumberFormat="1" applyFill="1" applyBorder="1" applyAlignment="1" applyProtection="1">
      <alignment horizontal="center" vertical="center" wrapText="1"/>
      <protection locked="0"/>
    </xf>
    <xf numFmtId="4" fontId="0" fillId="5" borderId="6" xfId="0" applyNumberFormat="1" applyFill="1" applyBorder="1" applyAlignment="1">
      <alignment horizontal="center" vertical="center"/>
    </xf>
    <xf numFmtId="4" fontId="0" fillId="0" borderId="6" xfId="0" applyNumberFormat="1" applyBorder="1" applyAlignment="1" applyProtection="1">
      <alignment horizontal="center" vertical="center" wrapText="1"/>
      <protection locked="0"/>
    </xf>
    <xf numFmtId="4" fontId="0" fillId="0" borderId="9" xfId="0" applyNumberFormat="1" applyBorder="1" applyAlignment="1" applyProtection="1">
      <alignment horizontal="center"/>
      <protection locked="0"/>
    </xf>
    <xf numFmtId="4" fontId="0" fillId="5" borderId="6" xfId="0" applyNumberFormat="1" applyFill="1" applyBorder="1" applyAlignment="1">
      <alignment horizontal="center"/>
    </xf>
    <xf numFmtId="4" fontId="0" fillId="5" borderId="6" xfId="0" applyNumberFormat="1" applyFill="1" applyBorder="1" applyAlignment="1" applyProtection="1">
      <alignment horizontal="center"/>
    </xf>
    <xf numFmtId="10" fontId="0" fillId="0" borderId="6" xfId="0" applyNumberFormat="1" applyFill="1" applyBorder="1" applyAlignment="1" applyProtection="1">
      <alignment horizontal="center" vertical="center"/>
      <protection locked="0"/>
    </xf>
    <xf numFmtId="10" fontId="0" fillId="0" borderId="6" xfId="0" applyNumberFormat="1" applyBorder="1" applyAlignment="1" applyProtection="1">
      <alignment horizontal="center" vertical="center"/>
      <protection locked="0"/>
    </xf>
    <xf numFmtId="10" fontId="0" fillId="0" borderId="0" xfId="0" applyNumberFormat="1" applyProtection="1">
      <protection locked="0"/>
    </xf>
    <xf numFmtId="4" fontId="33" fillId="2" borderId="6" xfId="0" applyNumberFormat="1" applyFont="1" applyFill="1" applyBorder="1" applyAlignment="1">
      <alignment horizontal="center" vertical="center"/>
    </xf>
    <xf numFmtId="4" fontId="34" fillId="2" borderId="6" xfId="0" applyNumberFormat="1" applyFont="1" applyFill="1" applyBorder="1" applyAlignment="1" applyProtection="1">
      <alignment horizontal="center"/>
    </xf>
    <xf numFmtId="4" fontId="34" fillId="2" borderId="6" xfId="0" applyNumberFormat="1" applyFont="1" applyFill="1" applyBorder="1" applyAlignment="1">
      <alignment horizontal="center"/>
    </xf>
    <xf numFmtId="10" fontId="33" fillId="2" borderId="13" xfId="0" applyNumberFormat="1" applyFont="1" applyFill="1" applyBorder="1" applyAlignment="1">
      <alignment horizontal="center" vertical="center" wrapText="1"/>
    </xf>
    <xf numFmtId="4" fontId="0" fillId="6" borderId="6" xfId="0" applyNumberFormat="1" applyFill="1" applyBorder="1" applyAlignment="1">
      <alignment horizontal="center"/>
    </xf>
    <xf numFmtId="4" fontId="33" fillId="2" borderId="6" xfId="0" applyNumberFormat="1" applyFont="1" applyFill="1" applyBorder="1" applyAlignment="1">
      <alignment horizontal="center" vertical="center" wrapText="1"/>
    </xf>
    <xf numFmtId="4" fontId="0" fillId="0" borderId="6" xfId="0" applyNumberFormat="1" applyBorder="1" applyAlignment="1" applyProtection="1">
      <alignment horizontal="center"/>
      <protection locked="0"/>
    </xf>
    <xf numFmtId="4" fontId="33" fillId="2" borderId="6" xfId="0" applyNumberFormat="1" applyFont="1" applyFill="1" applyBorder="1" applyAlignment="1" applyProtection="1">
      <alignment horizontal="center"/>
    </xf>
    <xf numFmtId="4" fontId="33" fillId="2" borderId="6" xfId="0" applyNumberFormat="1" applyFont="1" applyFill="1" applyBorder="1" applyAlignment="1">
      <alignment horizontal="center"/>
    </xf>
    <xf numFmtId="4" fontId="0" fillId="0" borderId="0" xfId="0" applyNumberFormat="1" applyAlignment="1" applyProtection="1">
      <alignment horizontal="center" vertical="center"/>
      <protection locked="0"/>
    </xf>
    <xf numFmtId="4" fontId="0" fillId="0" borderId="9" xfId="0" applyNumberFormat="1" applyBorder="1" applyAlignment="1" applyProtection="1">
      <alignment horizontal="center" vertical="center"/>
      <protection locked="0"/>
    </xf>
    <xf numFmtId="4" fontId="0" fillId="0" borderId="6" xfId="0" applyNumberFormat="1" applyBorder="1" applyAlignment="1" applyProtection="1">
      <alignment horizontal="center" vertical="center"/>
      <protection locked="0"/>
    </xf>
    <xf numFmtId="4" fontId="33" fillId="0" borderId="9" xfId="0" applyNumberFormat="1" applyFont="1" applyBorder="1" applyAlignment="1" applyProtection="1">
      <alignment horizontal="center" vertical="center"/>
      <protection locked="0"/>
    </xf>
    <xf numFmtId="4" fontId="0" fillId="0" borderId="7" xfId="0" applyNumberFormat="1" applyBorder="1" applyAlignment="1" applyProtection="1">
      <alignment horizontal="center" vertical="center"/>
      <protection locked="0"/>
    </xf>
    <xf numFmtId="4" fontId="34" fillId="2" borderId="1" xfId="0" applyNumberFormat="1" applyFont="1" applyFill="1" applyBorder="1" applyAlignment="1" applyProtection="1">
      <alignment horizontal="center" vertical="center"/>
    </xf>
    <xf numFmtId="4" fontId="34" fillId="2" borderId="15" xfId="0" applyNumberFormat="1" applyFont="1" applyFill="1" applyBorder="1" applyAlignment="1">
      <alignment horizontal="center" wrapText="1"/>
    </xf>
    <xf numFmtId="0" fontId="0" fillId="2" borderId="7" xfId="0" applyFill="1" applyBorder="1" applyProtection="1"/>
    <xf numFmtId="0" fontId="0" fillId="2" borderId="9" xfId="0" applyFill="1" applyBorder="1" applyProtection="1"/>
    <xf numFmtId="0" fontId="0" fillId="2" borderId="6" xfId="0" applyFill="1" applyBorder="1" applyAlignment="1" applyProtection="1">
      <alignment vertical="top" wrapText="1"/>
    </xf>
    <xf numFmtId="164" fontId="0" fillId="2" borderId="7" xfId="0" applyNumberFormat="1" applyFill="1" applyBorder="1" applyAlignment="1" applyProtection="1">
      <alignment vertical="top"/>
    </xf>
    <xf numFmtId="0" fontId="0" fillId="2" borderId="8" xfId="0" applyFill="1" applyBorder="1" applyAlignment="1" applyProtection="1">
      <alignment vertical="top"/>
    </xf>
    <xf numFmtId="0" fontId="0" fillId="2" borderId="9" xfId="0" applyFill="1" applyBorder="1" applyAlignment="1" applyProtection="1">
      <alignment vertical="top"/>
    </xf>
    <xf numFmtId="4" fontId="0" fillId="0" borderId="7" xfId="0" applyNumberFormat="1" applyBorder="1" applyAlignment="1" applyProtection="1">
      <alignment horizontal="center" vertical="top"/>
      <protection locked="0"/>
    </xf>
    <xf numFmtId="4" fontId="13" fillId="7" borderId="7" xfId="0" applyNumberFormat="1" applyFont="1" applyFill="1" applyBorder="1" applyAlignment="1" applyProtection="1">
      <alignment horizontal="center"/>
      <protection locked="0"/>
    </xf>
    <xf numFmtId="4" fontId="0" fillId="7" borderId="7" xfId="0" applyNumberFormat="1" applyFill="1" applyBorder="1" applyAlignment="1" applyProtection="1">
      <alignment horizontal="center" vertical="top"/>
      <protection locked="0"/>
    </xf>
    <xf numFmtId="4" fontId="34" fillId="2" borderId="6" xfId="0" applyNumberFormat="1" applyFont="1" applyFill="1" applyBorder="1" applyAlignment="1" applyProtection="1">
      <alignment horizontal="center" vertical="top"/>
    </xf>
    <xf numFmtId="0" fontId="34" fillId="2" borderId="6" xfId="0" applyFont="1" applyFill="1" applyBorder="1" applyAlignment="1" applyProtection="1">
      <alignment wrapText="1"/>
    </xf>
    <xf numFmtId="4" fontId="33" fillId="2" borderId="7" xfId="0" applyNumberFormat="1" applyFont="1" applyFill="1" applyBorder="1"/>
    <xf numFmtId="10" fontId="0" fillId="0" borderId="6" xfId="0" applyNumberFormat="1" applyFill="1" applyBorder="1" applyAlignment="1" applyProtection="1">
      <alignment horizontal="center" vertical="center" wrapText="1"/>
      <protection locked="0"/>
    </xf>
    <xf numFmtId="4" fontId="13" fillId="7" borderId="7" xfId="0" applyNumberFormat="1" applyFont="1" applyFill="1" applyBorder="1" applyAlignment="1" applyProtection="1">
      <alignment horizontal="center" vertical="top"/>
      <protection locked="0"/>
    </xf>
    <xf numFmtId="4" fontId="13" fillId="7" borderId="1" xfId="0" applyNumberFormat="1" applyFont="1" applyFill="1" applyBorder="1" applyAlignment="1" applyProtection="1">
      <alignment horizontal="center" vertical="top"/>
      <protection locked="0"/>
    </xf>
    <xf numFmtId="164" fontId="13" fillId="7" borderId="7" xfId="0" applyNumberFormat="1" applyFont="1" applyFill="1" applyBorder="1" applyAlignment="1" applyProtection="1">
      <alignment horizontal="center"/>
      <protection locked="0"/>
    </xf>
    <xf numFmtId="164" fontId="13" fillId="7" borderId="7" xfId="0" applyNumberFormat="1" applyFont="1" applyFill="1" applyBorder="1" applyAlignment="1" applyProtection="1">
      <alignment horizontal="center" vertical="top"/>
      <protection locked="0"/>
    </xf>
    <xf numFmtId="164" fontId="13" fillId="7" borderId="1" xfId="0" applyNumberFormat="1" applyFont="1" applyFill="1" applyBorder="1" applyAlignment="1" applyProtection="1">
      <alignment horizontal="center" vertical="top"/>
      <protection locked="0"/>
    </xf>
    <xf numFmtId="0" fontId="13" fillId="7" borderId="7" xfId="0" applyFont="1" applyFill="1" applyBorder="1" applyProtection="1">
      <protection locked="0"/>
    </xf>
    <xf numFmtId="0" fontId="13" fillId="7" borderId="9" xfId="0" applyFont="1" applyFill="1" applyBorder="1" applyProtection="1">
      <protection locked="0"/>
    </xf>
    <xf numFmtId="0" fontId="13" fillId="7" borderId="7" xfId="0" applyFont="1" applyFill="1" applyBorder="1" applyAlignment="1" applyProtection="1">
      <alignment horizontal="center"/>
      <protection locked="0"/>
    </xf>
    <xf numFmtId="0" fontId="13" fillId="7" borderId="6" xfId="0" applyFont="1" applyFill="1" applyBorder="1" applyAlignment="1" applyProtection="1">
      <alignment horizontal="center" vertical="top" wrapText="1"/>
      <protection locked="0"/>
    </xf>
    <xf numFmtId="0" fontId="13" fillId="7" borderId="1" xfId="0" applyFont="1" applyFill="1" applyBorder="1" applyProtection="1">
      <protection locked="0"/>
    </xf>
    <xf numFmtId="0" fontId="13" fillId="7" borderId="3" xfId="0" applyFont="1" applyFill="1" applyBorder="1" applyProtection="1">
      <protection locked="0"/>
    </xf>
    <xf numFmtId="0" fontId="13" fillId="7" borderId="15" xfId="0" applyFont="1" applyFill="1" applyBorder="1" applyAlignment="1" applyProtection="1">
      <alignment horizontal="center" vertical="top" wrapText="1"/>
      <protection locked="0"/>
    </xf>
    <xf numFmtId="0" fontId="13" fillId="7" borderId="7" xfId="0" applyFont="1" applyFill="1" applyBorder="1" applyAlignment="1" applyProtection="1">
      <alignment horizontal="center" vertical="top"/>
      <protection locked="0"/>
    </xf>
    <xf numFmtId="4" fontId="13" fillId="7" borderId="7" xfId="0" applyNumberFormat="1" applyFont="1" applyFill="1" applyBorder="1" applyProtection="1">
      <protection locked="0"/>
    </xf>
    <xf numFmtId="4" fontId="13" fillId="7" borderId="7" xfId="0" applyNumberFormat="1" applyFont="1" applyFill="1" applyBorder="1" applyAlignment="1" applyProtection="1">
      <alignment vertical="top"/>
      <protection locked="0"/>
    </xf>
    <xf numFmtId="4" fontId="13" fillId="7" borderId="1" xfId="0" applyNumberFormat="1" applyFont="1" applyFill="1" applyBorder="1" applyAlignment="1" applyProtection="1">
      <alignment vertical="top"/>
      <protection locked="0"/>
    </xf>
    <xf numFmtId="49" fontId="12" fillId="2" borderId="15" xfId="0" applyNumberFormat="1" applyFont="1" applyFill="1" applyBorder="1" applyAlignment="1" applyProtection="1">
      <alignment horizontal="left" vertical="top" wrapText="1"/>
    </xf>
    <xf numFmtId="0" fontId="0" fillId="2" borderId="8" xfId="0" applyFill="1" applyBorder="1" applyProtection="1"/>
    <xf numFmtId="0" fontId="35" fillId="2" borderId="8" xfId="0" applyFont="1" applyFill="1" applyBorder="1" applyAlignment="1" applyProtection="1">
      <alignment horizontal="center" vertical="center" wrapText="1"/>
    </xf>
    <xf numFmtId="0" fontId="35" fillId="2" borderId="9" xfId="0" applyFont="1" applyFill="1" applyBorder="1" applyAlignment="1" applyProtection="1">
      <alignment horizontal="center" vertical="center" wrapText="1"/>
    </xf>
    <xf numFmtId="0" fontId="35" fillId="2" borderId="8" xfId="0" applyFont="1" applyFill="1" applyBorder="1" applyAlignment="1">
      <alignment horizontal="center" vertical="center" wrapText="1"/>
    </xf>
    <xf numFmtId="0" fontId="35" fillId="2" borderId="9" xfId="0" applyFont="1" applyFill="1" applyBorder="1" applyAlignment="1">
      <alignment horizontal="center" vertical="center" wrapText="1"/>
    </xf>
    <xf numFmtId="10" fontId="0" fillId="0" borderId="6" xfId="0" applyNumberFormat="1" applyFill="1" applyBorder="1" applyAlignment="1">
      <alignment horizontal="center" vertical="center"/>
    </xf>
    <xf numFmtId="0" fontId="13" fillId="0" borderId="0" xfId="0" applyFont="1" applyAlignment="1">
      <alignment vertical="top" wrapText="1"/>
    </xf>
    <xf numFmtId="0" fontId="0" fillId="2" borderId="6" xfId="0" applyFill="1" applyBorder="1" applyAlignment="1">
      <alignment horizontal="center" vertical="center" wrapText="1"/>
    </xf>
    <xf numFmtId="0" fontId="0" fillId="2" borderId="6" xfId="0" applyFill="1" applyBorder="1" applyAlignment="1">
      <alignment horizontal="center" vertical="top" wrapText="1"/>
    </xf>
    <xf numFmtId="0" fontId="0" fillId="0" borderId="6" xfId="0" applyBorder="1" applyAlignment="1">
      <alignment horizontal="center" vertical="center" wrapText="1"/>
    </xf>
    <xf numFmtId="0" fontId="0" fillId="2" borderId="10" xfId="0" applyFill="1" applyBorder="1" applyAlignment="1">
      <alignment horizontal="center" vertical="center" wrapText="1"/>
    </xf>
    <xf numFmtId="0" fontId="0" fillId="0" borderId="2" xfId="0" applyBorder="1" applyAlignment="1" applyProtection="1">
      <alignment vertical="top"/>
      <protection locked="0"/>
    </xf>
    <xf numFmtId="0" fontId="0" fillId="0" borderId="0" xfId="0" applyAlignment="1">
      <alignment wrapText="1"/>
    </xf>
    <xf numFmtId="0" fontId="9" fillId="2" borderId="6" xfId="0" applyFont="1" applyFill="1" applyBorder="1" applyAlignment="1">
      <alignment wrapText="1"/>
    </xf>
    <xf numFmtId="10" fontId="0" fillId="2" borderId="15" xfId="0" applyNumberFormat="1" applyFill="1" applyBorder="1" applyAlignment="1">
      <alignment vertical="top"/>
    </xf>
    <xf numFmtId="10" fontId="0" fillId="2" borderId="14" xfId="0" applyNumberFormat="1" applyFill="1" applyBorder="1" applyAlignment="1">
      <alignment vertical="top"/>
    </xf>
    <xf numFmtId="0" fontId="0" fillId="2" borderId="6"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10" xfId="0" applyFill="1" applyBorder="1" applyAlignment="1">
      <alignment horizontal="center" vertical="center" wrapText="1"/>
    </xf>
    <xf numFmtId="4" fontId="33" fillId="2" borderId="9" xfId="0" applyNumberFormat="1" applyFont="1" applyFill="1" applyBorder="1" applyAlignment="1">
      <alignment horizontal="center" vertical="center"/>
    </xf>
    <xf numFmtId="4" fontId="33" fillId="2" borderId="7" xfId="0" applyNumberFormat="1" applyFont="1" applyFill="1" applyBorder="1" applyAlignment="1">
      <alignment horizontal="center" vertical="center"/>
    </xf>
    <xf numFmtId="4" fontId="33" fillId="2" borderId="9" xfId="0" applyNumberFormat="1" applyFont="1" applyFill="1" applyBorder="1" applyAlignment="1" applyProtection="1">
      <alignment horizontal="center" vertical="center"/>
    </xf>
    <xf numFmtId="4" fontId="34" fillId="2" borderId="15" xfId="0" applyNumberFormat="1" applyFont="1" applyFill="1" applyBorder="1" applyAlignment="1">
      <alignment horizontal="center" vertical="center" wrapText="1"/>
    </xf>
    <xf numFmtId="0" fontId="33" fillId="2" borderId="6" xfId="0" applyFont="1" applyFill="1" applyBorder="1" applyAlignment="1">
      <alignment horizontal="center" vertical="center" wrapText="1"/>
    </xf>
    <xf numFmtId="10" fontId="33" fillId="2" borderId="6" xfId="0" applyNumberFormat="1" applyFont="1" applyFill="1" applyBorder="1" applyAlignment="1">
      <alignment horizontal="center" vertical="center" wrapText="1"/>
    </xf>
    <xf numFmtId="0" fontId="0" fillId="2" borderId="15" xfId="0" applyFill="1" applyBorder="1" applyAlignment="1" applyProtection="1">
      <alignment vertical="center" wrapText="1"/>
      <protection locked="0"/>
    </xf>
    <xf numFmtId="0" fontId="0" fillId="0" borderId="7"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4" fontId="33" fillId="2" borderId="6" xfId="0" applyNumberFormat="1" applyFont="1" applyFill="1" applyBorder="1" applyAlignment="1" applyProtection="1">
      <alignment horizontal="center" vertical="center"/>
    </xf>
    <xf numFmtId="165" fontId="0" fillId="2" borderId="6" xfId="0" applyNumberFormat="1" applyFill="1" applyBorder="1" applyAlignment="1" applyProtection="1">
      <alignment horizontal="center" vertical="center"/>
    </xf>
    <xf numFmtId="164" fontId="0" fillId="2" borderId="6" xfId="0" applyNumberFormat="1" applyFill="1" applyBorder="1" applyAlignment="1" applyProtection="1">
      <alignment horizontal="center" vertical="center"/>
    </xf>
    <xf numFmtId="0" fontId="0" fillId="2" borderId="6" xfId="0" applyFill="1" applyBorder="1" applyAlignment="1" applyProtection="1">
      <alignment horizontal="center" vertical="center"/>
    </xf>
    <xf numFmtId="4" fontId="33" fillId="2" borderId="6" xfId="0" applyNumberFormat="1" applyFont="1" applyFill="1" applyBorder="1" applyAlignment="1" applyProtection="1">
      <alignment horizontal="center" vertical="center"/>
      <protection locked="0"/>
    </xf>
    <xf numFmtId="165" fontId="0" fillId="2" borderId="6" xfId="0" applyNumberFormat="1" applyFill="1" applyBorder="1" applyAlignment="1">
      <alignment horizontal="center" vertical="center"/>
    </xf>
    <xf numFmtId="164" fontId="0" fillId="2" borderId="6" xfId="0" applyNumberFormat="1" applyFill="1" applyBorder="1" applyAlignment="1">
      <alignment horizontal="center" vertical="center"/>
    </xf>
    <xf numFmtId="164" fontId="34" fillId="2" borderId="15" xfId="0" applyNumberFormat="1" applyFont="1" applyFill="1" applyBorder="1" applyAlignment="1">
      <alignment horizontal="center" vertical="center" wrapText="1"/>
    </xf>
    <xf numFmtId="0" fontId="13" fillId="7" borderId="7" xfId="0" applyFont="1" applyFill="1" applyBorder="1" applyAlignment="1" applyProtection="1">
      <alignment horizontal="left" vertical="center"/>
      <protection locked="0"/>
    </xf>
    <xf numFmtId="0" fontId="13" fillId="7" borderId="1" xfId="0" applyFont="1" applyFill="1" applyBorder="1" applyAlignment="1" applyProtection="1">
      <alignment horizontal="left" vertical="center"/>
      <protection locked="0"/>
    </xf>
    <xf numFmtId="0" fontId="33" fillId="2" borderId="7" xfId="0" applyFont="1" applyFill="1" applyBorder="1" applyAlignment="1">
      <alignment horizontal="left" vertical="center"/>
    </xf>
    <xf numFmtId="2" fontId="33" fillId="2" borderId="7" xfId="0" applyNumberFormat="1" applyFont="1" applyFill="1" applyBorder="1" applyAlignment="1">
      <alignment horizontal="center" vertical="center"/>
    </xf>
    <xf numFmtId="2" fontId="13" fillId="7" borderId="7" xfId="0" applyNumberFormat="1" applyFont="1" applyFill="1" applyBorder="1" applyAlignment="1" applyProtection="1">
      <alignment horizontal="center" vertical="center"/>
      <protection locked="0"/>
    </xf>
    <xf numFmtId="2" fontId="13" fillId="7" borderId="1" xfId="0" applyNumberFormat="1" applyFont="1" applyFill="1" applyBorder="1" applyAlignment="1" applyProtection="1">
      <alignment horizontal="center" vertical="center"/>
      <protection locked="0"/>
    </xf>
    <xf numFmtId="0" fontId="13" fillId="7" borderId="7" xfId="0" applyFont="1" applyFill="1" applyBorder="1" applyAlignment="1" applyProtection="1">
      <alignment horizontal="center" vertical="center"/>
      <protection locked="0"/>
    </xf>
    <xf numFmtId="0" fontId="13" fillId="7" borderId="6" xfId="0" applyFont="1" applyFill="1" applyBorder="1" applyAlignment="1" applyProtection="1">
      <alignment horizontal="center" vertical="center" wrapText="1"/>
      <protection locked="0"/>
    </xf>
    <xf numFmtId="0" fontId="13" fillId="7" borderId="15" xfId="0" applyFont="1" applyFill="1" applyBorder="1" applyAlignment="1" applyProtection="1">
      <alignment horizontal="center" vertical="center" wrapText="1"/>
      <protection locked="0"/>
    </xf>
    <xf numFmtId="0" fontId="33" fillId="2" borderId="7" xfId="0" applyFont="1" applyFill="1" applyBorder="1" applyAlignment="1">
      <alignment horizontal="center" vertical="center"/>
    </xf>
    <xf numFmtId="4" fontId="13" fillId="7" borderId="7" xfId="0" applyNumberFormat="1" applyFont="1" applyFill="1" applyBorder="1" applyAlignment="1" applyProtection="1">
      <alignment horizontal="center" vertical="center"/>
      <protection locked="0"/>
    </xf>
    <xf numFmtId="4" fontId="13" fillId="7" borderId="1" xfId="0" applyNumberFormat="1" applyFont="1" applyFill="1" applyBorder="1" applyAlignment="1" applyProtection="1">
      <alignment horizontal="center" vertical="center"/>
      <protection locked="0"/>
    </xf>
    <xf numFmtId="4" fontId="13" fillId="7" borderId="7" xfId="0" applyNumberFormat="1" applyFont="1" applyFill="1" applyBorder="1" applyAlignment="1" applyProtection="1">
      <alignment vertical="center"/>
      <protection locked="0"/>
    </xf>
    <xf numFmtId="4" fontId="13" fillId="7" borderId="1" xfId="0" applyNumberFormat="1" applyFont="1" applyFill="1" applyBorder="1" applyAlignment="1" applyProtection="1">
      <alignment vertical="center"/>
      <protection locked="0"/>
    </xf>
    <xf numFmtId="164" fontId="0" fillId="2" borderId="6" xfId="0" applyNumberFormat="1" applyFill="1" applyBorder="1" applyAlignment="1">
      <alignment vertical="center"/>
    </xf>
    <xf numFmtId="0" fontId="0" fillId="2" borderId="6" xfId="0" applyFill="1" applyBorder="1" applyAlignment="1">
      <alignment vertical="center"/>
    </xf>
    <xf numFmtId="4" fontId="0" fillId="0" borderId="1" xfId="0" applyNumberFormat="1" applyBorder="1" applyAlignment="1" applyProtection="1">
      <alignment horizontal="center" vertical="center"/>
      <protection locked="0"/>
    </xf>
    <xf numFmtId="164" fontId="0" fillId="0" borderId="1" xfId="0" applyNumberFormat="1" applyBorder="1" applyAlignment="1" applyProtection="1">
      <alignment vertical="top"/>
      <protection locked="0"/>
    </xf>
    <xf numFmtId="10" fontId="33" fillId="2" borderId="6" xfId="0" applyNumberFormat="1" applyFont="1" applyFill="1" applyBorder="1" applyAlignment="1" applyProtection="1">
      <alignment vertical="top"/>
    </xf>
    <xf numFmtId="4" fontId="0" fillId="0" borderId="0" xfId="0" applyNumberFormat="1"/>
    <xf numFmtId="0" fontId="0" fillId="0" borderId="0" xfId="0" applyBorder="1"/>
    <xf numFmtId="0" fontId="9" fillId="2" borderId="15" xfId="0" applyFont="1" applyFill="1" applyBorder="1" applyAlignment="1">
      <alignment wrapText="1"/>
    </xf>
    <xf numFmtId="4" fontId="34" fillId="2" borderId="3" xfId="0" applyNumberFormat="1" applyFont="1" applyFill="1" applyBorder="1" applyAlignment="1">
      <alignment horizontal="center"/>
    </xf>
    <xf numFmtId="4" fontId="34" fillId="2" borderId="1" xfId="0" applyNumberFormat="1" applyFont="1" applyFill="1" applyBorder="1" applyAlignment="1">
      <alignment horizontal="center"/>
    </xf>
    <xf numFmtId="10" fontId="34" fillId="2" borderId="15" xfId="0" applyNumberFormat="1" applyFont="1" applyFill="1" applyBorder="1" applyAlignment="1">
      <alignment vertical="top"/>
    </xf>
    <xf numFmtId="10" fontId="0" fillId="0" borderId="0" xfId="0" applyNumberFormat="1" applyBorder="1" applyAlignment="1">
      <alignment vertical="top"/>
    </xf>
    <xf numFmtId="0" fontId="9" fillId="0" borderId="0" xfId="0" applyFont="1" applyFill="1" applyBorder="1" applyAlignment="1">
      <alignment wrapText="1"/>
    </xf>
    <xf numFmtId="4" fontId="34" fillId="0" borderId="0" xfId="0" applyNumberFormat="1" applyFont="1" applyFill="1" applyBorder="1" applyAlignment="1">
      <alignment horizontal="center"/>
    </xf>
    <xf numFmtId="10" fontId="34" fillId="0" borderId="0" xfId="0" applyNumberFormat="1" applyFont="1" applyFill="1" applyBorder="1" applyAlignment="1">
      <alignment vertical="top"/>
    </xf>
    <xf numFmtId="165" fontId="0" fillId="2" borderId="6" xfId="0" applyNumberFormat="1" applyFill="1" applyBorder="1" applyAlignment="1">
      <alignment horizontal="center" wrapText="1"/>
    </xf>
    <xf numFmtId="0" fontId="0" fillId="2" borderId="6" xfId="0" applyNumberFormat="1" applyFill="1" applyBorder="1"/>
    <xf numFmtId="4" fontId="0" fillId="5" borderId="6" xfId="0" applyNumberFormat="1" applyFill="1" applyBorder="1" applyAlignment="1">
      <alignment horizontal="center" wrapText="1"/>
    </xf>
    <xf numFmtId="10" fontId="54" fillId="2" borderId="6" xfId="0" applyNumberFormat="1" applyFont="1" applyFill="1" applyBorder="1" applyAlignment="1">
      <alignment horizontal="center" vertical="center" wrapText="1"/>
    </xf>
    <xf numFmtId="4" fontId="34" fillId="2" borderId="9" xfId="0" applyNumberFormat="1" applyFont="1" applyFill="1" applyBorder="1" applyAlignment="1">
      <alignment horizontal="center" vertical="center" wrapText="1"/>
    </xf>
    <xf numFmtId="4" fontId="34" fillId="2" borderId="3" xfId="0" applyNumberFormat="1" applyFont="1" applyFill="1" applyBorder="1" applyAlignment="1">
      <alignment horizontal="center" vertical="center" wrapText="1"/>
    </xf>
    <xf numFmtId="4" fontId="34" fillId="2" borderId="9" xfId="0" applyNumberFormat="1" applyFont="1" applyFill="1" applyBorder="1" applyAlignment="1">
      <alignment horizontal="center" wrapText="1"/>
    </xf>
    <xf numFmtId="4" fontId="34" fillId="2" borderId="7" xfId="0" applyNumberFormat="1" applyFont="1" applyFill="1" applyBorder="1" applyAlignment="1">
      <alignment horizontal="center" wrapText="1"/>
    </xf>
    <xf numFmtId="0" fontId="9" fillId="2" borderId="6"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40" fillId="2" borderId="9" xfId="0" applyFont="1" applyFill="1" applyBorder="1" applyAlignment="1">
      <alignment horizontal="left" vertical="top" wrapText="1"/>
    </xf>
    <xf numFmtId="167" fontId="33" fillId="2" borderId="13" xfId="0" applyNumberFormat="1" applyFont="1" applyFill="1" applyBorder="1" applyAlignment="1">
      <alignment horizontal="center" vertical="center" wrapText="1"/>
    </xf>
    <xf numFmtId="4" fontId="0" fillId="0" borderId="0" xfId="0" applyNumberFormat="1" applyBorder="1" applyAlignment="1" applyProtection="1">
      <alignment horizontal="center" vertical="center"/>
      <protection locked="0"/>
    </xf>
    <xf numFmtId="0" fontId="0" fillId="0" borderId="0" xfId="0" applyProtection="1">
      <protection locked="0"/>
    </xf>
    <xf numFmtId="0" fontId="12" fillId="2" borderId="7" xfId="0" applyFont="1" applyFill="1" applyBorder="1" applyAlignment="1">
      <alignment horizontal="left" vertical="center" wrapText="1"/>
    </xf>
    <xf numFmtId="0" fontId="12" fillId="2" borderId="9" xfId="0" applyFont="1" applyFill="1" applyBorder="1" applyAlignment="1">
      <alignment horizontal="left" vertical="center" wrapText="1"/>
    </xf>
    <xf numFmtId="0" fontId="0" fillId="2" borderId="0" xfId="0" applyFont="1" applyFill="1" applyAlignment="1">
      <alignment horizontal="left" vertical="top"/>
    </xf>
    <xf numFmtId="0" fontId="0" fillId="2" borderId="0" xfId="0" applyFont="1" applyFill="1" applyAlignment="1">
      <alignment horizontal="left" vertical="top" wrapText="1"/>
    </xf>
    <xf numFmtId="0" fontId="0" fillId="2" borderId="0" xfId="0" applyFont="1" applyFill="1"/>
    <xf numFmtId="4" fontId="33" fillId="2" borderId="6" xfId="0" applyNumberFormat="1" applyFont="1" applyFill="1" applyBorder="1" applyAlignment="1" applyProtection="1">
      <alignment horizontal="center" vertical="center" wrapText="1"/>
    </xf>
    <xf numFmtId="49" fontId="0" fillId="0" borderId="7" xfId="0" applyNumberFormat="1" applyBorder="1" applyAlignment="1" applyProtection="1">
      <alignment horizontal="left" vertical="top"/>
      <protection locked="0"/>
    </xf>
    <xf numFmtId="49" fontId="0" fillId="0" borderId="8" xfId="0" applyNumberFormat="1" applyBorder="1" applyAlignment="1" applyProtection="1">
      <alignment horizontal="left" vertical="top" wrapText="1"/>
      <protection locked="0"/>
    </xf>
    <xf numFmtId="49" fontId="24" fillId="0" borderId="9" xfId="0" applyNumberFormat="1" applyFont="1" applyBorder="1" applyAlignment="1" applyProtection="1">
      <alignment horizontal="right" vertical="top" wrapText="1"/>
      <protection locked="0"/>
    </xf>
    <xf numFmtId="0" fontId="0" fillId="0" borderId="0" xfId="0" applyProtection="1">
      <protection locked="0"/>
    </xf>
    <xf numFmtId="0" fontId="0" fillId="2" borderId="0" xfId="0" applyFont="1" applyFill="1" applyAlignment="1">
      <alignment horizontal="left" vertical="top" wrapText="1"/>
    </xf>
    <xf numFmtId="0" fontId="0" fillId="2" borderId="0" xfId="0" applyFont="1" applyFill="1" applyAlignment="1">
      <alignment horizontal="left" vertical="top"/>
    </xf>
    <xf numFmtId="0" fontId="0" fillId="2" borderId="0" xfId="0" applyFill="1" applyAlignment="1">
      <alignment horizontal="left" vertical="top" wrapText="1"/>
    </xf>
    <xf numFmtId="0" fontId="0" fillId="2" borderId="0" xfId="0" applyFill="1" applyAlignment="1">
      <alignment horizontal="left" vertical="top"/>
    </xf>
    <xf numFmtId="0" fontId="20" fillId="2" borderId="4" xfId="0" applyFont="1" applyFill="1" applyBorder="1" applyAlignment="1">
      <alignment horizontal="left" vertical="center" wrapText="1"/>
    </xf>
    <xf numFmtId="0" fontId="51" fillId="2" borderId="0" xfId="0" applyFont="1" applyFill="1" applyAlignment="1">
      <alignment vertical="center" wrapText="1"/>
    </xf>
    <xf numFmtId="0" fontId="51" fillId="0" borderId="0" xfId="0" applyFont="1" applyAlignment="1">
      <alignment vertical="center" wrapText="1"/>
    </xf>
    <xf numFmtId="0" fontId="22" fillId="2" borderId="11" xfId="0" applyFont="1" applyFill="1" applyBorder="1" applyAlignment="1">
      <alignment horizontal="left"/>
    </xf>
    <xf numFmtId="0" fontId="22" fillId="2" borderId="12" xfId="0" applyFont="1" applyFill="1" applyBorder="1" applyAlignment="1">
      <alignment horizontal="left"/>
    </xf>
    <xf numFmtId="0" fontId="0" fillId="2" borderId="0" xfId="0" applyFill="1" applyAlignment="1">
      <alignment horizontal="left" vertical="center" wrapText="1"/>
    </xf>
    <xf numFmtId="0" fontId="0" fillId="0" borderId="0" xfId="0" applyAlignment="1">
      <alignment horizontal="left" vertical="center"/>
    </xf>
    <xf numFmtId="0" fontId="19" fillId="8" borderId="4" xfId="0" applyFont="1" applyFill="1" applyBorder="1" applyAlignment="1">
      <alignment horizontal="left" vertical="center" wrapText="1"/>
    </xf>
    <xf numFmtId="0" fontId="0" fillId="8" borderId="0" xfId="0" applyFill="1" applyAlignment="1">
      <alignment vertical="center" wrapText="1"/>
    </xf>
    <xf numFmtId="0" fontId="0" fillId="2" borderId="4" xfId="0" applyFill="1" applyBorder="1" applyAlignment="1">
      <alignment horizontal="left" vertical="center" wrapText="1"/>
    </xf>
    <xf numFmtId="0" fontId="0" fillId="0" borderId="0" xfId="0" applyAlignment="1">
      <alignment vertical="center"/>
    </xf>
    <xf numFmtId="0" fontId="23" fillId="2" borderId="0" xfId="0" applyFont="1" applyFill="1" applyAlignment="1">
      <alignment horizontal="left" vertical="center" wrapText="1"/>
    </xf>
    <xf numFmtId="0" fontId="12" fillId="2" borderId="4" xfId="0" applyFont="1" applyFill="1" applyBorder="1" applyAlignment="1">
      <alignment vertical="center" wrapText="1"/>
    </xf>
    <xf numFmtId="0" fontId="12" fillId="0" borderId="0" xfId="0" applyFont="1" applyAlignment="1">
      <alignment vertical="center" wrapText="1"/>
    </xf>
    <xf numFmtId="0" fontId="12" fillId="0" borderId="0" xfId="0" applyFont="1" applyAlignment="1">
      <alignment wrapText="1"/>
    </xf>
    <xf numFmtId="0" fontId="12" fillId="0" borderId="5" xfId="0" applyFont="1" applyBorder="1" applyAlignment="1">
      <alignment wrapText="1"/>
    </xf>
    <xf numFmtId="0" fontId="12" fillId="0" borderId="4" xfId="0" applyFont="1" applyBorder="1" applyAlignment="1">
      <alignment vertical="center" wrapText="1"/>
    </xf>
    <xf numFmtId="0" fontId="12" fillId="0" borderId="4" xfId="0" applyFont="1" applyBorder="1" applyAlignment="1">
      <alignment wrapText="1"/>
    </xf>
    <xf numFmtId="0" fontId="9" fillId="0" borderId="4" xfId="0" applyFont="1" applyBorder="1" applyAlignment="1">
      <alignment wrapText="1"/>
    </xf>
    <xf numFmtId="0" fontId="9" fillId="0" borderId="0" xfId="0" applyFont="1" applyAlignment="1">
      <alignment wrapText="1"/>
    </xf>
    <xf numFmtId="0" fontId="9" fillId="0" borderId="5" xfId="0" applyFont="1" applyBorder="1" applyAlignment="1">
      <alignment wrapText="1"/>
    </xf>
    <xf numFmtId="0" fontId="0" fillId="3" borderId="7" xfId="0" applyFill="1" applyBorder="1" applyAlignment="1">
      <alignment wrapText="1"/>
    </xf>
    <xf numFmtId="0" fontId="0" fillId="0" borderId="8" xfId="0" applyBorder="1" applyAlignment="1"/>
    <xf numFmtId="0" fontId="0" fillId="0" borderId="9" xfId="0" applyBorder="1" applyAlignment="1"/>
    <xf numFmtId="0" fontId="9" fillId="2" borderId="7" xfId="0" applyFont="1" applyFill="1" applyBorder="1" applyAlignment="1">
      <alignment horizontal="right" vertical="center" wrapText="1"/>
    </xf>
    <xf numFmtId="0" fontId="0" fillId="0" borderId="8" xfId="0" applyBorder="1" applyAlignment="1">
      <alignment horizontal="right" vertical="center"/>
    </xf>
    <xf numFmtId="0" fontId="0" fillId="0" borderId="9" xfId="0" applyBorder="1" applyAlignment="1">
      <alignment horizontal="right" vertical="center"/>
    </xf>
    <xf numFmtId="0" fontId="34" fillId="2" borderId="6" xfId="0" applyFont="1" applyFill="1" applyBorder="1" applyAlignment="1">
      <alignment horizontal="center" vertical="center"/>
    </xf>
    <xf numFmtId="10" fontId="0" fillId="2" borderId="15" xfId="0" applyNumberFormat="1" applyFill="1" applyBorder="1" applyAlignment="1">
      <alignment vertical="top"/>
    </xf>
    <xf numFmtId="10" fontId="0" fillId="0" borderId="14" xfId="0" applyNumberFormat="1" applyBorder="1" applyAlignment="1">
      <alignment vertical="top"/>
    </xf>
    <xf numFmtId="0" fontId="9" fillId="2" borderId="6" xfId="0" applyFont="1" applyFill="1" applyBorder="1" applyAlignment="1">
      <alignment horizontal="left" wrapText="1"/>
    </xf>
    <xf numFmtId="0" fontId="0" fillId="0" borderId="6" xfId="0" applyBorder="1" applyAlignment="1">
      <alignment horizontal="left"/>
    </xf>
    <xf numFmtId="166" fontId="34" fillId="2" borderId="7" xfId="0" applyNumberFormat="1" applyFont="1" applyFill="1" applyBorder="1" applyAlignment="1">
      <alignment horizontal="center" vertical="center"/>
    </xf>
    <xf numFmtId="166" fontId="34" fillId="2" borderId="9" xfId="0" applyNumberFormat="1" applyFont="1" applyFill="1" applyBorder="1" applyAlignment="1">
      <alignment horizontal="center" vertical="center"/>
    </xf>
    <xf numFmtId="10" fontId="0" fillId="0" borderId="13" xfId="0" applyNumberFormat="1" applyBorder="1" applyAlignment="1">
      <alignment vertical="top"/>
    </xf>
    <xf numFmtId="0" fontId="0" fillId="3" borderId="2" xfId="0" applyFill="1" applyBorder="1" applyAlignment="1">
      <alignment wrapText="1"/>
    </xf>
    <xf numFmtId="0" fontId="0" fillId="0" borderId="2" xfId="0" applyBorder="1" applyAlignment="1"/>
    <xf numFmtId="0" fontId="0" fillId="0" borderId="3" xfId="0" applyBorder="1" applyAlignment="1"/>
    <xf numFmtId="0" fontId="33" fillId="2" borderId="6" xfId="0" applyFont="1" applyFill="1" applyBorder="1"/>
    <xf numFmtId="0" fontId="33" fillId="2" borderId="7" xfId="0" applyFont="1" applyFill="1" applyBorder="1" applyAlignment="1">
      <alignment horizontal="center" vertical="top"/>
    </xf>
    <xf numFmtId="0" fontId="33" fillId="2" borderId="9" xfId="0" applyFont="1" applyFill="1" applyBorder="1" applyAlignment="1">
      <alignment horizontal="center" vertical="top"/>
    </xf>
    <xf numFmtId="0" fontId="0" fillId="0" borderId="0" xfId="0" applyAlignment="1">
      <alignment vertical="top" wrapText="1"/>
    </xf>
    <xf numFmtId="0" fontId="0" fillId="0" borderId="0" xfId="0" applyAlignment="1">
      <alignment wrapText="1"/>
    </xf>
    <xf numFmtId="0" fontId="9" fillId="2" borderId="6" xfId="0" applyFont="1" applyFill="1" applyBorder="1" applyAlignment="1">
      <alignment horizontal="right" vertical="center" wrapText="1"/>
    </xf>
    <xf numFmtId="0" fontId="0" fillId="0" borderId="6" xfId="0" applyBorder="1" applyAlignment="1">
      <alignment horizontal="right" vertical="center"/>
    </xf>
    <xf numFmtId="0" fontId="0" fillId="2" borderId="0" xfId="0" applyFill="1" applyAlignment="1">
      <alignment wrapText="1"/>
    </xf>
    <xf numFmtId="0" fontId="0" fillId="2" borderId="5" xfId="0" applyFill="1" applyBorder="1" applyAlignment="1">
      <alignment wrapText="1"/>
    </xf>
    <xf numFmtId="0" fontId="0" fillId="0" borderId="0" xfId="0" applyAlignment="1">
      <alignment vertical="center" wrapText="1"/>
    </xf>
    <xf numFmtId="0" fontId="9" fillId="2" borderId="7" xfId="0" applyFont="1" applyFill="1" applyBorder="1" applyAlignment="1">
      <alignment wrapText="1"/>
    </xf>
    <xf numFmtId="0" fontId="9" fillId="2" borderId="8" xfId="0" applyFont="1" applyFill="1" applyBorder="1" applyAlignment="1">
      <alignment wrapText="1"/>
    </xf>
    <xf numFmtId="0" fontId="9" fillId="2" borderId="9" xfId="0" applyFont="1" applyFill="1" applyBorder="1" applyAlignment="1">
      <alignment wrapText="1"/>
    </xf>
    <xf numFmtId="10" fontId="0" fillId="2" borderId="15" xfId="0" applyNumberFormat="1" applyFill="1" applyBorder="1" applyAlignment="1">
      <alignment vertical="center"/>
    </xf>
    <xf numFmtId="10" fontId="0" fillId="2" borderId="14" xfId="0" applyNumberFormat="1" applyFill="1" applyBorder="1" applyAlignment="1">
      <alignment vertical="center"/>
    </xf>
    <xf numFmtId="10" fontId="0" fillId="2" borderId="13" xfId="0" applyNumberFormat="1" applyFill="1" applyBorder="1" applyAlignment="1">
      <alignment vertical="center"/>
    </xf>
    <xf numFmtId="10" fontId="0" fillId="0" borderId="14" xfId="0" applyNumberFormat="1" applyBorder="1" applyAlignment="1">
      <alignment vertical="center"/>
    </xf>
    <xf numFmtId="10" fontId="0" fillId="0" borderId="13" xfId="0" applyNumberFormat="1" applyBorder="1" applyAlignment="1">
      <alignment vertical="center"/>
    </xf>
    <xf numFmtId="10" fontId="0" fillId="2" borderId="14" xfId="0" applyNumberFormat="1" applyFill="1" applyBorder="1" applyAlignment="1">
      <alignment vertical="top"/>
    </xf>
    <xf numFmtId="10" fontId="0" fillId="2" borderId="13" xfId="0" applyNumberFormat="1" applyFill="1" applyBorder="1" applyAlignment="1">
      <alignment vertical="top"/>
    </xf>
    <xf numFmtId="0" fontId="9" fillId="2" borderId="10" xfId="0" applyFont="1" applyFill="1" applyBorder="1" applyAlignment="1">
      <alignment vertical="top" wrapText="1"/>
    </xf>
    <xf numFmtId="0" fontId="0" fillId="0" borderId="12" xfId="0" applyBorder="1" applyAlignment="1">
      <alignment vertical="top" wrapText="1"/>
    </xf>
    <xf numFmtId="0" fontId="25" fillId="2" borderId="7" xfId="0" applyFont="1" applyFill="1" applyBorder="1" applyAlignment="1">
      <alignment vertical="top" wrapText="1"/>
    </xf>
    <xf numFmtId="0" fontId="0" fillId="2" borderId="8" xfId="0" applyFill="1" applyBorder="1" applyAlignment="1">
      <alignment vertical="top" wrapText="1"/>
    </xf>
    <xf numFmtId="0" fontId="0" fillId="2" borderId="9" xfId="0" applyFill="1" applyBorder="1" applyAlignment="1">
      <alignment vertical="top" wrapText="1"/>
    </xf>
    <xf numFmtId="0" fontId="9" fillId="2" borderId="6" xfId="0" applyFont="1" applyFill="1" applyBorder="1" applyAlignment="1">
      <alignment wrapText="1"/>
    </xf>
    <xf numFmtId="0" fontId="0" fillId="0" borderId="6" xfId="0" applyBorder="1"/>
    <xf numFmtId="0" fontId="0" fillId="2" borderId="1" xfId="0" applyFill="1" applyBorder="1" applyAlignment="1">
      <alignment horizontal="center" vertical="top" wrapText="1"/>
    </xf>
    <xf numFmtId="0" fontId="0" fillId="2" borderId="3" xfId="0" applyFill="1" applyBorder="1" applyAlignment="1">
      <alignment horizontal="center" vertical="top" wrapText="1"/>
    </xf>
    <xf numFmtId="0" fontId="0" fillId="2" borderId="10" xfId="0" applyFill="1" applyBorder="1" applyAlignment="1">
      <alignment horizontal="center" vertical="top" wrapText="1"/>
    </xf>
    <xf numFmtId="0" fontId="0" fillId="2" borderId="12" xfId="0" applyFill="1" applyBorder="1" applyAlignment="1">
      <alignment horizontal="center" vertical="top" wrapText="1"/>
    </xf>
    <xf numFmtId="0" fontId="0" fillId="2" borderId="6" xfId="0" applyFill="1" applyBorder="1" applyAlignment="1">
      <alignment horizontal="center" vertical="center" wrapText="1"/>
    </xf>
    <xf numFmtId="0" fontId="13" fillId="0" borderId="0" xfId="0" applyFont="1" applyAlignment="1">
      <alignment vertical="top" wrapText="1"/>
    </xf>
    <xf numFmtId="0" fontId="13" fillId="0" borderId="0" xfId="0" applyFont="1" applyAlignment="1">
      <alignment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49" fontId="16" fillId="2" borderId="7" xfId="0" applyNumberFormat="1" applyFont="1" applyFill="1" applyBorder="1" applyAlignment="1">
      <alignment horizontal="center" vertical="center" wrapText="1"/>
    </xf>
    <xf numFmtId="49" fontId="16" fillId="2" borderId="8" xfId="0" applyNumberFormat="1" applyFont="1" applyFill="1" applyBorder="1" applyAlignment="1">
      <alignment horizontal="center" vertical="center" wrapText="1"/>
    </xf>
    <xf numFmtId="49" fontId="16" fillId="2" borderId="9" xfId="0" applyNumberFormat="1" applyFont="1" applyFill="1" applyBorder="1" applyAlignment="1">
      <alignment horizontal="center" vertical="center" wrapText="1"/>
    </xf>
    <xf numFmtId="0" fontId="35" fillId="2" borderId="2" xfId="0" applyFont="1" applyFill="1" applyBorder="1" applyAlignment="1">
      <alignment horizontal="center" vertical="center"/>
    </xf>
    <xf numFmtId="0" fontId="33" fillId="2" borderId="3" xfId="0" applyFont="1" applyFill="1" applyBorder="1" applyAlignment="1">
      <alignment horizontal="center" vertical="center"/>
    </xf>
    <xf numFmtId="0" fontId="33" fillId="2" borderId="7" xfId="0" applyFont="1" applyFill="1" applyBorder="1" applyAlignment="1">
      <alignment horizontal="left" vertical="top" wrapText="1"/>
    </xf>
    <xf numFmtId="0" fontId="33" fillId="2" borderId="8" xfId="0" applyFont="1" applyFill="1" applyBorder="1" applyAlignment="1">
      <alignment horizontal="left" vertical="top" wrapText="1"/>
    </xf>
    <xf numFmtId="0" fontId="33" fillId="2" borderId="9" xfId="0" applyFont="1" applyFill="1" applyBorder="1" applyAlignment="1">
      <alignment horizontal="left" vertical="top" wrapText="1"/>
    </xf>
    <xf numFmtId="49" fontId="33" fillId="2" borderId="7" xfId="0" applyNumberFormat="1" applyFont="1" applyFill="1" applyBorder="1" applyAlignment="1">
      <alignment horizontal="left" vertical="top" wrapText="1"/>
    </xf>
    <xf numFmtId="49" fontId="33" fillId="2" borderId="8" xfId="0" applyNumberFormat="1" applyFont="1" applyFill="1" applyBorder="1" applyAlignment="1">
      <alignment horizontal="left" vertical="top" wrapText="1"/>
    </xf>
    <xf numFmtId="49" fontId="33" fillId="2" borderId="9" xfId="0" applyNumberFormat="1" applyFont="1" applyFill="1" applyBorder="1" applyAlignment="1">
      <alignment horizontal="left" vertical="top" wrapText="1"/>
    </xf>
    <xf numFmtId="0" fontId="9" fillId="2" borderId="7" xfId="0" applyFont="1" applyFill="1" applyBorder="1" applyAlignment="1">
      <alignment horizontal="left" vertical="center" wrapText="1"/>
    </xf>
    <xf numFmtId="0" fontId="0" fillId="2" borderId="8" xfId="0" applyFill="1" applyBorder="1" applyAlignment="1">
      <alignment horizontal="left" vertical="center" wrapText="1"/>
    </xf>
    <xf numFmtId="0" fontId="0" fillId="2" borderId="9" xfId="0" applyFill="1" applyBorder="1" applyAlignment="1">
      <alignment horizontal="left" vertical="center" wrapText="1"/>
    </xf>
    <xf numFmtId="164" fontId="0" fillId="0" borderId="7" xfId="0" applyNumberFormat="1"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0" fillId="0" borderId="7"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9" fillId="2" borderId="7" xfId="0" applyFont="1" applyFill="1" applyBorder="1" applyAlignment="1" applyProtection="1">
      <alignment horizontal="center" vertical="top" wrapText="1"/>
    </xf>
    <xf numFmtId="0" fontId="9" fillId="2" borderId="8" xfId="0" applyFont="1" applyFill="1" applyBorder="1" applyAlignment="1" applyProtection="1">
      <alignment horizontal="center" vertical="top" wrapText="1"/>
    </xf>
    <xf numFmtId="0" fontId="9" fillId="2" borderId="9" xfId="0" applyFont="1" applyFill="1" applyBorder="1" applyAlignment="1" applyProtection="1">
      <alignment horizontal="center" vertical="top" wrapText="1"/>
    </xf>
    <xf numFmtId="49" fontId="16" fillId="2" borderId="7" xfId="0" applyNumberFormat="1" applyFont="1" applyFill="1" applyBorder="1" applyAlignment="1" applyProtection="1">
      <alignment horizontal="center" vertical="center" wrapText="1"/>
    </xf>
    <xf numFmtId="49" fontId="16" fillId="2" borderId="8" xfId="0" applyNumberFormat="1" applyFont="1" applyFill="1" applyBorder="1" applyAlignment="1" applyProtection="1">
      <alignment horizontal="center" vertical="center" wrapText="1"/>
    </xf>
    <xf numFmtId="49" fontId="16" fillId="2" borderId="9" xfId="0" applyNumberFormat="1" applyFont="1" applyFill="1" applyBorder="1" applyAlignment="1" applyProtection="1">
      <alignment horizontal="center" vertical="center" wrapText="1"/>
    </xf>
    <xf numFmtId="0" fontId="50" fillId="2" borderId="1" xfId="0" applyFont="1" applyFill="1" applyBorder="1" applyAlignment="1">
      <alignment horizontal="center" vertical="top" wrapText="1"/>
    </xf>
    <xf numFmtId="0" fontId="50" fillId="2" borderId="2" xfId="0" applyFont="1" applyFill="1" applyBorder="1" applyAlignment="1">
      <alignment horizontal="center" vertical="top" wrapText="1"/>
    </xf>
    <xf numFmtId="0" fontId="50" fillId="2" borderId="3" xfId="0" applyFont="1" applyFill="1" applyBorder="1" applyAlignment="1">
      <alignment horizontal="center" vertical="top" wrapText="1"/>
    </xf>
    <xf numFmtId="0" fontId="50" fillId="2" borderId="10" xfId="0" applyFont="1" applyFill="1" applyBorder="1" applyAlignment="1">
      <alignment horizontal="center" vertical="top" wrapText="1"/>
    </xf>
    <xf numFmtId="0" fontId="50" fillId="2" borderId="11" xfId="0" applyFont="1" applyFill="1" applyBorder="1" applyAlignment="1">
      <alignment horizontal="center" vertical="top" wrapText="1"/>
    </xf>
    <xf numFmtId="0" fontId="50" fillId="2" borderId="12" xfId="0" applyFont="1" applyFill="1" applyBorder="1" applyAlignment="1">
      <alignment horizontal="center" vertical="top" wrapText="1"/>
    </xf>
    <xf numFmtId="0" fontId="0" fillId="2" borderId="1" xfId="0" applyFill="1" applyBorder="1" applyAlignment="1">
      <alignment horizontal="center" vertical="center" wrapText="1"/>
    </xf>
    <xf numFmtId="0" fontId="0" fillId="2" borderId="3"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2" xfId="0" applyFill="1" applyBorder="1" applyAlignment="1">
      <alignment horizontal="center" vertical="center" wrapText="1"/>
    </xf>
    <xf numFmtId="0" fontId="12" fillId="4" borderId="7" xfId="0" applyFont="1" applyFill="1" applyBorder="1" applyAlignment="1">
      <alignment wrapText="1"/>
    </xf>
    <xf numFmtId="0" fontId="12" fillId="4" borderId="8" xfId="0" applyFont="1" applyFill="1" applyBorder="1" applyAlignment="1">
      <alignment wrapText="1"/>
    </xf>
    <xf numFmtId="10" fontId="33" fillId="2" borderId="1" xfId="0" applyNumberFormat="1" applyFont="1" applyFill="1" applyBorder="1" applyAlignment="1" applyProtection="1">
      <alignment vertical="top"/>
    </xf>
    <xf numFmtId="10" fontId="33" fillId="2" borderId="2" xfId="0" applyNumberFormat="1" applyFont="1" applyFill="1" applyBorder="1" applyAlignment="1" applyProtection="1">
      <alignment vertical="top"/>
    </xf>
    <xf numFmtId="10" fontId="33" fillId="2" borderId="3" xfId="0" applyNumberFormat="1" applyFont="1" applyFill="1" applyBorder="1" applyAlignment="1" applyProtection="1">
      <alignment vertical="top"/>
    </xf>
    <xf numFmtId="0" fontId="0" fillId="2" borderId="14" xfId="0" applyFill="1" applyBorder="1" applyAlignment="1">
      <alignment horizontal="center" vertical="center" wrapText="1"/>
    </xf>
    <xf numFmtId="0" fontId="0" fillId="0" borderId="13" xfId="0" applyBorder="1" applyAlignment="1">
      <alignment wrapText="1"/>
    </xf>
    <xf numFmtId="0" fontId="0" fillId="2" borderId="4" xfId="0" applyFill="1" applyBorder="1" applyAlignment="1">
      <alignment horizontal="center" vertical="center" wrapText="1"/>
    </xf>
    <xf numFmtId="0" fontId="0" fillId="0" borderId="5" xfId="0" applyBorder="1"/>
    <xf numFmtId="0" fontId="0" fillId="0" borderId="4" xfId="0" applyBorder="1"/>
    <xf numFmtId="0" fontId="0" fillId="0" borderId="10" xfId="0" applyBorder="1"/>
    <xf numFmtId="0" fontId="0" fillId="0" borderId="12" xfId="0" applyBorder="1"/>
    <xf numFmtId="0" fontId="0" fillId="0" borderId="14" xfId="0" applyBorder="1" applyAlignment="1">
      <alignment wrapText="1"/>
    </xf>
    <xf numFmtId="0" fontId="9" fillId="2" borderId="1" xfId="0" applyFont="1" applyFill="1" applyBorder="1" applyAlignment="1">
      <alignment vertical="top" wrapText="1"/>
    </xf>
    <xf numFmtId="0" fontId="9" fillId="2" borderId="3" xfId="0" applyFont="1" applyFill="1" applyBorder="1" applyAlignment="1">
      <alignment vertical="top" wrapText="1"/>
    </xf>
    <xf numFmtId="0" fontId="9" fillId="2" borderId="12" xfId="0" applyFont="1" applyFill="1" applyBorder="1" applyAlignment="1">
      <alignment vertical="top" wrapText="1"/>
    </xf>
    <xf numFmtId="0" fontId="0" fillId="0" borderId="6" xfId="0" applyBorder="1" applyAlignment="1">
      <alignment horizontal="center" vertical="center" wrapText="1"/>
    </xf>
    <xf numFmtId="0" fontId="38" fillId="2" borderId="8" xfId="0" applyFont="1" applyFill="1" applyBorder="1" applyAlignment="1" applyProtection="1">
      <alignment horizontal="center" vertical="center"/>
    </xf>
    <xf numFmtId="0" fontId="13" fillId="2" borderId="8" xfId="0" applyFont="1" applyFill="1" applyBorder="1" applyAlignment="1" applyProtection="1">
      <alignment horizontal="center" vertical="center"/>
    </xf>
    <xf numFmtId="0" fontId="0" fillId="2" borderId="13" xfId="0" applyFill="1" applyBorder="1" applyAlignment="1">
      <alignment horizontal="center" vertical="center" wrapText="1"/>
    </xf>
    <xf numFmtId="0" fontId="13" fillId="2" borderId="7" xfId="0" applyFont="1" applyFill="1" applyBorder="1" applyAlignment="1">
      <alignment horizontal="center" vertical="center"/>
    </xf>
    <xf numFmtId="0" fontId="13" fillId="0" borderId="8" xfId="0"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13" fillId="3" borderId="6" xfId="0" applyFont="1" applyFill="1" applyBorder="1" applyAlignment="1">
      <alignment vertical="top" wrapText="1"/>
    </xf>
    <xf numFmtId="0" fontId="0" fillId="3" borderId="6" xfId="0" applyFill="1" applyBorder="1"/>
    <xf numFmtId="0" fontId="34" fillId="2" borderId="7" xfId="0" applyFont="1" applyFill="1" applyBorder="1" applyAlignment="1">
      <alignment horizontal="center" vertical="center"/>
    </xf>
    <xf numFmtId="0" fontId="34" fillId="2" borderId="8" xfId="0" applyFont="1" applyFill="1" applyBorder="1" applyAlignment="1">
      <alignment horizontal="center" vertical="center"/>
    </xf>
    <xf numFmtId="0" fontId="33" fillId="2" borderId="9" xfId="0" applyFont="1" applyFill="1" applyBorder="1"/>
    <xf numFmtId="0" fontId="0" fillId="2" borderId="15" xfId="0" applyFill="1" applyBorder="1" applyAlignment="1">
      <alignment horizontal="center" vertical="top" wrapText="1"/>
    </xf>
    <xf numFmtId="0" fontId="0" fillId="0" borderId="13" xfId="0" applyBorder="1" applyAlignment="1">
      <alignment horizontal="center" vertical="top" wrapText="1"/>
    </xf>
    <xf numFmtId="0" fontId="0" fillId="2" borderId="6" xfId="0" applyFill="1" applyBorder="1" applyAlignment="1">
      <alignment horizontal="center" vertical="top" wrapText="1"/>
    </xf>
    <xf numFmtId="0" fontId="0" fillId="0" borderId="6" xfId="0" applyBorder="1" applyAlignment="1">
      <alignment horizontal="center" vertical="top" wrapText="1"/>
    </xf>
    <xf numFmtId="0" fontId="13" fillId="2" borderId="1" xfId="0" applyFont="1" applyFill="1" applyBorder="1" applyAlignment="1">
      <alignment vertical="top" wrapText="1"/>
    </xf>
    <xf numFmtId="0" fontId="13" fillId="0" borderId="2" xfId="0" applyFont="1" applyBorder="1" applyAlignment="1">
      <alignment wrapText="1"/>
    </xf>
    <xf numFmtId="0" fontId="13" fillId="0" borderId="3" xfId="0" applyFont="1" applyBorder="1" applyAlignment="1">
      <alignment wrapText="1"/>
    </xf>
    <xf numFmtId="164" fontId="0" fillId="2" borderId="1" xfId="0" applyNumberFormat="1" applyFill="1" applyBorder="1" applyAlignment="1">
      <alignment vertical="top"/>
    </xf>
    <xf numFmtId="164" fontId="0" fillId="2" borderId="2" xfId="0" applyNumberFormat="1" applyFill="1" applyBorder="1" applyAlignment="1">
      <alignment vertical="top"/>
    </xf>
    <xf numFmtId="164" fontId="0" fillId="2" borderId="3" xfId="0" applyNumberFormat="1" applyFill="1" applyBorder="1" applyAlignment="1">
      <alignment vertical="top"/>
    </xf>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12" fillId="4" borderId="10" xfId="0" applyFont="1" applyFill="1" applyBorder="1" applyAlignment="1">
      <alignment horizontal="left" vertical="center" wrapText="1"/>
    </xf>
    <xf numFmtId="0" fontId="12" fillId="4" borderId="11" xfId="0" applyFont="1" applyFill="1" applyBorder="1" applyAlignment="1">
      <alignment horizontal="left" vertical="center" wrapText="1"/>
    </xf>
    <xf numFmtId="164" fontId="0" fillId="0" borderId="9" xfId="0" applyNumberFormat="1" applyBorder="1" applyAlignment="1" applyProtection="1">
      <alignment horizontal="center" vertical="center" wrapText="1"/>
      <protection locked="0"/>
    </xf>
    <xf numFmtId="0" fontId="33" fillId="0" borderId="9" xfId="0" applyFont="1" applyBorder="1"/>
    <xf numFmtId="0" fontId="0" fillId="0" borderId="0" xfId="0" applyAlignment="1"/>
    <xf numFmtId="0" fontId="34" fillId="2" borderId="7" xfId="0" applyFont="1" applyFill="1" applyBorder="1" applyAlignment="1">
      <alignment horizontal="center" vertical="center" wrapText="1"/>
    </xf>
    <xf numFmtId="0" fontId="34" fillId="2" borderId="8" xfId="0" applyFont="1" applyFill="1" applyBorder="1" applyAlignment="1">
      <alignment horizontal="center" vertical="center" wrapText="1"/>
    </xf>
    <xf numFmtId="0" fontId="33" fillId="0" borderId="9" xfId="0" applyFont="1" applyBorder="1" applyAlignment="1">
      <alignment wrapText="1"/>
    </xf>
    <xf numFmtId="0" fontId="13" fillId="3" borderId="7" xfId="0" applyFont="1" applyFill="1" applyBorder="1" applyAlignment="1">
      <alignment vertical="top" wrapText="1"/>
    </xf>
    <xf numFmtId="0" fontId="0" fillId="3" borderId="8" xfId="0" applyFill="1" applyBorder="1"/>
    <xf numFmtId="0" fontId="0" fillId="3" borderId="9" xfId="0" applyFill="1" applyBorder="1"/>
    <xf numFmtId="0" fontId="0" fillId="0" borderId="3" xfId="0" applyBorder="1" applyAlignment="1">
      <alignment horizontal="center" vertical="center" wrapText="1"/>
    </xf>
    <xf numFmtId="0" fontId="0" fillId="0" borderId="12" xfId="0" applyBorder="1" applyAlignment="1">
      <alignment horizontal="center" vertical="center" wrapText="1"/>
    </xf>
    <xf numFmtId="0" fontId="0" fillId="0" borderId="7" xfId="0" applyBorder="1" applyAlignment="1" applyProtection="1">
      <alignment horizontal="center" vertical="center" wrapText="1"/>
      <protection locked="0"/>
    </xf>
    <xf numFmtId="164" fontId="0" fillId="0" borderId="7" xfId="0" applyNumberFormat="1" applyBorder="1" applyAlignment="1" applyProtection="1">
      <alignment horizontal="center" vertical="center"/>
      <protection locked="0"/>
    </xf>
    <xf numFmtId="164" fontId="0" fillId="0" borderId="9" xfId="0" applyNumberFormat="1" applyBorder="1" applyAlignment="1" applyProtection="1">
      <alignment horizontal="center" vertical="center"/>
      <protection locked="0"/>
    </xf>
    <xf numFmtId="0" fontId="0" fillId="4" borderId="8" xfId="0" applyFill="1" applyBorder="1" applyAlignment="1">
      <alignment wrapText="1"/>
    </xf>
    <xf numFmtId="0" fontId="0" fillId="4" borderId="2" xfId="0" applyFill="1" applyBorder="1" applyAlignment="1">
      <alignment wrapText="1"/>
    </xf>
    <xf numFmtId="0" fontId="38" fillId="2" borderId="8" xfId="0" applyFont="1" applyFill="1" applyBorder="1" applyAlignment="1">
      <alignment horizontal="center" vertical="center"/>
    </xf>
    <xf numFmtId="0" fontId="13" fillId="2" borderId="8" xfId="0" applyFont="1" applyFill="1" applyBorder="1" applyAlignment="1">
      <alignment horizontal="center" vertical="center"/>
    </xf>
    <xf numFmtId="0" fontId="9" fillId="2" borderId="7" xfId="0" applyFont="1" applyFill="1" applyBorder="1" applyAlignment="1">
      <alignment horizontal="center" vertical="top" wrapText="1"/>
    </xf>
    <xf numFmtId="0" fontId="9" fillId="2" borderId="8" xfId="0" applyFont="1" applyFill="1" applyBorder="1" applyAlignment="1">
      <alignment horizontal="center" vertical="top" wrapText="1"/>
    </xf>
    <xf numFmtId="0" fontId="9" fillId="2" borderId="9" xfId="0" applyFont="1" applyFill="1" applyBorder="1" applyAlignment="1">
      <alignment horizontal="center" vertical="top" wrapText="1"/>
    </xf>
    <xf numFmtId="164" fontId="0" fillId="0" borderId="7" xfId="0" applyNumberFormat="1" applyBorder="1" applyAlignment="1" applyProtection="1">
      <alignment vertical="center" wrapText="1"/>
      <protection locked="0"/>
    </xf>
    <xf numFmtId="0" fontId="0" fillId="0" borderId="9" xfId="0" applyBorder="1" applyAlignment="1" applyProtection="1">
      <alignment vertical="center" wrapText="1"/>
      <protection locked="0"/>
    </xf>
    <xf numFmtId="164" fontId="0" fillId="0" borderId="7" xfId="0" applyNumberFormat="1" applyBorder="1" applyAlignment="1" applyProtection="1">
      <alignment wrapText="1"/>
      <protection locked="0"/>
    </xf>
    <xf numFmtId="0" fontId="0" fillId="0" borderId="9" xfId="0" applyBorder="1" applyAlignment="1" applyProtection="1">
      <alignment wrapText="1"/>
      <protection locked="0"/>
    </xf>
    <xf numFmtId="164" fontId="0" fillId="0" borderId="7" xfId="0" applyNumberFormat="1" applyBorder="1" applyProtection="1">
      <protection locked="0"/>
    </xf>
    <xf numFmtId="164" fontId="0" fillId="0" borderId="9" xfId="0" applyNumberFormat="1" applyBorder="1" applyProtection="1">
      <protection locked="0"/>
    </xf>
    <xf numFmtId="0" fontId="0" fillId="0" borderId="7" xfId="0" applyBorder="1" applyAlignment="1" applyProtection="1">
      <alignment wrapText="1"/>
      <protection locked="0"/>
    </xf>
    <xf numFmtId="164" fontId="0" fillId="0" borderId="7" xfId="0" applyNumberFormat="1" applyBorder="1" applyAlignment="1" applyProtection="1">
      <alignment vertical="center"/>
      <protection locked="0"/>
    </xf>
    <xf numFmtId="164" fontId="0" fillId="0" borderId="9" xfId="0" applyNumberFormat="1" applyBorder="1" applyAlignment="1" applyProtection="1">
      <alignment vertical="center"/>
      <protection locked="0"/>
    </xf>
    <xf numFmtId="0" fontId="0" fillId="2" borderId="10" xfId="0" applyFill="1" applyBorder="1" applyAlignment="1">
      <alignment wrapText="1"/>
    </xf>
    <xf numFmtId="0" fontId="0" fillId="0" borderId="11" xfId="0" applyBorder="1"/>
    <xf numFmtId="0" fontId="0" fillId="0" borderId="1" xfId="0" applyBorder="1" applyAlignment="1" applyProtection="1">
      <alignment vertical="top"/>
      <protection locked="0"/>
    </xf>
    <xf numFmtId="0" fontId="0" fillId="0" borderId="2" xfId="0" applyBorder="1" applyAlignment="1" applyProtection="1">
      <alignment vertical="top"/>
      <protection locked="0"/>
    </xf>
    <xf numFmtId="0" fontId="0" fillId="0" borderId="3" xfId="0" applyBorder="1" applyAlignment="1" applyProtection="1">
      <alignment vertical="top"/>
      <protection locked="0"/>
    </xf>
    <xf numFmtId="0" fontId="0" fillId="0" borderId="4" xfId="0" applyBorder="1" applyAlignment="1" applyProtection="1">
      <alignment vertical="top"/>
      <protection locked="0"/>
    </xf>
    <xf numFmtId="0" fontId="0" fillId="0" borderId="0" xfId="0" applyAlignment="1" applyProtection="1">
      <alignment vertical="top"/>
      <protection locked="0"/>
    </xf>
    <xf numFmtId="0" fontId="0" fillId="0" borderId="5" xfId="0" applyBorder="1" applyAlignment="1" applyProtection="1">
      <alignment vertical="top"/>
      <protection locked="0"/>
    </xf>
    <xf numFmtId="0" fontId="0" fillId="0" borderId="10" xfId="0" applyBorder="1" applyAlignment="1" applyProtection="1">
      <alignment vertical="top"/>
      <protection locked="0"/>
    </xf>
    <xf numFmtId="0" fontId="0" fillId="0" borderId="11" xfId="0" applyBorder="1" applyAlignment="1" applyProtection="1">
      <alignment vertical="top"/>
      <protection locked="0"/>
    </xf>
    <xf numFmtId="0" fontId="0" fillId="0" borderId="12" xfId="0" applyBorder="1" applyAlignment="1" applyProtection="1">
      <alignment vertical="top"/>
      <protection locked="0"/>
    </xf>
    <xf numFmtId="0" fontId="52" fillId="2" borderId="4" xfId="0" applyFont="1" applyFill="1" applyBorder="1" applyAlignment="1">
      <alignment vertical="center" wrapText="1"/>
    </xf>
    <xf numFmtId="0" fontId="52" fillId="2" borderId="0" xfId="0" applyFont="1" applyFill="1" applyAlignment="1">
      <alignment wrapText="1"/>
    </xf>
    <xf numFmtId="0" fontId="52" fillId="2" borderId="5" xfId="0" applyFont="1" applyFill="1" applyBorder="1" applyAlignment="1">
      <alignment wrapText="1"/>
    </xf>
    <xf numFmtId="0" fontId="0" fillId="0" borderId="1" xfId="0" applyBorder="1" applyAlignment="1" applyProtection="1">
      <alignment vertical="top" wrapText="1"/>
      <protection locked="0"/>
    </xf>
    <xf numFmtId="0" fontId="0" fillId="0" borderId="2" xfId="0" applyBorder="1" applyProtection="1">
      <protection locked="0"/>
    </xf>
    <xf numFmtId="0" fontId="0" fillId="0" borderId="3" xfId="0" applyBorder="1" applyProtection="1">
      <protection locked="0"/>
    </xf>
    <xf numFmtId="0" fontId="0" fillId="0" borderId="4" xfId="0" applyBorder="1" applyProtection="1">
      <protection locked="0"/>
    </xf>
    <xf numFmtId="0" fontId="0" fillId="0" borderId="0" xfId="0" applyProtection="1">
      <protection locked="0"/>
    </xf>
    <xf numFmtId="0" fontId="0" fillId="0" borderId="5" xfId="0" applyBorder="1" applyProtection="1">
      <protection locked="0"/>
    </xf>
    <xf numFmtId="0" fontId="0" fillId="0" borderId="10" xfId="0" applyBorder="1" applyProtection="1">
      <protection locked="0"/>
    </xf>
    <xf numFmtId="0" fontId="0" fillId="0" borderId="11" xfId="0" applyBorder="1" applyProtection="1">
      <protection locked="0"/>
    </xf>
    <xf numFmtId="0" fontId="0" fillId="0" borderId="12" xfId="0" applyBorder="1" applyProtection="1">
      <protection locked="0"/>
    </xf>
    <xf numFmtId="0" fontId="0" fillId="0" borderId="7" xfId="0" applyBorder="1" applyAlignment="1" applyProtection="1">
      <alignment vertical="center"/>
      <protection locked="0"/>
    </xf>
    <xf numFmtId="0" fontId="0" fillId="0" borderId="8" xfId="0" applyBorder="1" applyAlignment="1" applyProtection="1">
      <alignment vertical="center"/>
      <protection locked="0"/>
    </xf>
    <xf numFmtId="0" fontId="0" fillId="0" borderId="9" xfId="0" applyBorder="1" applyAlignment="1" applyProtection="1">
      <alignment vertical="center"/>
      <protection locked="0"/>
    </xf>
    <xf numFmtId="0" fontId="0" fillId="0" borderId="7" xfId="0" applyBorder="1" applyAlignment="1" applyProtection="1">
      <alignment vertical="center" wrapText="1"/>
      <protection locked="0"/>
    </xf>
    <xf numFmtId="0" fontId="0" fillId="0" borderId="8" xfId="0" applyBorder="1" applyAlignment="1" applyProtection="1">
      <alignment vertical="center" wrapText="1"/>
      <protection locked="0"/>
    </xf>
    <xf numFmtId="0" fontId="0" fillId="2" borderId="1" xfId="0" applyFill="1" applyBorder="1" applyProtection="1"/>
    <xf numFmtId="0" fontId="0" fillId="2" borderId="2" xfId="0" applyFill="1" applyBorder="1" applyAlignment="1" applyProtection="1">
      <alignment vertical="center"/>
    </xf>
    <xf numFmtId="0" fontId="0" fillId="2" borderId="2" xfId="0" applyFill="1" applyBorder="1" applyProtection="1"/>
    <xf numFmtId="0" fontId="0" fillId="2" borderId="3" xfId="0" applyFill="1" applyBorder="1" applyProtection="1"/>
    <xf numFmtId="0" fontId="20" fillId="2" borderId="4" xfId="0" applyFont="1" applyFill="1" applyBorder="1" applyAlignment="1" applyProtection="1">
      <alignment vertical="center"/>
    </xf>
    <xf numFmtId="0" fontId="0" fillId="2" borderId="0" xfId="0" applyFill="1" applyAlignment="1" applyProtection="1">
      <alignment vertical="center"/>
    </xf>
    <xf numFmtId="0" fontId="0" fillId="2" borderId="0" xfId="0" applyFill="1" applyProtection="1"/>
    <xf numFmtId="0" fontId="0" fillId="2" borderId="5" xfId="0" applyFill="1" applyBorder="1" applyProtection="1"/>
    <xf numFmtId="0" fontId="51" fillId="2" borderId="4" xfId="0" applyFont="1" applyFill="1" applyBorder="1" applyAlignment="1" applyProtection="1">
      <alignment vertical="center"/>
    </xf>
    <xf numFmtId="0" fontId="0" fillId="2" borderId="4" xfId="0" applyFill="1" applyBorder="1" applyAlignment="1" applyProtection="1">
      <alignment vertical="center"/>
    </xf>
    <xf numFmtId="0" fontId="9" fillId="2" borderId="4" xfId="0" applyFont="1" applyFill="1" applyBorder="1" applyAlignment="1" applyProtection="1">
      <alignment vertical="center"/>
    </xf>
    <xf numFmtId="0" fontId="9" fillId="2" borderId="4" xfId="0" applyFont="1" applyFill="1" applyBorder="1" applyProtection="1"/>
    <xf numFmtId="0" fontId="52" fillId="2" borderId="4" xfId="0" applyFont="1" applyFill="1" applyBorder="1" applyAlignment="1" applyProtection="1">
      <alignment vertical="center" wrapText="1"/>
    </xf>
    <xf numFmtId="0" fontId="52" fillId="2" borderId="0" xfId="0" applyFont="1" applyFill="1" applyAlignment="1" applyProtection="1">
      <alignment wrapText="1"/>
    </xf>
    <xf numFmtId="0" fontId="52" fillId="2" borderId="5" xfId="0" applyFont="1" applyFill="1" applyBorder="1" applyAlignment="1" applyProtection="1">
      <alignment wrapText="1"/>
    </xf>
    <xf numFmtId="0" fontId="0" fillId="2" borderId="10" xfId="0" applyFill="1" applyBorder="1" applyAlignment="1" applyProtection="1">
      <alignment vertical="center"/>
    </xf>
    <xf numFmtId="0" fontId="0" fillId="2" borderId="11" xfId="0" applyFill="1" applyBorder="1" applyProtection="1"/>
    <xf numFmtId="0" fontId="0" fillId="2" borderId="12" xfId="0" applyFill="1" applyBorder="1" applyProtection="1"/>
    <xf numFmtId="0" fontId="0" fillId="2" borderId="10" xfId="0" applyFill="1" applyBorder="1" applyAlignment="1" applyProtection="1">
      <alignment wrapText="1"/>
    </xf>
    <xf numFmtId="0" fontId="0" fillId="0" borderId="11" xfId="0" applyBorder="1" applyProtection="1"/>
    <xf numFmtId="0" fontId="0" fillId="0" borderId="12" xfId="0" applyBorder="1" applyProtection="1"/>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809624</xdr:colOff>
      <xdr:row>0</xdr:row>
      <xdr:rowOff>38100</xdr:rowOff>
    </xdr:from>
    <xdr:to>
      <xdr:col>7</xdr:col>
      <xdr:colOff>276224</xdr:colOff>
      <xdr:row>5</xdr:row>
      <xdr:rowOff>101281</xdr:rowOff>
    </xdr:to>
    <xdr:pic>
      <xdr:nvPicPr>
        <xdr:cNvPr id="5" name="Picture 1">
          <a:extLst>
            <a:ext uri="{FF2B5EF4-FFF2-40B4-BE49-F238E27FC236}">
              <a16:creationId xmlns:a16="http://schemas.microsoft.com/office/drawing/2014/main" id="{54C9B02C-7E00-414C-9868-43D6C48AE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57624" y="38100"/>
          <a:ext cx="2181225" cy="10918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104775</xdr:colOff>
      <xdr:row>0</xdr:row>
      <xdr:rowOff>50800</xdr:rowOff>
    </xdr:from>
    <xdr:to>
      <xdr:col>12</xdr:col>
      <xdr:colOff>0</xdr:colOff>
      <xdr:row>3</xdr:row>
      <xdr:rowOff>98425</xdr:rowOff>
    </xdr:to>
    <xdr:pic>
      <xdr:nvPicPr>
        <xdr:cNvPr id="11243" name="Picture 1">
          <a:extLst>
            <a:ext uri="{FF2B5EF4-FFF2-40B4-BE49-F238E27FC236}">
              <a16:creationId xmlns:a16="http://schemas.microsoft.com/office/drawing/2014/main" id="{3CE45238-CA01-36B4-61F7-71D29547C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241300"/>
          <a:ext cx="232410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1321594</xdr:colOff>
      <xdr:row>191</xdr:row>
      <xdr:rowOff>35720</xdr:rowOff>
    </xdr:from>
    <xdr:to>
      <xdr:col>0</xdr:col>
      <xdr:colOff>1714500</xdr:colOff>
      <xdr:row>191</xdr:row>
      <xdr:rowOff>345282</xdr:rowOff>
    </xdr:to>
    <xdr:sp macro="" textlink="">
      <xdr:nvSpPr>
        <xdr:cNvPr id="3" name="Textfeld 2">
          <a:extLst>
            <a:ext uri="{FF2B5EF4-FFF2-40B4-BE49-F238E27FC236}">
              <a16:creationId xmlns:a16="http://schemas.microsoft.com/office/drawing/2014/main" id="{BA788501-9850-6FCE-EA3D-26175975EB44}"/>
            </a:ext>
          </a:extLst>
        </xdr:cNvPr>
        <xdr:cNvSpPr txBox="1"/>
      </xdr:nvSpPr>
      <xdr:spPr>
        <a:xfrm>
          <a:off x="1321594" y="16525876"/>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twoCellAnchor>
    <xdr:from>
      <xdr:col>0</xdr:col>
      <xdr:colOff>1333501</xdr:colOff>
      <xdr:row>193</xdr:row>
      <xdr:rowOff>59532</xdr:rowOff>
    </xdr:from>
    <xdr:to>
      <xdr:col>0</xdr:col>
      <xdr:colOff>1726407</xdr:colOff>
      <xdr:row>193</xdr:row>
      <xdr:rowOff>369094</xdr:rowOff>
    </xdr:to>
    <xdr:sp macro="" textlink="">
      <xdr:nvSpPr>
        <xdr:cNvPr id="5" name="Textfeld 4">
          <a:extLst>
            <a:ext uri="{FF2B5EF4-FFF2-40B4-BE49-F238E27FC236}">
              <a16:creationId xmlns:a16="http://schemas.microsoft.com/office/drawing/2014/main" id="{0D441F05-FA4E-4218-833B-4DC5771B373F}"/>
            </a:ext>
          </a:extLst>
        </xdr:cNvPr>
        <xdr:cNvSpPr txBox="1"/>
      </xdr:nvSpPr>
      <xdr:spPr>
        <a:xfrm>
          <a:off x="1333501" y="17121188"/>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twoCellAnchor>
    <xdr:from>
      <xdr:col>3</xdr:col>
      <xdr:colOff>476250</xdr:colOff>
      <xdr:row>191</xdr:row>
      <xdr:rowOff>59531</xdr:rowOff>
    </xdr:from>
    <xdr:to>
      <xdr:col>3</xdr:col>
      <xdr:colOff>869156</xdr:colOff>
      <xdr:row>191</xdr:row>
      <xdr:rowOff>369093</xdr:rowOff>
    </xdr:to>
    <xdr:sp macro="" textlink="">
      <xdr:nvSpPr>
        <xdr:cNvPr id="6" name="Textfeld 5">
          <a:extLst>
            <a:ext uri="{FF2B5EF4-FFF2-40B4-BE49-F238E27FC236}">
              <a16:creationId xmlns:a16="http://schemas.microsoft.com/office/drawing/2014/main" id="{8390DA50-881C-445D-BB8E-F8224366442D}"/>
            </a:ext>
          </a:extLst>
        </xdr:cNvPr>
        <xdr:cNvSpPr txBox="1"/>
      </xdr:nvSpPr>
      <xdr:spPr>
        <a:xfrm>
          <a:off x="4095750" y="16549687"/>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twoCellAnchor>
    <xdr:from>
      <xdr:col>3</xdr:col>
      <xdr:colOff>476249</xdr:colOff>
      <xdr:row>193</xdr:row>
      <xdr:rowOff>59531</xdr:rowOff>
    </xdr:from>
    <xdr:to>
      <xdr:col>3</xdr:col>
      <xdr:colOff>869155</xdr:colOff>
      <xdr:row>193</xdr:row>
      <xdr:rowOff>369093</xdr:rowOff>
    </xdr:to>
    <xdr:sp macro="" textlink="">
      <xdr:nvSpPr>
        <xdr:cNvPr id="7" name="Textfeld 6">
          <a:extLst>
            <a:ext uri="{FF2B5EF4-FFF2-40B4-BE49-F238E27FC236}">
              <a16:creationId xmlns:a16="http://schemas.microsoft.com/office/drawing/2014/main" id="{8CB6D8D7-6F1F-4EFD-8535-6804C118BAEE}"/>
            </a:ext>
          </a:extLst>
        </xdr:cNvPr>
        <xdr:cNvSpPr txBox="1"/>
      </xdr:nvSpPr>
      <xdr:spPr>
        <a:xfrm>
          <a:off x="4095749" y="17121187"/>
          <a:ext cx="392906" cy="30956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de-DE" sz="1400" b="1" baseline="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3</xdr:col>
      <xdr:colOff>412750</xdr:colOff>
      <xdr:row>16</xdr:row>
      <xdr:rowOff>95250</xdr:rowOff>
    </xdr:from>
    <xdr:ext cx="184731" cy="264560"/>
    <xdr:sp macro="" textlink="">
      <xdr:nvSpPr>
        <xdr:cNvPr id="2" name="Textfeld 1">
          <a:extLst>
            <a:ext uri="{FF2B5EF4-FFF2-40B4-BE49-F238E27FC236}">
              <a16:creationId xmlns:a16="http://schemas.microsoft.com/office/drawing/2014/main" id="{01061596-264F-41D2-A746-34C9762FB8C8}"/>
            </a:ext>
          </a:extLst>
        </xdr:cNvPr>
        <xdr:cNvSpPr txBox="1"/>
      </xdr:nvSpPr>
      <xdr:spPr>
        <a:xfrm>
          <a:off x="287020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412750</xdr:colOff>
      <xdr:row>16</xdr:row>
      <xdr:rowOff>0</xdr:rowOff>
    </xdr:from>
    <xdr:ext cx="184731" cy="264560"/>
    <xdr:sp macro="" textlink="">
      <xdr:nvSpPr>
        <xdr:cNvPr id="2" name="Textfeld 1">
          <a:extLst>
            <a:ext uri="{FF2B5EF4-FFF2-40B4-BE49-F238E27FC236}">
              <a16:creationId xmlns:a16="http://schemas.microsoft.com/office/drawing/2014/main" id="{87391610-8CB8-435B-A7AC-C1A1D2866DC0}"/>
            </a:ext>
          </a:extLst>
        </xdr:cNvPr>
        <xdr:cNvSpPr txBox="1"/>
      </xdr:nvSpPr>
      <xdr:spPr>
        <a:xfrm>
          <a:off x="2870200" y="393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3</xdr:col>
      <xdr:colOff>412750</xdr:colOff>
      <xdr:row>60</xdr:row>
      <xdr:rowOff>95250</xdr:rowOff>
    </xdr:from>
    <xdr:ext cx="184731" cy="264560"/>
    <xdr:sp macro="" textlink="">
      <xdr:nvSpPr>
        <xdr:cNvPr id="3" name="Textfeld 2">
          <a:extLst>
            <a:ext uri="{FF2B5EF4-FFF2-40B4-BE49-F238E27FC236}">
              <a16:creationId xmlns:a16="http://schemas.microsoft.com/office/drawing/2014/main" id="{BD2B8C63-F68A-4A20-AB2D-C4DBB63B7B99}"/>
            </a:ext>
          </a:extLst>
        </xdr:cNvPr>
        <xdr:cNvSpPr txBox="1"/>
      </xdr:nvSpPr>
      <xdr:spPr>
        <a:xfrm>
          <a:off x="2870200" y="1310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3</xdr:col>
      <xdr:colOff>412750</xdr:colOff>
      <xdr:row>108</xdr:row>
      <xdr:rowOff>95250</xdr:rowOff>
    </xdr:from>
    <xdr:ext cx="184731" cy="264560"/>
    <xdr:sp macro="" textlink="">
      <xdr:nvSpPr>
        <xdr:cNvPr id="4" name="Textfeld 3">
          <a:extLst>
            <a:ext uri="{FF2B5EF4-FFF2-40B4-BE49-F238E27FC236}">
              <a16:creationId xmlns:a16="http://schemas.microsoft.com/office/drawing/2014/main" id="{E20063BB-175C-4D38-9F97-7249BA564BA1}"/>
            </a:ext>
          </a:extLst>
        </xdr:cNvPr>
        <xdr:cNvSpPr txBox="1"/>
      </xdr:nvSpPr>
      <xdr:spPr>
        <a:xfrm>
          <a:off x="2870200" y="2294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3</xdr:col>
      <xdr:colOff>412750</xdr:colOff>
      <xdr:row>154</xdr:row>
      <xdr:rowOff>95250</xdr:rowOff>
    </xdr:from>
    <xdr:ext cx="184731" cy="264560"/>
    <xdr:sp macro="" textlink="">
      <xdr:nvSpPr>
        <xdr:cNvPr id="5" name="Textfeld 4">
          <a:extLst>
            <a:ext uri="{FF2B5EF4-FFF2-40B4-BE49-F238E27FC236}">
              <a16:creationId xmlns:a16="http://schemas.microsoft.com/office/drawing/2014/main" id="{62B1F21A-ED46-417E-B144-1F0D9A3BE3CA}"/>
            </a:ext>
          </a:extLst>
        </xdr:cNvPr>
        <xdr:cNvSpPr txBox="1"/>
      </xdr:nvSpPr>
      <xdr:spPr>
        <a:xfrm>
          <a:off x="2870200" y="3240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4.xml"/><Relationship Id="rId1" Type="http://schemas.openxmlformats.org/officeDocument/2006/relationships/printerSettings" Target="../printerSettings/printerSettings15.bin"/><Relationship Id="rId4"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29AC2-6A62-4816-A94B-249A04EBDB84}">
  <sheetPr codeName="Tabelle3">
    <tabColor theme="4" tint="-0.249977111117893"/>
  </sheetPr>
  <dimension ref="A1:P21"/>
  <sheetViews>
    <sheetView view="pageLayout" topLeftCell="A7" zoomScale="90" zoomScaleNormal="110" zoomScalePageLayoutView="90" workbookViewId="0">
      <selection activeCell="D5" sqref="D5"/>
    </sheetView>
  </sheetViews>
  <sheetFormatPr baseColWidth="10" defaultRowHeight="15" x14ac:dyDescent="0.25"/>
  <cols>
    <col min="1" max="1" width="4.7109375" customWidth="1"/>
    <col min="2" max="7" width="12.7109375" customWidth="1"/>
    <col min="8" max="8" width="4.7109375" customWidth="1"/>
  </cols>
  <sheetData>
    <row r="1" spans="1:16" x14ac:dyDescent="0.25">
      <c r="A1" s="49"/>
      <c r="B1" s="1"/>
      <c r="C1" s="1"/>
      <c r="D1" s="1"/>
      <c r="E1" s="1"/>
      <c r="F1" s="1"/>
      <c r="G1" s="1"/>
      <c r="H1" s="2"/>
    </row>
    <row r="2" spans="1:16" x14ac:dyDescent="0.25">
      <c r="A2" s="3"/>
      <c r="B2" s="4"/>
      <c r="C2" s="4"/>
      <c r="D2" s="4"/>
      <c r="E2" s="4"/>
      <c r="F2" s="4"/>
      <c r="G2" s="4"/>
      <c r="H2" s="5"/>
    </row>
    <row r="3" spans="1:16" ht="15" customHeight="1" x14ac:dyDescent="0.25">
      <c r="A3" s="3"/>
      <c r="B3" s="171"/>
      <c r="C3" s="4"/>
      <c r="D3" s="4"/>
      <c r="E3" s="4"/>
      <c r="F3" s="4"/>
      <c r="G3" s="4"/>
      <c r="H3" s="5"/>
    </row>
    <row r="4" spans="1:16" x14ac:dyDescent="0.25">
      <c r="A4" s="3"/>
      <c r="B4" s="4"/>
      <c r="C4" s="4"/>
      <c r="D4" s="4"/>
      <c r="E4" s="4"/>
      <c r="F4" s="4"/>
      <c r="G4" s="4"/>
      <c r="H4" s="5"/>
    </row>
    <row r="5" spans="1:16" ht="21" x14ac:dyDescent="0.35">
      <c r="A5" s="3"/>
      <c r="B5" s="50" t="s">
        <v>91</v>
      </c>
      <c r="C5" s="4"/>
      <c r="D5" s="4"/>
      <c r="E5" s="4"/>
      <c r="F5" s="4"/>
      <c r="G5" s="4"/>
      <c r="H5" s="5"/>
    </row>
    <row r="6" spans="1:16" ht="40.5" customHeight="1" x14ac:dyDescent="0.25">
      <c r="A6" s="3"/>
      <c r="B6" s="4"/>
      <c r="C6" s="4"/>
      <c r="D6" s="4"/>
      <c r="E6" s="4"/>
      <c r="F6" s="4"/>
      <c r="G6" s="4"/>
      <c r="H6" s="5"/>
    </row>
    <row r="7" spans="1:16" ht="76.5" customHeight="1" x14ac:dyDescent="0.25">
      <c r="A7" s="3"/>
      <c r="B7" s="413" t="s">
        <v>207</v>
      </c>
      <c r="C7" s="414"/>
      <c r="D7" s="414"/>
      <c r="E7" s="414"/>
      <c r="F7" s="414"/>
      <c r="G7" s="414"/>
      <c r="H7" s="51"/>
      <c r="I7" s="48"/>
      <c r="J7" s="48"/>
      <c r="K7" s="48"/>
      <c r="L7" s="48"/>
      <c r="M7" s="48"/>
      <c r="N7" s="48"/>
      <c r="O7" s="48"/>
      <c r="P7" s="48"/>
    </row>
    <row r="8" spans="1:16" ht="5.0999999999999996" customHeight="1" x14ac:dyDescent="0.25">
      <c r="A8" s="3"/>
      <c r="B8" s="405"/>
      <c r="C8" s="405"/>
      <c r="D8" s="405"/>
      <c r="E8" s="405"/>
      <c r="F8" s="405"/>
      <c r="G8" s="405"/>
      <c r="H8" s="51"/>
      <c r="I8" s="48"/>
      <c r="J8" s="48"/>
      <c r="K8" s="48"/>
      <c r="L8" s="48"/>
      <c r="M8" s="48"/>
      <c r="N8" s="48"/>
      <c r="O8" s="48"/>
      <c r="P8" s="48"/>
    </row>
    <row r="9" spans="1:16" ht="81.75" customHeight="1" x14ac:dyDescent="0.25">
      <c r="A9" s="3"/>
      <c r="B9" s="413" t="s">
        <v>208</v>
      </c>
      <c r="C9" s="414"/>
      <c r="D9" s="414"/>
      <c r="E9" s="414"/>
      <c r="F9" s="414"/>
      <c r="G9" s="414"/>
      <c r="H9" s="5"/>
    </row>
    <row r="10" spans="1:16" ht="5.0999999999999996" customHeight="1" x14ac:dyDescent="0.25">
      <c r="A10" s="3"/>
      <c r="B10" s="406"/>
      <c r="C10" s="405"/>
      <c r="D10" s="405"/>
      <c r="E10" s="405"/>
      <c r="F10" s="405"/>
      <c r="G10" s="405"/>
      <c r="H10" s="5"/>
    </row>
    <row r="11" spans="1:16" ht="96" customHeight="1" x14ac:dyDescent="0.25">
      <c r="A11" s="3"/>
      <c r="B11" s="413" t="s">
        <v>209</v>
      </c>
      <c r="C11" s="413"/>
      <c r="D11" s="413"/>
      <c r="E11" s="413"/>
      <c r="F11" s="413"/>
      <c r="G11" s="413"/>
      <c r="H11" s="5"/>
    </row>
    <row r="12" spans="1:16" ht="5.0999999999999996" customHeight="1" x14ac:dyDescent="0.25">
      <c r="A12" s="3"/>
      <c r="B12" s="407"/>
      <c r="C12" s="407"/>
      <c r="D12" s="407"/>
      <c r="E12" s="407"/>
      <c r="F12" s="407"/>
      <c r="G12" s="407"/>
      <c r="H12" s="5"/>
    </row>
    <row r="13" spans="1:16" ht="96.75" customHeight="1" x14ac:dyDescent="0.25">
      <c r="A13" s="3"/>
      <c r="B13" s="413" t="s">
        <v>210</v>
      </c>
      <c r="C13" s="414"/>
      <c r="D13" s="414"/>
      <c r="E13" s="414"/>
      <c r="F13" s="414"/>
      <c r="G13" s="414"/>
      <c r="H13" s="5"/>
    </row>
    <row r="14" spans="1:16" ht="5.0999999999999996" customHeight="1" x14ac:dyDescent="0.25">
      <c r="A14" s="3"/>
      <c r="B14" s="247"/>
      <c r="C14" s="247"/>
      <c r="D14" s="247"/>
      <c r="E14" s="247"/>
      <c r="F14" s="247"/>
      <c r="G14" s="247"/>
      <c r="H14" s="5"/>
    </row>
    <row r="15" spans="1:16" ht="174.75" customHeight="1" x14ac:dyDescent="0.25">
      <c r="A15" s="3"/>
      <c r="B15" s="415" t="s">
        <v>206</v>
      </c>
      <c r="C15" s="416"/>
      <c r="D15" s="416"/>
      <c r="E15" s="416"/>
      <c r="F15" s="416"/>
      <c r="G15" s="416"/>
      <c r="H15" s="5"/>
    </row>
    <row r="16" spans="1:16" ht="5.0999999999999996" customHeight="1" x14ac:dyDescent="0.25">
      <c r="A16" s="3"/>
      <c r="B16" s="247"/>
      <c r="C16" s="247"/>
      <c r="D16" s="247"/>
      <c r="E16" s="247"/>
      <c r="F16" s="247"/>
      <c r="G16" s="247"/>
      <c r="H16" s="5"/>
    </row>
    <row r="17" spans="1:8" x14ac:dyDescent="0.25">
      <c r="A17" s="3"/>
      <c r="B17" s="55" t="s">
        <v>14</v>
      </c>
      <c r="C17" s="247"/>
      <c r="D17" s="247"/>
      <c r="E17" s="247"/>
      <c r="F17" s="247"/>
      <c r="G17" s="247"/>
      <c r="H17" s="5"/>
    </row>
    <row r="18" spans="1:8" x14ac:dyDescent="0.25">
      <c r="A18" s="3"/>
      <c r="B18" s="56" t="s">
        <v>93</v>
      </c>
      <c r="C18" s="247"/>
      <c r="D18" s="247"/>
      <c r="E18" s="247"/>
      <c r="F18" s="247"/>
      <c r="G18" s="247"/>
      <c r="H18" s="5"/>
    </row>
    <row r="19" spans="1:8" x14ac:dyDescent="0.25">
      <c r="A19" s="3"/>
      <c r="B19" s="56" t="s">
        <v>94</v>
      </c>
      <c r="C19" s="247"/>
      <c r="D19" s="247"/>
      <c r="E19" s="247"/>
      <c r="F19" s="247"/>
      <c r="G19" s="247"/>
      <c r="H19" s="5"/>
    </row>
    <row r="20" spans="1:8" x14ac:dyDescent="0.25">
      <c r="A20" s="3"/>
      <c r="B20" s="56" t="s">
        <v>200</v>
      </c>
      <c r="C20" s="247"/>
      <c r="D20" s="247"/>
      <c r="E20" s="247"/>
      <c r="F20" s="247"/>
      <c r="G20" s="247"/>
      <c r="H20" s="5"/>
    </row>
    <row r="21" spans="1:8" x14ac:dyDescent="0.25">
      <c r="A21" s="52"/>
      <c r="B21" s="53"/>
      <c r="C21" s="53"/>
      <c r="D21" s="53"/>
      <c r="E21" s="53"/>
      <c r="F21" s="53"/>
      <c r="G21" s="53"/>
      <c r="H21" s="44"/>
    </row>
  </sheetData>
  <sheetProtection algorithmName="SHA-512" hashValue="yKYwp6hJWZHVXxiedPvd48kKjzZJ7SkqfMAWgexvKTP5/gZxw1g5KRe1leNXkSLsUjkq4mPABOTBsWNPp84WiA==" saltValue="cPjPfGg3WgliOIKLddMMJg==" spinCount="100000" sheet="1" objects="1" scenarios="1"/>
  <mergeCells count="5">
    <mergeCell ref="B13:G13"/>
    <mergeCell ref="B15:G15"/>
    <mergeCell ref="B7:G7"/>
    <mergeCell ref="B9:G9"/>
    <mergeCell ref="B11:G11"/>
  </mergeCells>
  <pageMargins left="0.70866141732283472" right="0.70866141732283472" top="0.78740157480314965" bottom="0.78740157480314965" header="0.31496062992125984" footer="0.31496062992125984"/>
  <pageSetup paperSize="9" orientation="portrait" r:id="rId1"/>
  <headerFooter>
    <oddHeader>&amp;CBlatt - &amp;A</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14152-B2AB-47AD-95C8-ED438CA26BF9}">
  <sheetPr codeName="Tabelle2"/>
  <dimension ref="A1:Q38"/>
  <sheetViews>
    <sheetView tabSelected="1" view="pageLayout" zoomScale="90" zoomScaleNormal="90" zoomScalePageLayoutView="90" workbookViewId="0">
      <selection activeCell="F7" sqref="F7"/>
    </sheetView>
  </sheetViews>
  <sheetFormatPr baseColWidth="10" defaultColWidth="11.42578125" defaultRowHeight="15" x14ac:dyDescent="0.25"/>
  <cols>
    <col min="1" max="1" width="21.5703125" customWidth="1"/>
    <col min="2" max="2" width="13.28515625" customWidth="1"/>
    <col min="3" max="3" width="1.42578125" customWidth="1"/>
    <col min="4" max="4" width="13.28515625" customWidth="1"/>
    <col min="5" max="5" width="1.42578125" customWidth="1"/>
    <col min="6" max="6" width="20.140625" customWidth="1"/>
    <col min="7" max="7" width="1.42578125" customWidth="1"/>
    <col min="8" max="8" width="13.28515625" customWidth="1"/>
    <col min="9" max="9" width="1.42578125" customWidth="1"/>
    <col min="10" max="10" width="13.28515625" customWidth="1"/>
    <col min="11" max="11" width="1.7109375" customWidth="1"/>
    <col min="12" max="12" width="5.85546875" customWidth="1"/>
    <col min="13" max="14" width="11.7109375" customWidth="1"/>
  </cols>
  <sheetData>
    <row r="1" spans="1:17" x14ac:dyDescent="0.25">
      <c r="A1" s="61"/>
      <c r="B1" s="62"/>
      <c r="C1" s="62"/>
      <c r="D1" s="62"/>
      <c r="E1" s="62"/>
      <c r="F1" s="62"/>
      <c r="G1" s="62"/>
      <c r="H1" s="62"/>
      <c r="I1" s="62"/>
      <c r="J1" s="62"/>
      <c r="K1" s="62"/>
      <c r="L1" s="63"/>
    </row>
    <row r="2" spans="1:17" ht="46.5" customHeight="1" x14ac:dyDescent="0.25">
      <c r="A2" s="417" t="s">
        <v>199</v>
      </c>
      <c r="B2" s="418"/>
      <c r="C2" s="419"/>
      <c r="D2" s="419"/>
      <c r="E2" s="64"/>
      <c r="F2" s="64"/>
      <c r="G2" s="64"/>
      <c r="H2" s="65"/>
      <c r="I2" s="65"/>
      <c r="J2" s="65"/>
      <c r="K2" s="65"/>
      <c r="L2" s="66"/>
    </row>
    <row r="3" spans="1:17" ht="24" customHeight="1" x14ac:dyDescent="0.25">
      <c r="A3" s="424" t="s">
        <v>117</v>
      </c>
      <c r="B3" s="425"/>
      <c r="C3" s="64"/>
      <c r="D3" s="64"/>
      <c r="E3" s="64"/>
      <c r="F3" s="64"/>
      <c r="G3" s="64"/>
      <c r="H3" s="65"/>
      <c r="I3" s="65"/>
      <c r="J3" s="65"/>
      <c r="K3" s="65"/>
      <c r="L3" s="66"/>
    </row>
    <row r="4" spans="1:17" ht="66.75" customHeight="1" x14ac:dyDescent="0.25">
      <c r="A4" s="426" t="s">
        <v>116</v>
      </c>
      <c r="B4" s="427"/>
      <c r="C4" s="427"/>
      <c r="D4" s="427"/>
      <c r="E4" s="67"/>
      <c r="F4" s="67"/>
      <c r="G4" s="67"/>
      <c r="H4" s="65"/>
      <c r="I4" s="65"/>
      <c r="J4" s="65"/>
      <c r="K4" s="65"/>
      <c r="L4" s="66"/>
    </row>
    <row r="5" spans="1:17" ht="50.1" customHeight="1" x14ac:dyDescent="0.35">
      <c r="A5" s="68" t="s">
        <v>20</v>
      </c>
      <c r="B5" s="171"/>
      <c r="C5" s="67"/>
      <c r="D5" s="67"/>
      <c r="E5" s="67"/>
      <c r="F5" s="67"/>
      <c r="G5" s="67"/>
      <c r="H5" s="65"/>
      <c r="I5" s="65"/>
      <c r="J5" s="65"/>
      <c r="K5" s="65"/>
      <c r="L5" s="66"/>
    </row>
    <row r="6" spans="1:17" ht="18.75" x14ac:dyDescent="0.25">
      <c r="A6" s="69"/>
      <c r="B6" s="65"/>
      <c r="C6" s="70"/>
      <c r="D6" s="70"/>
      <c r="E6" s="70"/>
      <c r="F6" s="70"/>
      <c r="G6" s="70"/>
      <c r="H6" s="65"/>
      <c r="I6" s="65"/>
      <c r="J6" s="65"/>
      <c r="K6" s="65"/>
      <c r="L6" s="66"/>
    </row>
    <row r="7" spans="1:17" ht="30" customHeight="1" x14ac:dyDescent="0.25">
      <c r="A7" s="71"/>
      <c r="B7" s="422" t="s">
        <v>62</v>
      </c>
      <c r="C7" s="423"/>
      <c r="D7" s="423"/>
      <c r="E7" s="72"/>
      <c r="F7" s="13"/>
      <c r="G7" s="73"/>
      <c r="H7" s="73"/>
      <c r="I7" s="73"/>
      <c r="J7" s="73"/>
      <c r="K7" s="65"/>
      <c r="L7" s="74"/>
    </row>
    <row r="8" spans="1:17" ht="20.100000000000001" customHeight="1" x14ac:dyDescent="0.25">
      <c r="A8" s="71"/>
      <c r="B8" s="72" t="s">
        <v>0</v>
      </c>
      <c r="C8" s="72"/>
      <c r="D8" s="72"/>
      <c r="E8" s="72"/>
      <c r="F8" s="13">
        <v>2026</v>
      </c>
      <c r="G8" s="73"/>
      <c r="H8" s="73"/>
      <c r="I8" s="73"/>
      <c r="J8" s="73"/>
      <c r="K8" s="65"/>
      <c r="L8" s="66"/>
    </row>
    <row r="9" spans="1:17" ht="20.100000000000001" customHeight="1" x14ac:dyDescent="0.25">
      <c r="A9" s="71"/>
      <c r="B9" s="72"/>
      <c r="C9" s="72"/>
      <c r="D9" s="72"/>
      <c r="E9" s="72"/>
      <c r="F9" s="73"/>
      <c r="G9" s="73"/>
      <c r="H9" s="73"/>
      <c r="I9" s="73"/>
      <c r="J9" s="73"/>
      <c r="K9" s="65"/>
      <c r="L9" s="66"/>
    </row>
    <row r="10" spans="1:17" ht="36.75" customHeight="1" x14ac:dyDescent="0.25">
      <c r="A10" s="54"/>
      <c r="B10" s="428" t="s">
        <v>72</v>
      </c>
      <c r="C10" s="428"/>
      <c r="D10" s="428"/>
      <c r="E10" s="65"/>
      <c r="F10" s="75" t="s">
        <v>59</v>
      </c>
      <c r="G10" s="76"/>
      <c r="H10" s="76"/>
      <c r="I10" s="76"/>
      <c r="J10" s="76"/>
      <c r="K10" s="65"/>
      <c r="L10" s="66"/>
      <c r="M10" s="10"/>
    </row>
    <row r="11" spans="1:17" ht="15.75" x14ac:dyDescent="0.25">
      <c r="A11" s="54"/>
      <c r="B11" s="65"/>
      <c r="C11" s="12"/>
      <c r="D11" s="12"/>
      <c r="E11" s="12"/>
      <c r="F11" s="77"/>
      <c r="G11" s="77"/>
      <c r="H11" s="77"/>
      <c r="I11" s="77"/>
      <c r="J11" s="77"/>
      <c r="K11" s="65"/>
      <c r="L11" s="66"/>
      <c r="M11" s="78"/>
    </row>
    <row r="12" spans="1:17" ht="30.75" customHeight="1" x14ac:dyDescent="0.25">
      <c r="A12" s="71"/>
      <c r="B12" s="65" t="s">
        <v>171</v>
      </c>
      <c r="C12" s="65"/>
      <c r="D12" s="65"/>
      <c r="E12" s="65"/>
      <c r="F12" s="24"/>
      <c r="G12" s="79"/>
      <c r="H12" s="79"/>
      <c r="I12" s="79"/>
      <c r="J12" s="79"/>
      <c r="K12" s="65"/>
      <c r="L12" s="66"/>
      <c r="M12" s="78"/>
    </row>
    <row r="13" spans="1:17" ht="45" x14ac:dyDescent="0.25">
      <c r="A13" s="80"/>
      <c r="B13" s="81" t="s">
        <v>21</v>
      </c>
      <c r="C13" s="77"/>
      <c r="D13" s="77"/>
      <c r="E13" s="77"/>
      <c r="F13" s="75" t="s">
        <v>60</v>
      </c>
      <c r="G13" s="76"/>
      <c r="H13" s="76"/>
      <c r="I13" s="76"/>
      <c r="J13" s="76"/>
      <c r="K13" s="65"/>
      <c r="L13" s="66"/>
      <c r="M13" s="78"/>
      <c r="Q13" s="82"/>
    </row>
    <row r="14" spans="1:17" ht="15.75" x14ac:dyDescent="0.25">
      <c r="A14" s="80"/>
      <c r="B14" s="11"/>
      <c r="C14" s="77"/>
      <c r="D14" s="77"/>
      <c r="E14" s="77"/>
      <c r="F14" s="77"/>
      <c r="G14" s="77"/>
      <c r="H14" s="65"/>
      <c r="I14" s="65"/>
      <c r="J14" s="65"/>
      <c r="K14" s="65"/>
      <c r="L14" s="66"/>
      <c r="M14" s="78"/>
    </row>
    <row r="15" spans="1:17" ht="45" customHeight="1" x14ac:dyDescent="0.25">
      <c r="A15" s="218" t="s">
        <v>169</v>
      </c>
      <c r="B15" s="24"/>
      <c r="C15" s="83"/>
      <c r="D15" s="24"/>
      <c r="E15" s="84"/>
      <c r="F15" s="199"/>
      <c r="G15" s="200"/>
      <c r="H15" s="199"/>
      <c r="I15" s="200"/>
      <c r="J15" s="199"/>
      <c r="K15" s="77"/>
      <c r="L15" s="85"/>
      <c r="M15" s="78"/>
    </row>
    <row r="16" spans="1:17" ht="30.75" customHeight="1" x14ac:dyDescent="0.25">
      <c r="A16" s="86" t="s">
        <v>22</v>
      </c>
      <c r="B16" s="75" t="s">
        <v>160</v>
      </c>
      <c r="C16" s="87"/>
      <c r="D16" s="75" t="s">
        <v>161</v>
      </c>
      <c r="E16" s="76"/>
      <c r="F16" s="178" t="s">
        <v>162</v>
      </c>
      <c r="G16" s="76"/>
      <c r="H16" s="178" t="s">
        <v>163</v>
      </c>
      <c r="I16" s="76"/>
      <c r="J16" s="178" t="s">
        <v>164</v>
      </c>
      <c r="K16" s="87"/>
      <c r="L16" s="88"/>
      <c r="M16" s="7"/>
    </row>
    <row r="17" spans="1:14" x14ac:dyDescent="0.25">
      <c r="A17" s="89"/>
      <c r="B17" s="87"/>
      <c r="C17" s="87"/>
      <c r="D17" s="87"/>
      <c r="E17" s="87"/>
      <c r="F17" s="87"/>
      <c r="G17" s="87"/>
      <c r="H17" s="87"/>
      <c r="I17" s="87"/>
      <c r="J17" s="87"/>
      <c r="K17" s="87"/>
      <c r="L17" s="90"/>
      <c r="M17" s="7"/>
      <c r="N17" s="174"/>
    </row>
    <row r="18" spans="1:14" ht="45" customHeight="1" x14ac:dyDescent="0.25">
      <c r="A18" s="195" t="s">
        <v>170</v>
      </c>
      <c r="B18" s="24"/>
      <c r="C18" s="83"/>
      <c r="D18" s="24"/>
      <c r="E18" s="84"/>
      <c r="F18" s="24"/>
      <c r="G18" s="84"/>
      <c r="H18" s="24"/>
      <c r="I18" s="84"/>
      <c r="J18" s="24"/>
      <c r="K18" s="65"/>
      <c r="L18" s="85"/>
      <c r="M18" s="7"/>
    </row>
    <row r="19" spans="1:14" ht="30" x14ac:dyDescent="0.25">
      <c r="A19" s="86" t="s">
        <v>22</v>
      </c>
      <c r="B19" s="75" t="s">
        <v>63</v>
      </c>
      <c r="C19" s="87"/>
      <c r="D19" s="75" t="s">
        <v>61</v>
      </c>
      <c r="E19" s="76"/>
      <c r="F19" s="75" t="s">
        <v>64</v>
      </c>
      <c r="G19" s="76"/>
      <c r="H19" s="75" t="s">
        <v>65</v>
      </c>
      <c r="I19" s="76"/>
      <c r="J19" s="45" t="s">
        <v>87</v>
      </c>
      <c r="K19" s="65"/>
      <c r="L19" s="88"/>
      <c r="M19" s="7"/>
    </row>
    <row r="20" spans="1:14" x14ac:dyDescent="0.25">
      <c r="A20" s="89"/>
      <c r="B20" s="87"/>
      <c r="C20" s="87"/>
      <c r="D20" s="87"/>
      <c r="E20" s="87"/>
      <c r="F20" s="87"/>
      <c r="G20" s="87"/>
      <c r="H20" s="87"/>
      <c r="I20" s="87"/>
      <c r="J20" s="87"/>
      <c r="K20" s="87"/>
      <c r="L20" s="90"/>
      <c r="M20" s="7"/>
    </row>
    <row r="21" spans="1:14" ht="45" customHeight="1" x14ac:dyDescent="0.25">
      <c r="A21" s="195" t="s">
        <v>170</v>
      </c>
      <c r="B21" s="24"/>
      <c r="C21" s="11"/>
      <c r="D21" s="24"/>
      <c r="E21" s="84"/>
      <c r="F21" s="24"/>
      <c r="G21" s="11"/>
      <c r="H21" s="239"/>
      <c r="I21" s="84"/>
      <c r="J21" s="178"/>
      <c r="K21" s="65"/>
      <c r="L21" s="85"/>
      <c r="M21" s="7"/>
    </row>
    <row r="22" spans="1:14" ht="30" x14ac:dyDescent="0.25">
      <c r="A22" s="86" t="s">
        <v>22</v>
      </c>
      <c r="B22" s="45" t="s">
        <v>88</v>
      </c>
      <c r="C22" s="87"/>
      <c r="D22" s="45" t="s">
        <v>134</v>
      </c>
      <c r="E22" s="76"/>
      <c r="F22" s="75" t="s">
        <v>135</v>
      </c>
      <c r="G22" s="87"/>
      <c r="H22" s="127" t="s">
        <v>165</v>
      </c>
      <c r="I22" s="76"/>
      <c r="J22" s="127" t="s">
        <v>166</v>
      </c>
      <c r="K22" s="65"/>
      <c r="L22" s="88"/>
      <c r="M22" s="7"/>
    </row>
    <row r="23" spans="1:14" x14ac:dyDescent="0.25">
      <c r="A23" s="89"/>
      <c r="B23" s="87"/>
      <c r="C23" s="87"/>
      <c r="D23" s="87"/>
      <c r="E23" s="87"/>
      <c r="F23" s="87"/>
      <c r="G23" s="87"/>
      <c r="H23" s="87"/>
      <c r="I23" s="87"/>
      <c r="J23" s="87"/>
      <c r="K23" s="87"/>
      <c r="L23" s="90"/>
    </row>
    <row r="24" spans="1:14" x14ac:dyDescent="0.25">
      <c r="A24" s="89"/>
      <c r="B24" s="87"/>
      <c r="C24" s="87"/>
      <c r="D24" s="87"/>
      <c r="E24" s="87"/>
      <c r="F24" s="87"/>
      <c r="G24" s="87"/>
      <c r="H24" s="87"/>
      <c r="I24" s="87"/>
      <c r="J24" s="87"/>
      <c r="K24" s="87"/>
      <c r="L24" s="90"/>
    </row>
    <row r="25" spans="1:14" ht="15" customHeight="1" x14ac:dyDescent="0.25">
      <c r="A25" s="429" t="s">
        <v>212</v>
      </c>
      <c r="B25" s="430"/>
      <c r="C25" s="430"/>
      <c r="D25" s="430"/>
      <c r="E25" s="430"/>
      <c r="F25" s="430"/>
      <c r="G25" s="430"/>
      <c r="H25" s="431"/>
      <c r="I25" s="431"/>
      <c r="J25" s="431"/>
      <c r="K25" s="431"/>
      <c r="L25" s="432"/>
    </row>
    <row r="26" spans="1:14" ht="15" customHeight="1" x14ac:dyDescent="0.25">
      <c r="A26" s="433"/>
      <c r="B26" s="430"/>
      <c r="C26" s="430"/>
      <c r="D26" s="430"/>
      <c r="E26" s="430"/>
      <c r="F26" s="430"/>
      <c r="G26" s="430"/>
      <c r="H26" s="431"/>
      <c r="I26" s="431"/>
      <c r="J26" s="431"/>
      <c r="K26" s="431"/>
      <c r="L26" s="432"/>
    </row>
    <row r="27" spans="1:14" ht="15" customHeight="1" x14ac:dyDescent="0.25">
      <c r="A27" s="434"/>
      <c r="B27" s="431"/>
      <c r="C27" s="431"/>
      <c r="D27" s="431"/>
      <c r="E27" s="431"/>
      <c r="F27" s="431"/>
      <c r="G27" s="431"/>
      <c r="H27" s="431"/>
      <c r="I27" s="431"/>
      <c r="J27" s="431"/>
      <c r="K27" s="431"/>
      <c r="L27" s="432"/>
    </row>
    <row r="28" spans="1:14" ht="15" customHeight="1" x14ac:dyDescent="0.25">
      <c r="A28" s="434"/>
      <c r="B28" s="431"/>
      <c r="C28" s="431"/>
      <c r="D28" s="431"/>
      <c r="E28" s="431"/>
      <c r="F28" s="431"/>
      <c r="G28" s="431"/>
      <c r="H28" s="431"/>
      <c r="I28" s="431"/>
      <c r="J28" s="431"/>
      <c r="K28" s="431"/>
      <c r="L28" s="432"/>
    </row>
    <row r="29" spans="1:14" ht="15" customHeight="1" x14ac:dyDescent="0.25">
      <c r="A29" s="435"/>
      <c r="B29" s="436"/>
      <c r="C29" s="436"/>
      <c r="D29" s="436"/>
      <c r="E29" s="436"/>
      <c r="F29" s="436"/>
      <c r="G29" s="436"/>
      <c r="H29" s="436"/>
      <c r="I29" s="436"/>
      <c r="J29" s="436"/>
      <c r="K29" s="436"/>
      <c r="L29" s="437"/>
    </row>
    <row r="30" spans="1:14" ht="15" customHeight="1" x14ac:dyDescent="0.25">
      <c r="A30" s="91"/>
      <c r="B30" s="92"/>
      <c r="C30" s="92"/>
      <c r="D30" s="92"/>
      <c r="E30" s="92"/>
      <c r="F30" s="92"/>
      <c r="G30" s="92"/>
      <c r="H30" s="92"/>
      <c r="I30" s="92"/>
      <c r="J30" s="92"/>
      <c r="K30" s="92"/>
      <c r="L30" s="93"/>
    </row>
    <row r="31" spans="1:14" ht="15" customHeight="1" x14ac:dyDescent="0.25">
      <c r="A31" s="94" t="s">
        <v>14</v>
      </c>
      <c r="B31" s="65"/>
      <c r="C31" s="65"/>
      <c r="D31" s="65"/>
      <c r="E31" s="65"/>
      <c r="F31" s="65"/>
      <c r="G31" s="65"/>
      <c r="H31" s="65"/>
      <c r="I31" s="65"/>
      <c r="J31" s="65"/>
      <c r="K31" s="65"/>
      <c r="L31" s="95"/>
    </row>
    <row r="32" spans="1:14" ht="15" customHeight="1" x14ac:dyDescent="0.25">
      <c r="A32" s="96" t="s">
        <v>15</v>
      </c>
      <c r="B32" s="65"/>
      <c r="C32" s="72"/>
      <c r="D32" s="72"/>
      <c r="E32" s="72"/>
      <c r="F32" s="72"/>
      <c r="G32" s="72"/>
      <c r="H32" s="65"/>
      <c r="I32" s="65"/>
      <c r="J32" s="65"/>
      <c r="K32" s="65"/>
      <c r="L32" s="66"/>
    </row>
    <row r="33" spans="1:12" ht="15" customHeight="1" x14ac:dyDescent="0.25">
      <c r="A33" s="96" t="s">
        <v>16</v>
      </c>
      <c r="B33" s="65"/>
      <c r="C33" s="72"/>
      <c r="D33" s="72"/>
      <c r="E33" s="72"/>
      <c r="F33" s="72"/>
      <c r="G33" s="72"/>
      <c r="H33" s="65"/>
      <c r="I33" s="65"/>
      <c r="J33" s="65"/>
      <c r="K33" s="65"/>
      <c r="L33" s="66"/>
    </row>
    <row r="34" spans="1:12" ht="15" customHeight="1" x14ac:dyDescent="0.25">
      <c r="A34" s="96"/>
      <c r="B34" s="65"/>
      <c r="C34" s="72"/>
      <c r="D34" s="72"/>
      <c r="E34" s="72"/>
      <c r="F34" s="72"/>
      <c r="G34" s="72"/>
      <c r="H34" s="65"/>
      <c r="I34" s="65"/>
      <c r="J34" s="65"/>
      <c r="K34" s="65"/>
      <c r="L34" s="95"/>
    </row>
    <row r="35" spans="1:12" ht="15" customHeight="1" x14ac:dyDescent="0.25">
      <c r="A35" s="96" t="s">
        <v>17</v>
      </c>
      <c r="B35" s="65"/>
      <c r="C35" s="72"/>
      <c r="D35" s="72"/>
      <c r="E35" s="72"/>
      <c r="F35" s="72"/>
      <c r="G35" s="72"/>
      <c r="H35" s="65"/>
      <c r="I35" s="65"/>
      <c r="J35" s="65"/>
      <c r="K35" s="65"/>
      <c r="L35" s="95"/>
    </row>
    <row r="36" spans="1:12" ht="15" customHeight="1" x14ac:dyDescent="0.25">
      <c r="A36" s="96" t="s">
        <v>18</v>
      </c>
      <c r="B36" s="65"/>
      <c r="C36" s="97"/>
      <c r="D36" s="97"/>
      <c r="E36" s="97"/>
      <c r="F36" s="97"/>
      <c r="G36" s="97"/>
      <c r="H36" s="65"/>
      <c r="I36" s="65"/>
      <c r="J36" s="65"/>
      <c r="K36" s="65"/>
      <c r="L36" s="95"/>
    </row>
    <row r="37" spans="1:12" ht="15" customHeight="1" x14ac:dyDescent="0.25">
      <c r="A37" s="96" t="s">
        <v>194</v>
      </c>
      <c r="B37" s="65"/>
      <c r="C37" s="97"/>
      <c r="D37" s="97"/>
      <c r="E37" s="97"/>
      <c r="F37" s="97"/>
      <c r="G37" s="97"/>
      <c r="H37" s="65"/>
      <c r="I37" s="65"/>
      <c r="J37" s="65"/>
      <c r="K37" s="97"/>
      <c r="L37" s="66"/>
    </row>
    <row r="38" spans="1:12" ht="15" customHeight="1" x14ac:dyDescent="0.25">
      <c r="A38" s="98"/>
      <c r="B38" s="99"/>
      <c r="C38" s="100"/>
      <c r="D38" s="100"/>
      <c r="E38" s="100"/>
      <c r="F38" s="100"/>
      <c r="G38" s="100"/>
      <c r="H38" s="420" t="s">
        <v>74</v>
      </c>
      <c r="I38" s="420"/>
      <c r="J38" s="420"/>
      <c r="K38" s="420"/>
      <c r="L38" s="421"/>
    </row>
  </sheetData>
  <sheetProtection algorithmName="SHA-512" hashValue="Yj7rkOQM3H7BN9pn6APP0xTUbk5mGanv+DFjg4/g/deubj658WeOOvF+p8xg2UFSMzLxtPOtZwDV8yi4E/o5ZQ==" saltValue="KKiOpEaxKQYZicZK4hhouA==" spinCount="100000" sheet="1" objects="1" scenarios="1"/>
  <mergeCells count="7">
    <mergeCell ref="A2:D2"/>
    <mergeCell ref="H38:L38"/>
    <mergeCell ref="B7:D7"/>
    <mergeCell ref="A3:B3"/>
    <mergeCell ref="A4:D4"/>
    <mergeCell ref="B10:D10"/>
    <mergeCell ref="A25:L29"/>
  </mergeCells>
  <hyperlinks>
    <hyperlink ref="K10" location="'Anhang IV, Gesamtverfahren'!A1" display="Formlatt für Gesamtes Batterie-Recyclingverfahren (Blei-Säure-Batterien)" xr:uid="{54967985-C8D7-4AEF-BC18-1DF7AC209EB8}"/>
    <hyperlink ref="F13" location="'Recyclingschritt N_0'!A1" display="'Recyclingschritt N_0'!A1" xr:uid="{D4F14E24-F726-4622-A45C-689428017857}"/>
    <hyperlink ref="D16" location="'Behandlung vorgelagert N_-2'!A1" display="'Behandlung vorgelagert N_-2'!A1" xr:uid="{F397800D-471A-4EED-A9E6-F074AE82307F}"/>
    <hyperlink ref="B16" location="'Behandlung vorgelagert N_-1 '!A1" display="'Behandlung vorgelagert N_-1 '!A1" xr:uid="{5666278D-F276-460C-8F62-9DC4CBCF1BCF}"/>
    <hyperlink ref="F10" location="Gesamtergebnis!A1" display="Formblatt &quot;Gesamtergebnis&quot;" xr:uid="{93E351BD-98B5-473C-B507-212F1DACD6AD}"/>
    <hyperlink ref="B22" location="'Recyclingschritt N_6'!A1" display="'Recyclingschritt N_6'!A1" xr:uid="{1E1E3893-BAB4-4AD2-8FDB-E455F840B324}"/>
    <hyperlink ref="D19" location="'Recyclingschritt N_2'!A1" display="'Recyclingschritt N_2'!A1" xr:uid="{23E09B66-62CE-4F4D-B539-77E5F3F8903F}"/>
    <hyperlink ref="B19" location="'Recyclingschritt N_1'!A1" display="'Recyclingschritt N_1'!A1" xr:uid="{36AF3754-92F8-4145-8A90-B825E7FAC6D7}"/>
    <hyperlink ref="H19" location="'Recyclingschritt N_4'!A1" display="'Recyclingschritt N_4'!A1" xr:uid="{54174ABA-B155-4CBD-89BE-E589899A3788}"/>
    <hyperlink ref="F19" location="'Recyclingschritt N_3'!A1" display="'Recyclingschritt N_3'!A1" xr:uid="{DF09865B-79AA-4B01-937D-E85084B4A460}"/>
    <hyperlink ref="J19" location="'Recyclingschritt N_5'!A1" display="'Recyclingschritt N_5'!A1" xr:uid="{6CD1FC41-18A3-4099-9558-4B4A737A46A5}"/>
    <hyperlink ref="D22" location="'Recyclingschritt N_7'!A1" display="'Recyclingschritt N_7'!A1" xr:uid="{B3B00442-2286-4400-B667-831306B73986}"/>
    <hyperlink ref="F22" location="'Recyclingschritt N_8'!A1" display="'Recyclingschritt N_8'!A1" xr:uid="{80D8174B-6731-426E-A7D3-88FC5790E9EB}"/>
  </hyperlinks>
  <pageMargins left="0.70866141732283472" right="0.70866141732283472" top="0.78740157480314965" bottom="0.78740157480314965" header="0.31496062992125984" footer="0.31496062992125984"/>
  <pageSetup paperSize="9" scale="80" orientation="portrait" r:id="rId1"/>
  <headerFooter>
    <oddHeader xml:space="preserve">&amp;CBlatt - &amp;A
</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BCAB6-D1F0-490D-BE6E-A71CF9DB6EB9}">
  <sheetPr codeName="Tabelle1">
    <tabColor theme="4" tint="-0.249977111117893"/>
  </sheetPr>
  <dimension ref="A1:M226"/>
  <sheetViews>
    <sheetView view="pageLayout" zoomScaleNormal="100" workbookViewId="0"/>
  </sheetViews>
  <sheetFormatPr baseColWidth="10" defaultColWidth="1.140625" defaultRowHeight="15" x14ac:dyDescent="0.25"/>
  <cols>
    <col min="1" max="1" width="26.85546875" customWidth="1"/>
    <col min="2" max="5" width="13.7109375" customWidth="1"/>
    <col min="6" max="7" width="10.7109375" customWidth="1"/>
    <col min="8" max="28" width="15.7109375" customWidth="1"/>
  </cols>
  <sheetData>
    <row r="1" spans="1:7" ht="24.95" customHeight="1" x14ac:dyDescent="0.25">
      <c r="A1" s="167"/>
      <c r="B1" s="1"/>
      <c r="C1" s="168"/>
      <c r="D1" s="169" t="s">
        <v>26</v>
      </c>
      <c r="E1" s="169"/>
      <c r="F1" s="494" t="str">
        <f>IF('Titelseite Lithium-Altbatterien'!$F$7&lt;&gt;"",'Titelseite Lithium-Altbatterien'!$F$7,"")</f>
        <v/>
      </c>
      <c r="G1" s="495"/>
    </row>
    <row r="2" spans="1:7" ht="17.25" x14ac:dyDescent="0.3">
      <c r="A2" s="101" t="s">
        <v>71</v>
      </c>
      <c r="B2" s="102"/>
      <c r="C2" s="252"/>
      <c r="D2" s="252"/>
      <c r="E2" s="252"/>
      <c r="F2" s="489"/>
      <c r="G2" s="490"/>
    </row>
    <row r="3" spans="1:7" ht="17.25" x14ac:dyDescent="0.3">
      <c r="A3" s="103" t="str" cm="1">
        <f t="array" ref="A3:B3">IF('Titelseite Lithium-Altbatterien'!A3:B3&lt;&gt;"",'Titelseite Lithium-Altbatterien'!A3:B3,"")</f>
        <v>Lithium-Altbatterien</v>
      </c>
      <c r="B3" s="104" t="str">
        <v/>
      </c>
      <c r="C3" s="57"/>
      <c r="D3" s="57"/>
      <c r="E3" s="57"/>
      <c r="F3" s="57"/>
      <c r="G3" s="105"/>
    </row>
    <row r="4" spans="1:7" x14ac:dyDescent="0.25">
      <c r="A4" s="106"/>
      <c r="B4" s="107"/>
      <c r="C4" s="107"/>
      <c r="D4" s="107"/>
      <c r="E4" s="107"/>
      <c r="F4" s="107"/>
      <c r="G4" s="108"/>
    </row>
    <row r="5" spans="1:7" ht="30" customHeight="1" x14ac:dyDescent="0.25">
      <c r="A5" s="109" t="s">
        <v>118</v>
      </c>
      <c r="B5" s="502" t="s">
        <v>70</v>
      </c>
      <c r="C5" s="503"/>
      <c r="D5" s="503"/>
      <c r="E5" s="503"/>
      <c r="F5" s="503"/>
      <c r="G5" s="504"/>
    </row>
    <row r="6" spans="1:7" ht="66" customHeight="1" x14ac:dyDescent="0.25">
      <c r="A6" s="491" t="s">
        <v>115</v>
      </c>
      <c r="B6" s="492"/>
      <c r="C6" s="492"/>
      <c r="D6" s="492"/>
      <c r="E6" s="492"/>
      <c r="F6" s="492"/>
      <c r="G6" s="493"/>
    </row>
    <row r="7" spans="1:7" ht="15" customHeight="1" x14ac:dyDescent="0.25">
      <c r="A7" s="110"/>
      <c r="B7" s="111"/>
      <c r="C7" s="112"/>
      <c r="D7" s="112"/>
      <c r="E7" s="112"/>
      <c r="F7" s="112"/>
      <c r="G7" s="113"/>
    </row>
    <row r="8" spans="1:7" x14ac:dyDescent="0.25">
      <c r="A8" s="114" t="s">
        <v>24</v>
      </c>
      <c r="B8" s="115"/>
      <c r="C8" s="1"/>
      <c r="D8" s="1"/>
      <c r="E8" s="1"/>
      <c r="F8" s="1"/>
      <c r="G8" s="2"/>
    </row>
    <row r="9" spans="1:7" x14ac:dyDescent="0.25">
      <c r="A9" s="3"/>
      <c r="B9" s="4"/>
      <c r="C9" s="4"/>
      <c r="D9" s="4"/>
      <c r="E9" s="4"/>
      <c r="F9" s="4"/>
      <c r="G9" s="5"/>
    </row>
    <row r="10" spans="1:7" x14ac:dyDescent="0.25">
      <c r="A10" s="116" t="s">
        <v>0</v>
      </c>
      <c r="B10" s="4"/>
      <c r="C10" s="26">
        <f>IF('Titelseite Lithium-Altbatterien'!$F$8&lt;&gt;"",'Titelseite Lithium-Altbatterien'!$F$8,"")</f>
        <v>2026</v>
      </c>
      <c r="D10" s="4"/>
      <c r="E10" s="4"/>
      <c r="F10" s="4"/>
      <c r="G10" s="5"/>
    </row>
    <row r="11" spans="1:7" x14ac:dyDescent="0.25">
      <c r="A11" s="116"/>
      <c r="B11" s="4"/>
      <c r="C11" s="4"/>
      <c r="D11" s="4"/>
      <c r="E11" s="4"/>
      <c r="F11" s="4"/>
      <c r="G11" s="5"/>
    </row>
    <row r="12" spans="1:7" ht="17.25" x14ac:dyDescent="0.25">
      <c r="A12" s="117" t="s">
        <v>31</v>
      </c>
      <c r="B12" s="4"/>
      <c r="C12" s="4"/>
      <c r="D12" s="4"/>
      <c r="E12" s="4"/>
      <c r="F12" s="4"/>
      <c r="G12" s="5"/>
    </row>
    <row r="13" spans="1:7" x14ac:dyDescent="0.25">
      <c r="A13" s="118" t="s">
        <v>1</v>
      </c>
      <c r="B13" s="4"/>
      <c r="C13" s="496" t="str">
        <f>IF('Recyclingschritt N_0'!C11&lt;&gt;"",'Recyclingschritt N_0'!C11,"")</f>
        <v/>
      </c>
      <c r="D13" s="497"/>
      <c r="E13" s="497"/>
      <c r="F13" s="497"/>
      <c r="G13" s="498"/>
    </row>
    <row r="14" spans="1:7" x14ac:dyDescent="0.25">
      <c r="A14" s="118" t="s">
        <v>85</v>
      </c>
      <c r="B14" s="4"/>
      <c r="C14" s="496" t="str">
        <f>IF('Recyclingschritt N_0'!C12&lt;&gt;"",'Recyclingschritt N_0'!C12,"")</f>
        <v/>
      </c>
      <c r="D14" s="497"/>
      <c r="E14" s="497"/>
      <c r="F14" s="497"/>
      <c r="G14" s="498"/>
    </row>
    <row r="15" spans="1:7" x14ac:dyDescent="0.25">
      <c r="A15" s="118" t="s">
        <v>4</v>
      </c>
      <c r="B15" s="4"/>
      <c r="C15" s="499" t="str">
        <f>IF('Recyclingschritt N_0'!C13&lt;&gt;"",'Recyclingschritt N_0'!C13,"")</f>
        <v/>
      </c>
      <c r="D15" s="500"/>
      <c r="E15" s="500"/>
      <c r="F15" s="500"/>
      <c r="G15" s="501"/>
    </row>
    <row r="16" spans="1:7" x14ac:dyDescent="0.25">
      <c r="A16" s="118" t="s">
        <v>13</v>
      </c>
      <c r="B16" s="4"/>
      <c r="C16" s="496" t="str">
        <f>IF('Recyclingschritt N_0'!C14&lt;&gt;"",'Recyclingschritt N_0'!C14,"")</f>
        <v/>
      </c>
      <c r="D16" s="497"/>
      <c r="E16" s="497"/>
      <c r="F16" s="497"/>
      <c r="G16" s="498"/>
    </row>
    <row r="17" spans="1:13" x14ac:dyDescent="0.25">
      <c r="A17" s="118" t="s">
        <v>2</v>
      </c>
      <c r="B17" s="4"/>
      <c r="C17" s="496" t="str">
        <f>IF('Recyclingschritt N_0'!C15&lt;&gt;"",'Recyclingschritt N_0'!C15,"")</f>
        <v/>
      </c>
      <c r="D17" s="497"/>
      <c r="E17" s="497"/>
      <c r="F17" s="497"/>
      <c r="G17" s="498"/>
    </row>
    <row r="18" spans="1:13" x14ac:dyDescent="0.25">
      <c r="A18" s="118" t="s">
        <v>3</v>
      </c>
      <c r="B18" s="4"/>
      <c r="C18" s="496" t="str">
        <f>IF('Recyclingschritt N_0'!C16&lt;&gt;"",'Recyclingschritt N_0'!C16,"")</f>
        <v/>
      </c>
      <c r="D18" s="497"/>
      <c r="E18" s="497"/>
      <c r="F18" s="497"/>
      <c r="G18" s="498"/>
    </row>
    <row r="19" spans="1:13" x14ac:dyDescent="0.25">
      <c r="A19" s="118" t="s">
        <v>6</v>
      </c>
      <c r="B19" s="4"/>
      <c r="C19" s="499" t="str">
        <f>IF('Recyclingschritt N_0'!C17&lt;&gt;"",'Recyclingschritt N_0'!C17,"")</f>
        <v/>
      </c>
      <c r="D19" s="500"/>
      <c r="E19" s="500"/>
      <c r="F19" s="500"/>
      <c r="G19" s="501"/>
    </row>
    <row r="20" spans="1:13" x14ac:dyDescent="0.25">
      <c r="A20" s="118" t="s">
        <v>5</v>
      </c>
      <c r="B20" s="4"/>
      <c r="C20" s="496" t="str">
        <f>IF('Recyclingschritt N_0'!C18&lt;&gt;"",'Recyclingschritt N_0'!C18,"")</f>
        <v/>
      </c>
      <c r="D20" s="497"/>
      <c r="E20" s="497"/>
      <c r="F20" s="497"/>
      <c r="G20" s="498"/>
    </row>
    <row r="21" spans="1:13" x14ac:dyDescent="0.25">
      <c r="A21" s="118"/>
      <c r="B21" s="4"/>
      <c r="C21" s="92"/>
      <c r="D21" s="92"/>
      <c r="E21" s="92"/>
      <c r="F21" s="92"/>
      <c r="G21" s="93"/>
    </row>
    <row r="22" spans="1:13" ht="36" customHeight="1" x14ac:dyDescent="0.25">
      <c r="A22" s="475" t="s">
        <v>40</v>
      </c>
      <c r="B22" s="476"/>
      <c r="C22" s="477" t="s">
        <v>80</v>
      </c>
      <c r="D22" s="478"/>
      <c r="E22" s="478"/>
      <c r="F22" s="478"/>
      <c r="G22" s="479"/>
    </row>
    <row r="23" spans="1:13" ht="15" customHeight="1" x14ac:dyDescent="0.25">
      <c r="A23" s="31"/>
      <c r="B23" s="32"/>
      <c r="C23" s="119"/>
      <c r="D23" s="119"/>
      <c r="E23" s="119"/>
      <c r="F23" s="119"/>
      <c r="G23" s="120"/>
    </row>
    <row r="24" spans="1:13" ht="30" customHeight="1" x14ac:dyDescent="0.25">
      <c r="A24" s="480" t="s">
        <v>27</v>
      </c>
      <c r="B24" s="481"/>
      <c r="C24" s="481"/>
      <c r="D24" s="481"/>
      <c r="E24" s="481"/>
      <c r="F24" s="481"/>
      <c r="G24" s="481"/>
    </row>
    <row r="25" spans="1:13" ht="38.1" customHeight="1" x14ac:dyDescent="0.25">
      <c r="A25" s="486" t="s">
        <v>25</v>
      </c>
      <c r="B25" s="486"/>
      <c r="C25" s="486" t="s">
        <v>81</v>
      </c>
      <c r="D25" s="58" t="s">
        <v>68</v>
      </c>
      <c r="E25" s="58" t="s">
        <v>78</v>
      </c>
      <c r="F25" s="482" t="s">
        <v>67</v>
      </c>
      <c r="G25" s="483"/>
    </row>
    <row r="26" spans="1:13" ht="38.1" customHeight="1" x14ac:dyDescent="0.25">
      <c r="A26" s="486"/>
      <c r="B26" s="486"/>
      <c r="C26" s="486"/>
      <c r="D26" s="58" t="s">
        <v>8</v>
      </c>
      <c r="E26" s="121" t="s">
        <v>77</v>
      </c>
      <c r="F26" s="484"/>
      <c r="G26" s="485"/>
    </row>
    <row r="27" spans="1:13" x14ac:dyDescent="0.25">
      <c r="A27" s="455" t="str">
        <f>IF('Recyclingschritt N_0'!A26&lt;&gt;"",'Recyclingschritt N_0'!A26,"")</f>
        <v/>
      </c>
      <c r="B27" s="455"/>
      <c r="C27" s="346" t="str">
        <f>IF('Recyclingschritt N_0'!C26&lt;&gt;"",'Recyclingschritt N_0'!C26,"")</f>
        <v/>
      </c>
      <c r="D27" s="260" t="str">
        <f>IF('Recyclingschritt N_0'!D26&lt;&gt;"",'Recyclingschritt N_0'!D26,"")</f>
        <v/>
      </c>
      <c r="E27" s="347" t="str">
        <f>IF(D27&lt;&gt;"",D27/$D$33,"")</f>
        <v/>
      </c>
      <c r="F27" s="456" t="str">
        <f>IF('Recyclingschritt N_0'!E26&lt;&gt;"",'Recyclingschritt N_0'!E26,"")</f>
        <v/>
      </c>
      <c r="G27" s="457"/>
      <c r="I27" s="173"/>
      <c r="J27" s="173"/>
      <c r="K27" s="173"/>
      <c r="L27" s="173"/>
      <c r="M27" s="173"/>
    </row>
    <row r="28" spans="1:13" ht="15" customHeight="1" x14ac:dyDescent="0.25">
      <c r="A28" s="455" t="str">
        <f>IF('Recyclingschritt N_0'!A27&lt;&gt;"",'Recyclingschritt N_0'!A27,"")</f>
        <v/>
      </c>
      <c r="B28" s="455"/>
      <c r="C28" s="346" t="str">
        <f>IF('Recyclingschritt N_0'!C27&lt;&gt;"",'Recyclingschritt N_0'!C27,"")</f>
        <v/>
      </c>
      <c r="D28" s="260" t="str">
        <f>IF('Recyclingschritt N_0'!D27&lt;&gt;"",'Recyclingschritt N_0'!D27,"")</f>
        <v/>
      </c>
      <c r="E28" s="347" t="str">
        <f t="shared" ref="E28:E32" si="0">IF(D28&lt;&gt;"",D28/$D$33,"")</f>
        <v/>
      </c>
      <c r="F28" s="456" t="str">
        <f>IF('Recyclingschritt N_0'!E27&lt;&gt;"",'Recyclingschritt N_0'!E27,"")</f>
        <v/>
      </c>
      <c r="G28" s="457"/>
    </row>
    <row r="29" spans="1:13" ht="15" customHeight="1" x14ac:dyDescent="0.25">
      <c r="A29" s="455" t="str">
        <f>IF('Recyclingschritt N_0'!A28&lt;&gt;"",'Recyclingschritt N_0'!A28,"")</f>
        <v/>
      </c>
      <c r="B29" s="455"/>
      <c r="C29" s="346" t="str">
        <f>IF('Recyclingschritt N_0'!C28&lt;&gt;"",'Recyclingschritt N_0'!C28,"")</f>
        <v/>
      </c>
      <c r="D29" s="260" t="str">
        <f>IF('Recyclingschritt N_0'!D28&lt;&gt;"",'Recyclingschritt N_0'!D28,"")</f>
        <v/>
      </c>
      <c r="E29" s="347" t="str">
        <f t="shared" si="0"/>
        <v/>
      </c>
      <c r="F29" s="456" t="str">
        <f>IF('Recyclingschritt N_0'!E28&lt;&gt;"",'Recyclingschritt N_0'!E28,"")</f>
        <v/>
      </c>
      <c r="G29" s="457"/>
      <c r="I29" s="122"/>
    </row>
    <row r="30" spans="1:13" ht="15" customHeight="1" x14ac:dyDescent="0.25">
      <c r="A30" s="455" t="str">
        <f>IF('Recyclingschritt N_0'!A29&lt;&gt;"",'Recyclingschritt N_0'!A29,"")</f>
        <v/>
      </c>
      <c r="B30" s="455"/>
      <c r="C30" s="346" t="str">
        <f>IF('Recyclingschritt N_0'!C29&lt;&gt;"",'Recyclingschritt N_0'!C29,"")</f>
        <v/>
      </c>
      <c r="D30" s="260" t="str">
        <f>IF('Recyclingschritt N_0'!D29&lt;&gt;"",'Recyclingschritt N_0'!D29,"")</f>
        <v/>
      </c>
      <c r="E30" s="347" t="str">
        <f t="shared" si="0"/>
        <v/>
      </c>
      <c r="F30" s="456" t="str">
        <f>IF('Recyclingschritt N_0'!E29&lt;&gt;"",'Recyclingschritt N_0'!E29,"")</f>
        <v/>
      </c>
      <c r="G30" s="457"/>
      <c r="I30" s="122"/>
    </row>
    <row r="31" spans="1:13" ht="15" customHeight="1" x14ac:dyDescent="0.25">
      <c r="A31" s="455" t="str">
        <f>IF('Recyclingschritt N_0'!A30&lt;&gt;"",'Recyclingschritt N_0'!A30,"")</f>
        <v/>
      </c>
      <c r="B31" s="455"/>
      <c r="C31" s="346" t="str">
        <f>IF('Recyclingschritt N_0'!C30&lt;&gt;"",'Recyclingschritt N_0'!C30,"")</f>
        <v/>
      </c>
      <c r="D31" s="260" t="str">
        <f>IF('Recyclingschritt N_0'!D30&lt;&gt;"",'Recyclingschritt N_0'!D30,"")</f>
        <v/>
      </c>
      <c r="E31" s="347" t="str">
        <f t="shared" si="0"/>
        <v/>
      </c>
      <c r="F31" s="456" t="str">
        <f>IF('Recyclingschritt N_0'!E30&lt;&gt;"",'Recyclingschritt N_0'!E30,"")</f>
        <v/>
      </c>
      <c r="G31" s="457"/>
      <c r="I31" s="122"/>
    </row>
    <row r="32" spans="1:13" ht="15" customHeight="1" x14ac:dyDescent="0.25">
      <c r="A32" s="455" t="str">
        <f>IF('Recyclingschritt N_0'!A31&lt;&gt;"",'Recyclingschritt N_0'!A31,"")</f>
        <v/>
      </c>
      <c r="B32" s="455"/>
      <c r="C32" s="346" t="str">
        <f>IF('Recyclingschritt N_0'!C31&lt;&gt;"",'Recyclingschritt N_0'!C31,"")</f>
        <v/>
      </c>
      <c r="D32" s="260" t="str">
        <f>IF('Recyclingschritt N_0'!D31&lt;&gt;"",'Recyclingschritt N_0'!D31,"")</f>
        <v/>
      </c>
      <c r="E32" s="347" t="str">
        <f t="shared" si="0"/>
        <v/>
      </c>
      <c r="F32" s="456" t="str">
        <f>IF('Recyclingschritt N_0'!E31&lt;&gt;"",'Recyclingschritt N_0'!E31,"")</f>
        <v/>
      </c>
      <c r="G32" s="457"/>
      <c r="I32" s="122"/>
    </row>
    <row r="33" spans="1:7" x14ac:dyDescent="0.25">
      <c r="A33" s="455" t="s">
        <v>79</v>
      </c>
      <c r="B33" s="455"/>
      <c r="C33" s="346" t="str">
        <f>IF('Recyclingschritt N_0'!C32&lt;&gt;"",'Recyclingschritt N_0'!C32,"")</f>
        <v/>
      </c>
      <c r="D33" s="260">
        <f>SUM(D27:D32)</f>
        <v>0</v>
      </c>
      <c r="E33" s="347">
        <f>SUM(E27:E32)</f>
        <v>0</v>
      </c>
      <c r="F33" s="456"/>
      <c r="G33" s="457"/>
    </row>
    <row r="34" spans="1:7" x14ac:dyDescent="0.25">
      <c r="A34" s="31"/>
      <c r="B34" s="32"/>
      <c r="C34" s="32"/>
      <c r="D34" s="32"/>
      <c r="E34" s="27" t="str">
        <f>IF('Recyclingschritt N_0'!E33&lt;&gt;"",'Recyclingschritt N_0'!E33,"")</f>
        <v/>
      </c>
      <c r="F34" s="123"/>
      <c r="G34" s="124"/>
    </row>
    <row r="35" spans="1:7" ht="30" customHeight="1" x14ac:dyDescent="0.25">
      <c r="A35" s="465" t="s">
        <v>201</v>
      </c>
      <c r="B35" s="466"/>
      <c r="C35" s="466"/>
      <c r="D35" s="466"/>
      <c r="E35" s="466"/>
      <c r="F35" s="466"/>
      <c r="G35" s="467"/>
    </row>
    <row r="36" spans="1:7" ht="24.95" customHeight="1" x14ac:dyDescent="0.25">
      <c r="A36" s="397" t="s">
        <v>202</v>
      </c>
      <c r="B36" s="449" t="str">
        <f>D27</f>
        <v/>
      </c>
      <c r="C36" s="450"/>
      <c r="D36" s="403"/>
      <c r="E36" s="398"/>
      <c r="F36" s="398"/>
      <c r="G36" s="404"/>
    </row>
    <row r="37" spans="1:7" ht="15" customHeight="1" x14ac:dyDescent="0.25">
      <c r="A37" s="460" t="s">
        <v>100</v>
      </c>
      <c r="B37" s="461"/>
      <c r="C37" s="461"/>
      <c r="D37" s="444" t="str">
        <f>IF('Recyclingschritt N_0'!E26&lt;&gt;"",'Recyclingschritt N_0'!E26,"")</f>
        <v/>
      </c>
      <c r="E37" s="444"/>
      <c r="F37" s="444"/>
      <c r="G37" s="444"/>
    </row>
    <row r="38" spans="1:7" ht="80.099999999999994" customHeight="1" x14ac:dyDescent="0.25">
      <c r="A38" s="125" t="s">
        <v>7</v>
      </c>
      <c r="B38" s="14" t="s">
        <v>35</v>
      </c>
      <c r="C38" s="14" t="s">
        <v>32</v>
      </c>
      <c r="D38" s="14" t="s">
        <v>138</v>
      </c>
      <c r="E38" s="15" t="s">
        <v>34</v>
      </c>
      <c r="F38" s="16" t="s">
        <v>139</v>
      </c>
      <c r="G38" s="16" t="s">
        <v>140</v>
      </c>
    </row>
    <row r="39" spans="1:7" ht="24.95" customHeight="1" x14ac:dyDescent="0.25">
      <c r="A39" s="126"/>
      <c r="B39" s="58" t="s">
        <v>8</v>
      </c>
      <c r="C39" s="58" t="s">
        <v>8</v>
      </c>
      <c r="D39" s="58" t="s">
        <v>8</v>
      </c>
      <c r="E39" s="58" t="s">
        <v>8</v>
      </c>
      <c r="F39" s="58" t="s">
        <v>29</v>
      </c>
      <c r="G39" s="58" t="s">
        <v>29</v>
      </c>
    </row>
    <row r="40" spans="1:7" ht="24.95" customHeight="1" x14ac:dyDescent="0.25">
      <c r="A40" s="175" t="s">
        <v>120</v>
      </c>
      <c r="B40" s="342" t="str">
        <f>'Recyclingschritt N_0'!B78</f>
        <v/>
      </c>
      <c r="C40" s="282" t="str">
        <f>IFERROR('Recyclingschritt N_0'!C78+('Behandlung vorgelagert N_-1 '!C45+'Behandlung vorgelagert N_-2'!C45+'Recyclingschritt N_1'!C45+'Recyclingschritt N_2'!C45+'Recyclingschritt N_3'!C45+'Recyclingschritt N_4'!C45+'Recyclingschritt N_5'!C45+'Recyclingschritt N_6'!C45+'Recyclingschritt N_7'!C45+'Recyclingschritt N_8'!C45)*$E$27,"")</f>
        <v/>
      </c>
      <c r="D40" s="282" t="str">
        <f>IFERROR('Recyclingschritt N_0'!D78+('Behandlung vorgelagert N_-1 '!D45+'Behandlung vorgelagert N_-2'!D45+'Recyclingschritt N_1'!D45+'Recyclingschritt N_2'!D45+'Recyclingschritt N_3'!D45+'Recyclingschritt N_4'!D45+'Recyclingschritt N_5'!D45+'Recyclingschritt N_6'!D45+'Recyclingschritt N_7'!D45+'Recyclingschritt N_8'!D45)*$E$27,"")</f>
        <v/>
      </c>
      <c r="E40" s="343" t="str">
        <f>IFERROR(C40+D40,"")</f>
        <v/>
      </c>
      <c r="F40" s="468"/>
      <c r="G40" s="391" t="str">
        <f>IFERROR(E40/B40, "ggf. Pflichtfeld!")</f>
        <v>ggf. Pflichtfeld!</v>
      </c>
    </row>
    <row r="41" spans="1:7" ht="24.95" customHeight="1" x14ac:dyDescent="0.25">
      <c r="A41" s="175" t="s">
        <v>121</v>
      </c>
      <c r="B41" s="342" t="str">
        <f>'Recyclingschritt N_0'!B79</f>
        <v/>
      </c>
      <c r="C41" s="282" t="str">
        <f>IFERROR('Recyclingschritt N_0'!C79+('Behandlung vorgelagert N_-1 '!C46+'Behandlung vorgelagert N_-2'!C46+'Recyclingschritt N_1'!C46+'Recyclingschritt N_2'!C46+'Recyclingschritt N_3'!C46+'Recyclingschritt N_4'!C46+'Recyclingschritt N_5'!C46+'Recyclingschritt N_6'!C46+'Recyclingschritt N_7'!C46+'Recyclingschritt N_8'!C46)*$E$27,"")</f>
        <v/>
      </c>
      <c r="D41" s="282" t="str">
        <f>IFERROR('Recyclingschritt N_0'!D79+('Behandlung vorgelagert N_-1 '!D46+'Behandlung vorgelagert N_-2'!D46+'Recyclingschritt N_1'!D46+'Recyclingschritt N_2'!D46+'Recyclingschritt N_3'!D46+'Recyclingschritt N_4'!D46+'Recyclingschritt N_5'!D46+'Recyclingschritt N_6'!D46+'Recyclingschritt N_7'!D46+'Recyclingschritt N_8'!D46)*$E$27,"")</f>
        <v/>
      </c>
      <c r="E41" s="343" t="str">
        <f t="shared" ref="E41:E58" si="1">IFERROR(C41+D41,"")</f>
        <v/>
      </c>
      <c r="F41" s="469"/>
      <c r="G41" s="391" t="str">
        <f>IFERROR(E41/B41, "ggf. Pflichtfeld!")</f>
        <v>ggf. Pflichtfeld!</v>
      </c>
    </row>
    <row r="42" spans="1:7" ht="24.95" customHeight="1" x14ac:dyDescent="0.25">
      <c r="A42" s="175" t="s">
        <v>122</v>
      </c>
      <c r="B42" s="342" t="str">
        <f>'Recyclingschritt N_0'!B80</f>
        <v/>
      </c>
      <c r="C42" s="282" t="str">
        <f>IFERROR('Recyclingschritt N_0'!C80+('Behandlung vorgelagert N_-1 '!C47+'Behandlung vorgelagert N_-2'!C47+'Recyclingschritt N_1'!C47+'Recyclingschritt N_2'!C47+'Recyclingschritt N_3'!C47+'Recyclingschritt N_4'!C47+'Recyclingschritt N_5'!C47+'Recyclingschritt N_6'!C47+'Recyclingschritt N_7'!C47+'Recyclingschritt N_8'!C47)*$E$27,"")</f>
        <v/>
      </c>
      <c r="D42" s="282" t="str">
        <f>IFERROR('Recyclingschritt N_0'!D80+('Behandlung vorgelagert N_-1 '!D47+'Behandlung vorgelagert N_-2'!D47+'Recyclingschritt N_1'!D47+'Recyclingschritt N_2'!D47+'Recyclingschritt N_3'!D47+'Recyclingschritt N_4'!D47+'Recyclingschritt N_5'!D47+'Recyclingschritt N_6'!D47+'Recyclingschritt N_7'!D47+'Recyclingschritt N_8'!D47)*$E$27,"")</f>
        <v/>
      </c>
      <c r="E42" s="343" t="str">
        <f t="shared" si="1"/>
        <v/>
      </c>
      <c r="F42" s="469"/>
      <c r="G42" s="391" t="str">
        <f t="shared" ref="G42:G43" si="2">IFERROR(E42/B42, "ggf. Pflichtfeld!")</f>
        <v>ggf. Pflichtfeld!</v>
      </c>
    </row>
    <row r="43" spans="1:7" ht="24.95" customHeight="1" x14ac:dyDescent="0.25">
      <c r="A43" s="175" t="s">
        <v>123</v>
      </c>
      <c r="B43" s="342" t="str">
        <f>'Recyclingschritt N_0'!B81</f>
        <v/>
      </c>
      <c r="C43" s="282" t="str">
        <f>IFERROR('Recyclingschritt N_0'!C81+('Behandlung vorgelagert N_-1 '!C48+'Behandlung vorgelagert N_-2'!C48+'Recyclingschritt N_1'!C48+'Recyclingschritt N_2'!C48+'Recyclingschritt N_3'!C48+'Recyclingschritt N_4'!C48+'Recyclingschritt N_5'!C48+'Recyclingschritt N_6'!C48+'Recyclingschritt N_7'!C48+'Recyclingschritt N_8'!C48)*$E$27,"")</f>
        <v/>
      </c>
      <c r="D43" s="282" t="str">
        <f>IFERROR('Recyclingschritt N_0'!D81+('Behandlung vorgelagert N_-1 '!D48+'Behandlung vorgelagert N_-2'!D48+'Recyclingschritt N_1'!D48+'Recyclingschritt N_2'!D48+'Recyclingschritt N_3'!D48+'Recyclingschritt N_4'!D48+'Recyclingschritt N_5'!D48+'Recyclingschritt N_6'!D48+'Recyclingschritt N_7'!D48+'Recyclingschritt N_8'!D48)*$E$27,"")</f>
        <v/>
      </c>
      <c r="E43" s="343" t="str">
        <f t="shared" si="1"/>
        <v/>
      </c>
      <c r="F43" s="469"/>
      <c r="G43" s="391" t="str">
        <f t="shared" si="2"/>
        <v>ggf. Pflichtfeld!</v>
      </c>
    </row>
    <row r="44" spans="1:7" ht="15" customHeight="1" x14ac:dyDescent="0.25">
      <c r="A44" s="175" t="s">
        <v>124</v>
      </c>
      <c r="B44" s="342" t="str">
        <f>'Recyclingschritt N_0'!B82</f>
        <v/>
      </c>
      <c r="C44" s="282" t="str">
        <f>IFERROR('Recyclingschritt N_0'!C82+('Behandlung vorgelagert N_-1 '!C49+'Behandlung vorgelagert N_-2'!C49+'Recyclingschritt N_1'!C49+'Recyclingschritt N_2'!C49+'Recyclingschritt N_3'!C49+'Recyclingschritt N_4'!C49+'Recyclingschritt N_5'!C49+'Recyclingschritt N_6'!C49+'Recyclingschritt N_7'!C49+'Recyclingschritt N_8'!C49)*$E$27,"")</f>
        <v/>
      </c>
      <c r="D44" s="282" t="str">
        <f>IFERROR('Recyclingschritt N_0'!D82+('Behandlung vorgelagert N_-1 '!D49+'Behandlung vorgelagert N_-2'!D49+'Recyclingschritt N_1'!D49+'Recyclingschritt N_2'!D49+'Recyclingschritt N_3'!D49+'Recyclingschritt N_4'!D49+'Recyclingschritt N_5'!D49+'Recyclingschritt N_6'!D49+'Recyclingschritt N_7'!D49+'Recyclingschritt N_8'!D49)*$E$27,"")</f>
        <v/>
      </c>
      <c r="E44" s="343" t="str">
        <f t="shared" si="1"/>
        <v/>
      </c>
      <c r="F44" s="469"/>
      <c r="G44" s="468"/>
    </row>
    <row r="45" spans="1:7" ht="15" customHeight="1" x14ac:dyDescent="0.25">
      <c r="A45" s="175" t="s">
        <v>125</v>
      </c>
      <c r="B45" s="342" t="str">
        <f>'Recyclingschritt N_0'!B83</f>
        <v/>
      </c>
      <c r="C45" s="282" t="str">
        <f>IFERROR('Recyclingschritt N_0'!C83+('Behandlung vorgelagert N_-1 '!C50+'Behandlung vorgelagert N_-2'!C50+'Recyclingschritt N_1'!C50+'Recyclingschritt N_2'!C50+'Recyclingschritt N_3'!C50+'Recyclingschritt N_4'!C50+'Recyclingschritt N_5'!C50+'Recyclingschritt N_6'!C50+'Recyclingschritt N_7'!C50+'Recyclingschritt N_8'!C50)*$E$27,"")</f>
        <v/>
      </c>
      <c r="D45" s="282" t="str">
        <f>IFERROR('Recyclingschritt N_0'!D83+('Behandlung vorgelagert N_-1 '!D50+'Behandlung vorgelagert N_-2'!D50+'Recyclingschritt N_1'!D50+'Recyclingschritt N_2'!D50+'Recyclingschritt N_3'!D50+'Recyclingschritt N_4'!D50+'Recyclingschritt N_5'!D50+'Recyclingschritt N_6'!D50+'Recyclingschritt N_7'!D50+'Recyclingschritt N_8'!D50)*$E$27,"")</f>
        <v/>
      </c>
      <c r="E45" s="343" t="str">
        <f t="shared" si="1"/>
        <v/>
      </c>
      <c r="F45" s="469"/>
      <c r="G45" s="471"/>
    </row>
    <row r="46" spans="1:7" ht="15" customHeight="1" x14ac:dyDescent="0.25">
      <c r="A46" s="175" t="s">
        <v>28</v>
      </c>
      <c r="B46" s="342" t="str">
        <f>'Recyclingschritt N_0'!B84</f>
        <v/>
      </c>
      <c r="C46" s="282" t="str">
        <f>IFERROR('Recyclingschritt N_0'!C84+('Behandlung vorgelagert N_-1 '!C51+'Behandlung vorgelagert N_-2'!C51+'Recyclingschritt N_1'!C51+'Recyclingschritt N_2'!C51+'Recyclingschritt N_3'!C51+'Recyclingschritt N_4'!C51+'Recyclingschritt N_5'!C51+'Recyclingschritt N_6'!C51+'Recyclingschritt N_7'!C51+'Recyclingschritt N_8'!C51)*$E$27,"")</f>
        <v/>
      </c>
      <c r="D46" s="282" t="str">
        <f>IFERROR('Recyclingschritt N_0'!D84+('Behandlung vorgelagert N_-1 '!D51+'Behandlung vorgelagert N_-2'!D51+'Recyclingschritt N_1'!D51+'Recyclingschritt N_2'!D51+'Recyclingschritt N_3'!D51+'Recyclingschritt N_4'!D51+'Recyclingschritt N_5'!D51+'Recyclingschritt N_6'!D51+'Recyclingschritt N_7'!D51+'Recyclingschritt N_8'!D51)*$E$27,"")</f>
        <v/>
      </c>
      <c r="E46" s="343" t="str">
        <f t="shared" si="1"/>
        <v/>
      </c>
      <c r="F46" s="469"/>
      <c r="G46" s="471"/>
    </row>
    <row r="47" spans="1:7" ht="15" customHeight="1" x14ac:dyDescent="0.25">
      <c r="A47" s="175" t="s">
        <v>126</v>
      </c>
      <c r="B47" s="342" t="str">
        <f>'Recyclingschritt N_0'!B85</f>
        <v/>
      </c>
      <c r="C47" s="282" t="str">
        <f>IFERROR('Recyclingschritt N_0'!C85+('Behandlung vorgelagert N_-1 '!C52+'Behandlung vorgelagert N_-2'!C52+'Recyclingschritt N_1'!C52+'Recyclingschritt N_2'!C52+'Recyclingschritt N_3'!C52+'Recyclingschritt N_4'!C52+'Recyclingschritt N_5'!C52+'Recyclingschritt N_6'!C52+'Recyclingschritt N_7'!C52+'Recyclingschritt N_8'!C52)*$E$27,"")</f>
        <v/>
      </c>
      <c r="D47" s="282" t="str">
        <f>IFERROR('Recyclingschritt N_0'!D85+('Behandlung vorgelagert N_-1 '!D52+'Behandlung vorgelagert N_-2'!D52+'Recyclingschritt N_1'!D52+'Recyclingschritt N_2'!D52+'Recyclingschritt N_3'!D52+'Recyclingschritt N_4'!D52+'Recyclingschritt N_5'!D52+'Recyclingschritt N_6'!D52+'Recyclingschritt N_7'!D52+'Recyclingschritt N_8'!D52)*$E$27,"")</f>
        <v/>
      </c>
      <c r="E47" s="343" t="str">
        <f t="shared" si="1"/>
        <v/>
      </c>
      <c r="F47" s="469"/>
      <c r="G47" s="471"/>
    </row>
    <row r="48" spans="1:7" ht="18" customHeight="1" x14ac:dyDescent="0.35">
      <c r="A48" s="175" t="s">
        <v>127</v>
      </c>
      <c r="B48" s="342" t="str">
        <f>'Recyclingschritt N_0'!B86</f>
        <v/>
      </c>
      <c r="C48" s="282" t="str">
        <f>IFERROR('Recyclingschritt N_0'!C86+('Behandlung vorgelagert N_-1 '!C53+'Behandlung vorgelagert N_-2'!C53+'Recyclingschritt N_1'!C53+'Recyclingschritt N_2'!C53+'Recyclingschritt N_3'!C53+'Recyclingschritt N_4'!C53+'Recyclingschritt N_5'!C53+'Recyclingschritt N_6'!C53+'Recyclingschritt N_7'!C53+'Recyclingschritt N_8'!C53)*$E$27,"")</f>
        <v/>
      </c>
      <c r="D48" s="282" t="str">
        <f>IFERROR('Recyclingschritt N_0'!D86+('Behandlung vorgelagert N_-1 '!D53+'Behandlung vorgelagert N_-2'!D53+'Recyclingschritt N_1'!D53+'Recyclingschritt N_2'!D53+'Recyclingschritt N_3'!D53+'Recyclingschritt N_4'!D53+'Recyclingschritt N_5'!D53+'Recyclingschritt N_6'!D53+'Recyclingschritt N_7'!D53+'Recyclingschritt N_8'!D53)*$E$27,"")</f>
        <v/>
      </c>
      <c r="E48" s="343" t="str">
        <f t="shared" si="1"/>
        <v/>
      </c>
      <c r="F48" s="469"/>
      <c r="G48" s="471"/>
    </row>
    <row r="49" spans="1:7" ht="47.25" customHeight="1" x14ac:dyDescent="0.25">
      <c r="A49" s="175" t="s">
        <v>133</v>
      </c>
      <c r="B49" s="344" t="str">
        <f>'Recyclingschritt N_0'!B87</f>
        <v/>
      </c>
      <c r="C49" s="282" t="str">
        <f>IFERROR('Recyclingschritt N_0'!C87+('Behandlung vorgelagert N_-1 '!C54+'Behandlung vorgelagert N_-2'!C54+'Recyclingschritt N_1'!C54+'Recyclingschritt N_2'!C54+'Recyclingschritt N_3'!C54+'Recyclingschritt N_4'!C54+'Recyclingschritt N_5'!C54+'Recyclingschritt N_6'!C54+'Recyclingschritt N_7'!C54+'Recyclingschritt N_8'!C54)*$E$27,"")</f>
        <v/>
      </c>
      <c r="D49" s="282" t="str">
        <f>IFERROR('Recyclingschritt N_0'!D87+('Behandlung vorgelagert N_-1 '!D54+'Behandlung vorgelagert N_-2'!D54+'Recyclingschritt N_1'!D54+'Recyclingschritt N_2'!D54+'Recyclingschritt N_3'!D54+'Recyclingschritt N_4'!D54+'Recyclingschritt N_5'!D54+'Recyclingschritt N_6'!D54+'Recyclingschritt N_7'!D54+'Recyclingschritt N_8'!D54)*$E$27,"")</f>
        <v/>
      </c>
      <c r="E49" s="343" t="str">
        <f t="shared" si="1"/>
        <v/>
      </c>
      <c r="F49" s="469"/>
      <c r="G49" s="471"/>
    </row>
    <row r="50" spans="1:7" ht="33.75" customHeight="1" x14ac:dyDescent="0.25">
      <c r="A50" s="175" t="s">
        <v>128</v>
      </c>
      <c r="B50" s="342" t="str">
        <f>'Recyclingschritt N_0'!B88</f>
        <v/>
      </c>
      <c r="C50" s="282" t="str">
        <f>IFERROR('Recyclingschritt N_0'!C88+('Behandlung vorgelagert N_-1 '!C55+'Behandlung vorgelagert N_-2'!C55+'Recyclingschritt N_1'!C55+'Recyclingschritt N_2'!C55+'Recyclingschritt N_3'!C55+'Recyclingschritt N_4'!C55+'Recyclingschritt N_5'!C55+'Recyclingschritt N_6'!C55+'Recyclingschritt N_7'!C55+'Recyclingschritt N_8'!C55)*$E$27,"")</f>
        <v/>
      </c>
      <c r="D50" s="282" t="str">
        <f>IFERROR('Recyclingschritt N_0'!D88+('Behandlung vorgelagert N_-1 '!D55+'Behandlung vorgelagert N_-2'!D55+'Recyclingschritt N_1'!D55+'Recyclingschritt N_2'!D55+'Recyclingschritt N_3'!D55+'Recyclingschritt N_4'!D55+'Recyclingschritt N_5'!D55+'Recyclingschritt N_6'!D55+'Recyclingschritt N_7'!D55+'Recyclingschritt N_8'!D55)*$E$27,"")</f>
        <v/>
      </c>
      <c r="E50" s="343" t="str">
        <f t="shared" si="1"/>
        <v/>
      </c>
      <c r="F50" s="469"/>
      <c r="G50" s="471"/>
    </row>
    <row r="51" spans="1:7" ht="15" customHeight="1" x14ac:dyDescent="0.25">
      <c r="A51" s="175" t="s">
        <v>129</v>
      </c>
      <c r="B51" s="342" t="str">
        <f>'Recyclingschritt N_0'!B89</f>
        <v/>
      </c>
      <c r="C51" s="282" t="str">
        <f>IFERROR('Recyclingschritt N_0'!C89+('Behandlung vorgelagert N_-1 '!C56+'Behandlung vorgelagert N_-2'!C56+'Recyclingschritt N_1'!C56+'Recyclingschritt N_2'!C56+'Recyclingschritt N_3'!C56+'Recyclingschritt N_4'!C56+'Recyclingschritt N_5'!C56+'Recyclingschritt N_6'!C56+'Recyclingschritt N_7'!C56+'Recyclingschritt N_8'!C56)*$E$27,"")</f>
        <v/>
      </c>
      <c r="D51" s="282" t="str">
        <f>IFERROR('Recyclingschritt N_0'!D89+('Behandlung vorgelagert N_-1 '!D56+'Behandlung vorgelagert N_-2'!D56+'Recyclingschritt N_1'!D56+'Recyclingschritt N_2'!D56+'Recyclingschritt N_3'!D56+'Recyclingschritt N_4'!D56+'Recyclingschritt N_5'!D56+'Recyclingschritt N_6'!D56+'Recyclingschritt N_7'!D56+'Recyclingschritt N_8'!D56)*$E$27,"")</f>
        <v/>
      </c>
      <c r="E51" s="343" t="str">
        <f t="shared" si="1"/>
        <v/>
      </c>
      <c r="F51" s="469"/>
      <c r="G51" s="471"/>
    </row>
    <row r="52" spans="1:7" ht="15" customHeight="1" x14ac:dyDescent="0.25">
      <c r="A52" s="175" t="s">
        <v>130</v>
      </c>
      <c r="B52" s="342" t="str">
        <f>'Recyclingschritt N_0'!B90</f>
        <v/>
      </c>
      <c r="C52" s="282" t="str">
        <f>IFERROR('Recyclingschritt N_0'!C90+('Behandlung vorgelagert N_-1 '!C57+'Behandlung vorgelagert N_-2'!C57+'Recyclingschritt N_1'!C57+'Recyclingschritt N_2'!C57+'Recyclingschritt N_3'!C57+'Recyclingschritt N_4'!C57+'Recyclingschritt N_5'!C57+'Recyclingschritt N_6'!C57+'Recyclingschritt N_7'!C57+'Recyclingschritt N_8'!C57)*$E$27,"")</f>
        <v/>
      </c>
      <c r="D52" s="282" t="str">
        <f>IFERROR('Recyclingschritt N_0'!D90+('Behandlung vorgelagert N_-1 '!D57+'Behandlung vorgelagert N_-2'!D57+'Recyclingschritt N_1'!D57+'Recyclingschritt N_2'!D57+'Recyclingschritt N_3'!D57+'Recyclingschritt N_4'!D57+'Recyclingschritt N_5'!D57+'Recyclingschritt N_6'!D57+'Recyclingschritt N_7'!D57+'Recyclingschritt N_8'!D57)*$E$27,"")</f>
        <v/>
      </c>
      <c r="E52" s="343" t="str">
        <f t="shared" si="1"/>
        <v/>
      </c>
      <c r="F52" s="469"/>
      <c r="G52" s="471"/>
    </row>
    <row r="53" spans="1:7" ht="15" customHeight="1" x14ac:dyDescent="0.25">
      <c r="A53" s="175" t="s">
        <v>131</v>
      </c>
      <c r="B53" s="342" t="str">
        <f>'Recyclingschritt N_0'!B91</f>
        <v/>
      </c>
      <c r="C53" s="282" t="str">
        <f>IFERROR('Recyclingschritt N_0'!C91+('Behandlung vorgelagert N_-1 '!C58+'Behandlung vorgelagert N_-2'!C58+'Recyclingschritt N_1'!C58+'Recyclingschritt N_2'!C58+'Recyclingschritt N_3'!C58+'Recyclingschritt N_4'!C58+'Recyclingschritt N_5'!C58+'Recyclingschritt N_6'!C58+'Recyclingschritt N_7'!C58+'Recyclingschritt N_8'!C58)*$E$27,"")</f>
        <v/>
      </c>
      <c r="D53" s="282" t="str">
        <f>IFERROR('Recyclingschritt N_0'!D91+('Behandlung vorgelagert N_-1 '!D58+'Behandlung vorgelagert N_-2'!D58+'Recyclingschritt N_1'!D58+'Recyclingschritt N_2'!D58+'Recyclingschritt N_3'!D58+'Recyclingschritt N_4'!D58+'Recyclingschritt N_5'!D58+'Recyclingschritt N_6'!D58+'Recyclingschritt N_7'!D58+'Recyclingschritt N_8'!D58)*$E$27,"")</f>
        <v/>
      </c>
      <c r="E53" s="343" t="str">
        <f t="shared" si="1"/>
        <v/>
      </c>
      <c r="F53" s="469"/>
      <c r="G53" s="471"/>
    </row>
    <row r="54" spans="1:7" ht="15" customHeight="1" x14ac:dyDescent="0.25">
      <c r="A54" s="25" t="str">
        <f>IF('Recyclingschritt N_0'!A92&lt;&gt;"",'Recyclingschritt N_0'!A92,"")</f>
        <v/>
      </c>
      <c r="B54" s="342" t="str">
        <f>'Recyclingschritt N_0'!B92</f>
        <v/>
      </c>
      <c r="C54" s="282" t="str">
        <f>IFERROR('Recyclingschritt N_0'!C92+('Behandlung vorgelagert N_-1 '!C59+'Behandlung vorgelagert N_-2'!C59+'Recyclingschritt N_1'!C59+'Recyclingschritt N_2'!C59+'Recyclingschritt N_3'!C59+'Recyclingschritt N_4'!C59+'Recyclingschritt N_5'!C59+'Recyclingschritt N_6'!C59+'Recyclingschritt N_7'!C59+'Recyclingschritt N_8'!C59)*$E$27,"")</f>
        <v/>
      </c>
      <c r="D54" s="282" t="str">
        <f>IFERROR('Recyclingschritt N_0'!D92+('Behandlung vorgelagert N_-1 '!D59+'Behandlung vorgelagert N_-2'!D59+'Recyclingschritt N_1'!D59+'Recyclingschritt N_2'!D59+'Recyclingschritt N_3'!D59+'Recyclingschritt N_4'!D59+'Recyclingschritt N_5'!D59+'Recyclingschritt N_6'!D59+'Recyclingschritt N_7'!D59+'Recyclingschritt N_8'!D59)*$E$27,"")</f>
        <v/>
      </c>
      <c r="E54" s="343" t="str">
        <f t="shared" si="1"/>
        <v/>
      </c>
      <c r="F54" s="469"/>
      <c r="G54" s="471"/>
    </row>
    <row r="55" spans="1:7" ht="15" customHeight="1" x14ac:dyDescent="0.25">
      <c r="A55" s="25" t="str">
        <f>IF('Recyclingschritt N_0'!A93&lt;&gt;"",'Recyclingschritt N_0'!A93,"")</f>
        <v/>
      </c>
      <c r="B55" s="342" t="str">
        <f>'Recyclingschritt N_0'!B93</f>
        <v/>
      </c>
      <c r="C55" s="282" t="str">
        <f>IFERROR('Recyclingschritt N_0'!C93+('Behandlung vorgelagert N_-1 '!C60+'Behandlung vorgelagert N_-2'!C60+'Recyclingschritt N_1'!C60+'Recyclingschritt N_2'!C60+'Recyclingschritt N_3'!C60+'Recyclingschritt N_4'!C60+'Recyclingschritt N_5'!C60+'Recyclingschritt N_6'!C60+'Recyclingschritt N_7'!C60+'Recyclingschritt N_8'!C60)*$E$27,"")</f>
        <v/>
      </c>
      <c r="D55" s="282" t="str">
        <f>IFERROR('Recyclingschritt N_0'!D93+('Behandlung vorgelagert N_-1 '!D60+'Behandlung vorgelagert N_-2'!D60+'Recyclingschritt N_1'!D60+'Recyclingschritt N_2'!D60+'Recyclingschritt N_3'!D60+'Recyclingschritt N_4'!D60+'Recyclingschritt N_5'!D60+'Recyclingschritt N_6'!D60+'Recyclingschritt N_7'!D60+'Recyclingschritt N_8'!D60)*$E$27,"")</f>
        <v/>
      </c>
      <c r="E55" s="343" t="str">
        <f t="shared" si="1"/>
        <v/>
      </c>
      <c r="F55" s="469"/>
      <c r="G55" s="471"/>
    </row>
    <row r="56" spans="1:7" ht="15" customHeight="1" x14ac:dyDescent="0.25">
      <c r="A56" s="25" t="str">
        <f>IF('Recyclingschritt N_0'!A94&lt;&gt;"",'Recyclingschritt N_0'!A94,"")</f>
        <v/>
      </c>
      <c r="B56" s="342" t="str">
        <f>'Recyclingschritt N_0'!B94</f>
        <v/>
      </c>
      <c r="C56" s="282" t="str">
        <f>IFERROR('Recyclingschritt N_0'!C94+('Behandlung vorgelagert N_-1 '!C61+'Behandlung vorgelagert N_-2'!C61+'Recyclingschritt N_1'!C61+'Recyclingschritt N_2'!C61+'Recyclingschritt N_3'!C61+'Recyclingschritt N_4'!C61+'Recyclingschritt N_5'!C61+'Recyclingschritt N_6'!C61+'Recyclingschritt N_7'!C61+'Recyclingschritt N_8'!C61)*$E$27,"")</f>
        <v/>
      </c>
      <c r="D56" s="282" t="str">
        <f>IFERROR('Recyclingschritt N_0'!D94+('Behandlung vorgelagert N_-1 '!D61+'Behandlung vorgelagert N_-2'!D61+'Recyclingschritt N_1'!D61+'Recyclingschritt N_2'!D61+'Recyclingschritt N_3'!D61+'Recyclingschritt N_4'!D61+'Recyclingschritt N_5'!D61+'Recyclingschritt N_6'!D61+'Recyclingschritt N_7'!D61+'Recyclingschritt N_8'!D61)*$E$27,"")</f>
        <v/>
      </c>
      <c r="E56" s="343" t="str">
        <f t="shared" si="1"/>
        <v/>
      </c>
      <c r="F56" s="469"/>
      <c r="G56" s="471"/>
    </row>
    <row r="57" spans="1:7" ht="15" customHeight="1" x14ac:dyDescent="0.25">
      <c r="A57" s="25" t="str">
        <f>IF('Recyclingschritt N_0'!A95&lt;&gt;"",'Recyclingschritt N_0'!A95,"")</f>
        <v/>
      </c>
      <c r="B57" s="342" t="str">
        <f>'Recyclingschritt N_0'!B95</f>
        <v/>
      </c>
      <c r="C57" s="282" t="str">
        <f>IFERROR('Recyclingschritt N_0'!C95+('Behandlung vorgelagert N_-1 '!C62+'Behandlung vorgelagert N_-2'!C62+'Recyclingschritt N_1'!C62+'Recyclingschritt N_2'!C62+'Recyclingschritt N_3'!C62+'Recyclingschritt N_4'!C62+'Recyclingschritt N_5'!C62+'Recyclingschritt N_6'!C62+'Recyclingschritt N_7'!C62+'Recyclingschritt N_8'!C62)*$E$27,"")</f>
        <v/>
      </c>
      <c r="D57" s="282" t="str">
        <f>IFERROR('Recyclingschritt N_0'!D95+('Behandlung vorgelagert N_-1 '!D62+'Behandlung vorgelagert N_-2'!D62+'Recyclingschritt N_1'!D62+'Recyclingschritt N_2'!D62+'Recyclingschritt N_3'!D62+'Recyclingschritt N_4'!D62+'Recyclingschritt N_5'!D62+'Recyclingschritt N_6'!D62+'Recyclingschritt N_7'!D62+'Recyclingschritt N_8'!D62)*$E$27,"")</f>
        <v/>
      </c>
      <c r="E57" s="343" t="str">
        <f t="shared" si="1"/>
        <v/>
      </c>
      <c r="F57" s="469"/>
      <c r="G57" s="471"/>
    </row>
    <row r="58" spans="1:7" ht="15" customHeight="1" x14ac:dyDescent="0.25">
      <c r="A58" s="25" t="str">
        <f>IF('Recyclingschritt N_0'!A96&lt;&gt;"",'Recyclingschritt N_0'!A96,"")</f>
        <v/>
      </c>
      <c r="B58" s="342" t="str">
        <f>'Recyclingschritt N_0'!B96</f>
        <v/>
      </c>
      <c r="C58" s="282" t="str">
        <f>IFERROR('Recyclingschritt N_0'!C96+('Behandlung vorgelagert N_-1 '!C63+'Behandlung vorgelagert N_-2'!C63+'Recyclingschritt N_1'!C63+'Recyclingschritt N_2'!C63+'Recyclingschritt N_3'!C63+'Recyclingschritt N_4'!C63+'Recyclingschritt N_5'!C63+'Recyclingschritt N_6'!C63+'Recyclingschritt N_7'!C63+'Recyclingschritt N_8'!C63)*$E$27,"")</f>
        <v/>
      </c>
      <c r="D58" s="282" t="str">
        <f>IFERROR('Recyclingschritt N_0'!D96+('Behandlung vorgelagert N_-1 '!D63+'Behandlung vorgelagert N_-2'!D63+'Recyclingschritt N_1'!D63+'Recyclingschritt N_2'!D63+'Recyclingschritt N_3'!D63+'Recyclingschritt N_4'!D63+'Recyclingschritt N_5'!D63+'Recyclingschritt N_6'!D63+'Recyclingschritt N_7'!D63+'Recyclingschritt N_8'!D63)*$E$27,"")</f>
        <v/>
      </c>
      <c r="E58" s="343" t="str">
        <f t="shared" si="1"/>
        <v/>
      </c>
      <c r="F58" s="470"/>
      <c r="G58" s="472"/>
    </row>
    <row r="59" spans="1:7" ht="15" customHeight="1" x14ac:dyDescent="0.25">
      <c r="A59" s="128" t="s">
        <v>30</v>
      </c>
      <c r="B59" s="394">
        <f>SUM(B40:B58)</f>
        <v>0</v>
      </c>
      <c r="C59" s="257">
        <f>SUM(C40:C58)</f>
        <v>0</v>
      </c>
      <c r="D59" s="257">
        <f>SUM(D40:D58)</f>
        <v>0</v>
      </c>
      <c r="E59" s="258">
        <f t="shared" ref="E59" si="3">C59+D59</f>
        <v>0</v>
      </c>
      <c r="F59" s="261" t="str">
        <f>IFERROR(E59/B59,"")</f>
        <v/>
      </c>
      <c r="G59" s="262"/>
    </row>
    <row r="60" spans="1:7" x14ac:dyDescent="0.25">
      <c r="A60" s="130"/>
      <c r="B60" s="130"/>
      <c r="C60" s="131"/>
      <c r="D60" s="132"/>
      <c r="E60" s="132"/>
      <c r="F60" s="132"/>
      <c r="G60" s="133"/>
    </row>
    <row r="61" spans="1:7" ht="50.1" customHeight="1" x14ac:dyDescent="0.25">
      <c r="A61" s="447" t="s">
        <v>203</v>
      </c>
      <c r="B61" s="448"/>
      <c r="C61" s="448"/>
      <c r="D61" s="448"/>
      <c r="E61" s="448"/>
      <c r="F61" s="448"/>
      <c r="G61" s="448"/>
    </row>
    <row r="62" spans="1:7" ht="20.100000000000001" customHeight="1" x14ac:dyDescent="0.25">
      <c r="A62" s="397" t="s">
        <v>202</v>
      </c>
      <c r="B62" s="449" t="str">
        <f>D28</f>
        <v/>
      </c>
      <c r="C62" s="450"/>
      <c r="D62" s="403"/>
      <c r="E62" s="398"/>
      <c r="F62" s="398"/>
      <c r="G62" s="404"/>
    </row>
    <row r="63" spans="1:7" x14ac:dyDescent="0.25">
      <c r="A63" s="441" t="s">
        <v>100</v>
      </c>
      <c r="B63" s="442"/>
      <c r="C63" s="443"/>
      <c r="D63" s="444" t="str">
        <f>IF('Recyclingschritt N_0'!E27&lt;&gt;"",'Recyclingschritt N_0'!E27,"")</f>
        <v/>
      </c>
      <c r="E63" s="444"/>
      <c r="F63" s="444"/>
      <c r="G63" s="444"/>
    </row>
    <row r="64" spans="1:7" ht="78.75" x14ac:dyDescent="0.25">
      <c r="A64" s="125" t="s">
        <v>7</v>
      </c>
      <c r="B64" s="14" t="s">
        <v>35</v>
      </c>
      <c r="C64" s="14" t="s">
        <v>32</v>
      </c>
      <c r="D64" s="14" t="s">
        <v>33</v>
      </c>
      <c r="E64" s="15" t="s">
        <v>34</v>
      </c>
      <c r="F64" s="181" t="s">
        <v>139</v>
      </c>
      <c r="G64" s="181" t="s">
        <v>140</v>
      </c>
    </row>
    <row r="65" spans="1:7" x14ac:dyDescent="0.25">
      <c r="A65" s="175"/>
      <c r="B65" s="9" t="s">
        <v>8</v>
      </c>
      <c r="C65" s="58" t="s">
        <v>8</v>
      </c>
      <c r="D65" s="58" t="s">
        <v>8</v>
      </c>
      <c r="E65" s="58" t="s">
        <v>8</v>
      </c>
      <c r="F65" s="172" t="s">
        <v>29</v>
      </c>
      <c r="G65" s="172" t="s">
        <v>29</v>
      </c>
    </row>
    <row r="66" spans="1:7" ht="24.95" customHeight="1" x14ac:dyDescent="0.25">
      <c r="A66" s="175" t="s">
        <v>120</v>
      </c>
      <c r="B66" s="259" t="str">
        <f>'Recyclingschritt N_0'!B104</f>
        <v/>
      </c>
      <c r="C66" s="259" t="str">
        <f>IFERROR('Recyclingschritt N_0'!C104+('Behandlung vorgelagert N_-1 '!C45+'Behandlung vorgelagert N_-2'!C45+'Recyclingschritt N_1'!C45+'Recyclingschritt N_2'!C45+'Recyclingschritt N_3'!C45+'Recyclingschritt N_4'!C45+'Recyclingschritt N_5'!C45+'Recyclingschritt N_6'!C45+'Recyclingschritt N_7'!C45+'Recyclingschritt N_8'!C45)*$E$28,"")</f>
        <v/>
      </c>
      <c r="D66" s="259" t="str">
        <f>IFERROR('Recyclingschritt N_0'!D104+('Behandlung vorgelagert N_-1 '!D45+'Behandlung vorgelagert N_-2'!D45+'Recyclingschritt N_1'!D45+'Recyclingschritt N_2'!D45+'Recyclingschritt N_3'!D45+'Recyclingschritt N_4'!D45+'Recyclingschritt N_5'!D45+'Recyclingschritt N_6'!D45+'Recyclingschritt N_7'!D45+'Recyclingschritt N_8'!D45)*$E$28,"")</f>
        <v/>
      </c>
      <c r="E66" s="260" t="str">
        <f>IFERROR(C66+D66,"")</f>
        <v/>
      </c>
      <c r="F66" s="445"/>
      <c r="G66" s="391" t="str">
        <f>IFERROR(E66/B66, "ggf. Pflichtfeld!")</f>
        <v>ggf. Pflichtfeld!</v>
      </c>
    </row>
    <row r="67" spans="1:7" ht="24.95" customHeight="1" x14ac:dyDescent="0.25">
      <c r="A67" s="175" t="s">
        <v>121</v>
      </c>
      <c r="B67" s="259" t="str">
        <f>'Recyclingschritt N_0'!B105</f>
        <v/>
      </c>
      <c r="C67" s="259" t="str">
        <f>IFERROR('Recyclingschritt N_0'!C105+('Behandlung vorgelagert N_-1 '!C46+'Behandlung vorgelagert N_-2'!C46+'Recyclingschritt N_1'!C46+'Recyclingschritt N_2'!C46+'Recyclingschritt N_3'!C46+'Recyclingschritt N_4'!C46+'Recyclingschritt N_5'!C46+'Recyclingschritt N_6'!C46+'Recyclingschritt N_7'!C46+'Recyclingschritt N_8'!C46)*$E$28,"")</f>
        <v/>
      </c>
      <c r="D67" s="259" t="str">
        <f>IFERROR('Recyclingschritt N_0'!D105+('Behandlung vorgelagert N_-1 '!D46+'Behandlung vorgelagert N_-2'!D46+'Recyclingschritt N_1'!D46+'Recyclingschritt N_2'!D46+'Recyclingschritt N_3'!D46+'Recyclingschritt N_4'!D46+'Recyclingschritt N_5'!D46+'Recyclingschritt N_6'!D46+'Recyclingschritt N_7'!D46+'Recyclingschritt N_8'!D46)*$E$28,"")</f>
        <v/>
      </c>
      <c r="E67" s="260" t="str">
        <f t="shared" ref="E67:E84" si="4">IFERROR(C67+D67,"")</f>
        <v/>
      </c>
      <c r="F67" s="473"/>
      <c r="G67" s="391" t="str">
        <f t="shared" ref="G67:G69" si="5">IFERROR(E67/B67, "ggf. Pflichtfeld!")</f>
        <v>ggf. Pflichtfeld!</v>
      </c>
    </row>
    <row r="68" spans="1:7" ht="24.95" customHeight="1" x14ac:dyDescent="0.25">
      <c r="A68" s="175" t="s">
        <v>122</v>
      </c>
      <c r="B68" s="259" t="str">
        <f>'Recyclingschritt N_0'!B106</f>
        <v/>
      </c>
      <c r="C68" s="259" t="str">
        <f>IFERROR('Recyclingschritt N_0'!C106+('Behandlung vorgelagert N_-1 '!C47+'Behandlung vorgelagert N_-2'!C47+'Recyclingschritt N_1'!C47+'Recyclingschritt N_2'!C47+'Recyclingschritt N_3'!C47+'Recyclingschritt N_4'!C47+'Recyclingschritt N_5'!C47+'Recyclingschritt N_6'!C47+'Recyclingschritt N_7'!C47+'Recyclingschritt N_8'!C47)*$E$28,"")</f>
        <v/>
      </c>
      <c r="D68" s="259" t="str">
        <f>IFERROR('Recyclingschritt N_0'!D106+('Behandlung vorgelagert N_-1 '!D47+'Behandlung vorgelagert N_-2'!D47+'Recyclingschritt N_1'!D47+'Recyclingschritt N_2'!D47+'Recyclingschritt N_3'!D47+'Recyclingschritt N_4'!D47+'Recyclingschritt N_5'!D47+'Recyclingschritt N_6'!D47+'Recyclingschritt N_7'!D47+'Recyclingschritt N_8'!D47)*$E$28,"")</f>
        <v/>
      </c>
      <c r="E68" s="260" t="str">
        <f t="shared" si="4"/>
        <v/>
      </c>
      <c r="F68" s="473"/>
      <c r="G68" s="391" t="str">
        <f t="shared" si="5"/>
        <v>ggf. Pflichtfeld!</v>
      </c>
    </row>
    <row r="69" spans="1:7" ht="24.95" customHeight="1" x14ac:dyDescent="0.25">
      <c r="A69" s="175" t="s">
        <v>123</v>
      </c>
      <c r="B69" s="259" t="str">
        <f>'Recyclingschritt N_0'!B107</f>
        <v/>
      </c>
      <c r="C69" s="259" t="str">
        <f>IFERROR('Recyclingschritt N_0'!C107+('Behandlung vorgelagert N_-1 '!C48+'Behandlung vorgelagert N_-2'!C48+'Recyclingschritt N_1'!C48+'Recyclingschritt N_2'!C48+'Recyclingschritt N_3'!C48+'Recyclingschritt N_4'!C48+'Recyclingschritt N_5'!C48+'Recyclingschritt N_6'!C48+'Recyclingschritt N_7'!C48+'Recyclingschritt N_8'!C48)*$E$28,"")</f>
        <v/>
      </c>
      <c r="D69" s="259" t="str">
        <f>IFERROR('Recyclingschritt N_0'!D107+('Behandlung vorgelagert N_-1 '!D48+'Behandlung vorgelagert N_-2'!D48+'Recyclingschritt N_1'!D48+'Recyclingschritt N_2'!D48+'Recyclingschritt N_3'!D48+'Recyclingschritt N_4'!D48+'Recyclingschritt N_5'!D48+'Recyclingschritt N_6'!D48+'Recyclingschritt N_7'!D48+'Recyclingschritt N_8'!D48)*$E$28,"")</f>
        <v/>
      </c>
      <c r="E69" s="260" t="str">
        <f t="shared" si="4"/>
        <v/>
      </c>
      <c r="F69" s="473"/>
      <c r="G69" s="391" t="str">
        <f t="shared" si="5"/>
        <v>ggf. Pflichtfeld!</v>
      </c>
    </row>
    <row r="70" spans="1:7" x14ac:dyDescent="0.25">
      <c r="A70" s="175" t="s">
        <v>124</v>
      </c>
      <c r="B70" s="259" t="str">
        <f>'Recyclingschritt N_0'!B108</f>
        <v/>
      </c>
      <c r="C70" s="259" t="str">
        <f>IFERROR('Recyclingschritt N_0'!C108+('Behandlung vorgelagert N_-1 '!C49+'Behandlung vorgelagert N_-2'!C49+'Recyclingschritt N_1'!C49+'Recyclingschritt N_2'!C49+'Recyclingschritt N_3'!C49+'Recyclingschritt N_4'!C49+'Recyclingschritt N_5'!C49+'Recyclingschritt N_6'!C49+'Recyclingschritt N_7'!C49+'Recyclingschritt N_8'!C49)*$E$28,"")</f>
        <v/>
      </c>
      <c r="D70" s="259" t="str">
        <f>IFERROR('Recyclingschritt N_0'!D108+('Behandlung vorgelagert N_-1 '!D49+'Behandlung vorgelagert N_-2'!D49+'Recyclingschritt N_1'!D49+'Recyclingschritt N_2'!D49+'Recyclingschritt N_3'!D49+'Recyclingschritt N_4'!D49+'Recyclingschritt N_5'!D49+'Recyclingschritt N_6'!D49+'Recyclingschritt N_7'!D49+'Recyclingschritt N_8'!D49)*$E$28,"")</f>
        <v/>
      </c>
      <c r="E70" s="260" t="str">
        <f t="shared" si="4"/>
        <v/>
      </c>
      <c r="F70" s="473"/>
      <c r="G70" s="445"/>
    </row>
    <row r="71" spans="1:7" x14ac:dyDescent="0.25">
      <c r="A71" s="175" t="s">
        <v>125</v>
      </c>
      <c r="B71" s="259" t="str">
        <f>'Recyclingschritt N_0'!B109</f>
        <v/>
      </c>
      <c r="C71" s="259" t="str">
        <f>IFERROR('Recyclingschritt N_0'!C109+('Behandlung vorgelagert N_-1 '!C50+'Behandlung vorgelagert N_-2'!C50+'Recyclingschritt N_1'!C50+'Recyclingschritt N_2'!C50+'Recyclingschritt N_3'!C50+'Recyclingschritt N_4'!C50+'Recyclingschritt N_5'!C50+'Recyclingschritt N_6'!C50+'Recyclingschritt N_7'!C50+'Recyclingschritt N_8'!C50)*$E$28,"")</f>
        <v/>
      </c>
      <c r="D71" s="259" t="str">
        <f>IFERROR('Recyclingschritt N_0'!D109+('Behandlung vorgelagert N_-1 '!D50+'Behandlung vorgelagert N_-2'!D50+'Recyclingschritt N_1'!D50+'Recyclingschritt N_2'!D50+'Recyclingschritt N_3'!D50+'Recyclingschritt N_4'!D50+'Recyclingschritt N_5'!D50+'Recyclingschritt N_6'!D50+'Recyclingschritt N_7'!D50+'Recyclingschritt N_8'!D50)*$E$28,"")</f>
        <v/>
      </c>
      <c r="E71" s="260" t="str">
        <f t="shared" si="4"/>
        <v/>
      </c>
      <c r="F71" s="473"/>
      <c r="G71" s="446"/>
    </row>
    <row r="72" spans="1:7" x14ac:dyDescent="0.25">
      <c r="A72" s="175" t="s">
        <v>28</v>
      </c>
      <c r="B72" s="259" t="str">
        <f>'Recyclingschritt N_0'!B110</f>
        <v/>
      </c>
      <c r="C72" s="259" t="str">
        <f>IFERROR('Recyclingschritt N_0'!C110+('Behandlung vorgelagert N_-1 '!C51+'Behandlung vorgelagert N_-2'!C51+'Recyclingschritt N_1'!C51+'Recyclingschritt N_2'!C51+'Recyclingschritt N_3'!C51+'Recyclingschritt N_4'!C51+'Recyclingschritt N_5'!C51+'Recyclingschritt N_6'!C51+'Recyclingschritt N_7'!C51+'Recyclingschritt N_8'!C51)*$E$28,"")</f>
        <v/>
      </c>
      <c r="D72" s="259" t="str">
        <f>IFERROR('Recyclingschritt N_0'!D110+('Behandlung vorgelagert N_-1 '!D51+'Behandlung vorgelagert N_-2'!D51+'Recyclingschritt N_1'!D51+'Recyclingschritt N_2'!D51+'Recyclingschritt N_3'!D51+'Recyclingschritt N_4'!D51+'Recyclingschritt N_5'!D51+'Recyclingschritt N_6'!D51+'Recyclingschritt N_7'!D51+'Recyclingschritt N_8'!D51)*$E$28,"")</f>
        <v/>
      </c>
      <c r="E72" s="260" t="str">
        <f t="shared" si="4"/>
        <v/>
      </c>
      <c r="F72" s="473"/>
      <c r="G72" s="446"/>
    </row>
    <row r="73" spans="1:7" ht="18" x14ac:dyDescent="0.25">
      <c r="A73" s="175" t="s">
        <v>126</v>
      </c>
      <c r="B73" s="259" t="str">
        <f>'Recyclingschritt N_0'!B111</f>
        <v/>
      </c>
      <c r="C73" s="259" t="str">
        <f>IFERROR('Recyclingschritt N_0'!C111+('Behandlung vorgelagert N_-1 '!C52+'Behandlung vorgelagert N_-2'!C52+'Recyclingschritt N_1'!C52+'Recyclingschritt N_2'!C52+'Recyclingschritt N_3'!C52+'Recyclingschritt N_4'!C52+'Recyclingschritt N_5'!C52+'Recyclingschritt N_6'!C52+'Recyclingschritt N_7'!C52+'Recyclingschritt N_8'!C52)*$E$28,"")</f>
        <v/>
      </c>
      <c r="D73" s="259" t="str">
        <f>IFERROR('Recyclingschritt N_0'!D111+('Behandlung vorgelagert N_-1 '!D52+'Behandlung vorgelagert N_-2'!D52+'Recyclingschritt N_1'!D52+'Recyclingschritt N_2'!D52+'Recyclingschritt N_3'!D52+'Recyclingschritt N_4'!D52+'Recyclingschritt N_5'!D52+'Recyclingschritt N_6'!D52+'Recyclingschritt N_7'!D52+'Recyclingschritt N_8'!D52)*$E$28,"")</f>
        <v/>
      </c>
      <c r="E73" s="260" t="str">
        <f t="shared" si="4"/>
        <v/>
      </c>
      <c r="F73" s="473"/>
      <c r="G73" s="446"/>
    </row>
    <row r="74" spans="1:7" ht="19.5" x14ac:dyDescent="0.35">
      <c r="A74" s="175" t="s">
        <v>127</v>
      </c>
      <c r="B74" s="259" t="str">
        <f>'Recyclingschritt N_0'!B112</f>
        <v/>
      </c>
      <c r="C74" s="259" t="str">
        <f>IFERROR('Recyclingschritt N_0'!C112+('Behandlung vorgelagert N_-1 '!C53+'Behandlung vorgelagert N_-2'!C53+'Recyclingschritt N_1'!C53+'Recyclingschritt N_2'!C53+'Recyclingschritt N_3'!C53+'Recyclingschritt N_4'!C53+'Recyclingschritt N_5'!C53+'Recyclingschritt N_6'!C53+'Recyclingschritt N_7'!C53+'Recyclingschritt N_8'!C53)*$E$28,"")</f>
        <v/>
      </c>
      <c r="D74" s="259" t="str">
        <f>IFERROR('Recyclingschritt N_0'!D112+('Behandlung vorgelagert N_-1 '!D53+'Behandlung vorgelagert N_-2'!D53+'Recyclingschritt N_1'!D53+'Recyclingschritt N_2'!D53+'Recyclingschritt N_3'!D53+'Recyclingschritt N_4'!D53+'Recyclingschritt N_5'!D53+'Recyclingschritt N_6'!D53+'Recyclingschritt N_7'!D53+'Recyclingschritt N_8'!D53)*$E$28,"")</f>
        <v/>
      </c>
      <c r="E74" s="260" t="str">
        <f t="shared" si="4"/>
        <v/>
      </c>
      <c r="F74" s="473"/>
      <c r="G74" s="446"/>
    </row>
    <row r="75" spans="1:7" ht="47.25" x14ac:dyDescent="0.25">
      <c r="A75" s="175" t="s">
        <v>133</v>
      </c>
      <c r="B75" s="259" t="str">
        <f>'Recyclingschritt N_0'!B113</f>
        <v/>
      </c>
      <c r="C75" s="259" t="str">
        <f>IFERROR('Recyclingschritt N_0'!C113+('Behandlung vorgelagert N_-1 '!C54+'Behandlung vorgelagert N_-2'!C54+'Recyclingschritt N_1'!C54+'Recyclingschritt N_2'!C54+'Recyclingschritt N_3'!C54+'Recyclingschritt N_4'!C54+'Recyclingschritt N_5'!C54+'Recyclingschritt N_6'!C54+'Recyclingschritt N_7'!C54+'Recyclingschritt N_8'!C54)*$E$28,"")</f>
        <v/>
      </c>
      <c r="D75" s="259" t="str">
        <f>IFERROR('Recyclingschritt N_0'!D113+('Behandlung vorgelagert N_-1 '!D54+'Behandlung vorgelagert N_-2'!D54+'Recyclingschritt N_1'!D54+'Recyclingschritt N_2'!D54+'Recyclingschritt N_3'!D54+'Recyclingschritt N_4'!D54+'Recyclingschritt N_5'!D54+'Recyclingschritt N_6'!D54+'Recyclingschritt N_7'!D54+'Recyclingschritt N_8'!D54)*$E$28,"")</f>
        <v/>
      </c>
      <c r="E75" s="260" t="str">
        <f t="shared" si="4"/>
        <v/>
      </c>
      <c r="F75" s="473"/>
      <c r="G75" s="446"/>
    </row>
    <row r="76" spans="1:7" ht="32.25" x14ac:dyDescent="0.25">
      <c r="A76" s="175" t="s">
        <v>128</v>
      </c>
      <c r="B76" s="259" t="str">
        <f>'Recyclingschritt N_0'!B114</f>
        <v/>
      </c>
      <c r="C76" s="259" t="str">
        <f>IFERROR('Recyclingschritt N_0'!C114+('Behandlung vorgelagert N_-1 '!C55+'Behandlung vorgelagert N_-2'!C55+'Recyclingschritt N_1'!C55+'Recyclingschritt N_2'!C55+'Recyclingschritt N_3'!C55+'Recyclingschritt N_4'!C55+'Recyclingschritt N_5'!C55+'Recyclingschritt N_6'!C55+'Recyclingschritt N_7'!C55+'Recyclingschritt N_8'!C55)*$E$28,"")</f>
        <v/>
      </c>
      <c r="D76" s="259" t="str">
        <f>IFERROR('Recyclingschritt N_0'!D114+('Behandlung vorgelagert N_-1 '!D55+'Behandlung vorgelagert N_-2'!D55+'Recyclingschritt N_1'!D55+'Recyclingschritt N_2'!D55+'Recyclingschritt N_3'!D55+'Recyclingschritt N_4'!D55+'Recyclingschritt N_5'!D55+'Recyclingschritt N_6'!D55+'Recyclingschritt N_7'!D55+'Recyclingschritt N_8'!D55)*$E$28,"")</f>
        <v/>
      </c>
      <c r="E76" s="260" t="str">
        <f t="shared" si="4"/>
        <v/>
      </c>
      <c r="F76" s="473"/>
      <c r="G76" s="446"/>
    </row>
    <row r="77" spans="1:7" ht="17.25" x14ac:dyDescent="0.25">
      <c r="A77" s="175" t="s">
        <v>129</v>
      </c>
      <c r="B77" s="259" t="str">
        <f>'Recyclingschritt N_0'!B115</f>
        <v/>
      </c>
      <c r="C77" s="259" t="str">
        <f>IFERROR('Recyclingschritt N_0'!C115+('Behandlung vorgelagert N_-1 '!C56+'Behandlung vorgelagert N_-2'!C56+'Recyclingschritt N_1'!C56+'Recyclingschritt N_2'!C56+'Recyclingschritt N_3'!C56+'Recyclingschritt N_4'!C56+'Recyclingschritt N_5'!C56+'Recyclingschritt N_6'!C56+'Recyclingschritt N_7'!C56+'Recyclingschritt N_8'!C56)*$E$28,"")</f>
        <v/>
      </c>
      <c r="D77" s="259" t="str">
        <f>IFERROR('Recyclingschritt N_0'!D115+('Behandlung vorgelagert N_-1 '!D56+'Behandlung vorgelagert N_-2'!D56+'Recyclingschritt N_1'!D56+'Recyclingschritt N_2'!D56+'Recyclingschritt N_3'!D56+'Recyclingschritt N_4'!D56+'Recyclingschritt N_5'!D56+'Recyclingschritt N_6'!D56+'Recyclingschritt N_7'!D56+'Recyclingschritt N_8'!D56)*$E$28,"")</f>
        <v/>
      </c>
      <c r="E77" s="260" t="str">
        <f t="shared" si="4"/>
        <v/>
      </c>
      <c r="F77" s="473"/>
      <c r="G77" s="446"/>
    </row>
    <row r="78" spans="1:7" ht="17.25" x14ac:dyDescent="0.25">
      <c r="A78" s="175" t="s">
        <v>130</v>
      </c>
      <c r="B78" s="259" t="str">
        <f>'Recyclingschritt N_0'!B116</f>
        <v/>
      </c>
      <c r="C78" s="259" t="str">
        <f>IFERROR('Recyclingschritt N_0'!C116+('Behandlung vorgelagert N_-1 '!C57+'Behandlung vorgelagert N_-2'!C57+'Recyclingschritt N_1'!C57+'Recyclingschritt N_2'!C57+'Recyclingschritt N_3'!C57+'Recyclingschritt N_4'!C57+'Recyclingschritt N_5'!C57+'Recyclingschritt N_6'!C57+'Recyclingschritt N_7'!C57+'Recyclingschritt N_8'!C57)*$E$28,"")</f>
        <v/>
      </c>
      <c r="D78" s="259" t="str">
        <f>IFERROR('Recyclingschritt N_0'!D116+('Behandlung vorgelagert N_-1 '!D57+'Behandlung vorgelagert N_-2'!D57+'Recyclingschritt N_1'!D57+'Recyclingschritt N_2'!D57+'Recyclingschritt N_3'!D57+'Recyclingschritt N_4'!D57+'Recyclingschritt N_5'!D57+'Recyclingschritt N_6'!D57+'Recyclingschritt N_7'!D57+'Recyclingschritt N_8'!D57)*$E$28,"")</f>
        <v/>
      </c>
      <c r="E78" s="260" t="str">
        <f t="shared" si="4"/>
        <v/>
      </c>
      <c r="F78" s="473"/>
      <c r="G78" s="446"/>
    </row>
    <row r="79" spans="1:7" ht="17.25" x14ac:dyDescent="0.25">
      <c r="A79" s="175" t="s">
        <v>131</v>
      </c>
      <c r="B79" s="259" t="str">
        <f>'Recyclingschritt N_0'!B117</f>
        <v/>
      </c>
      <c r="C79" s="259" t="str">
        <f>IFERROR('Recyclingschritt N_0'!C117+('Behandlung vorgelagert N_-1 '!C58+'Behandlung vorgelagert N_-2'!C58+'Recyclingschritt N_1'!C58+'Recyclingschritt N_2'!C58+'Recyclingschritt N_3'!C58+'Recyclingschritt N_4'!C58+'Recyclingschritt N_5'!C58+'Recyclingschritt N_6'!C58+'Recyclingschritt N_7'!C58+'Recyclingschritt N_8'!C58)*$E$28,"")</f>
        <v/>
      </c>
      <c r="D79" s="259" t="str">
        <f>IFERROR('Recyclingschritt N_0'!D117+('Behandlung vorgelagert N_-1 '!D58+'Behandlung vorgelagert N_-2'!D58+'Recyclingschritt N_1'!D58+'Recyclingschritt N_2'!D58+'Recyclingschritt N_3'!D58+'Recyclingschritt N_4'!D58+'Recyclingschritt N_5'!D58+'Recyclingschritt N_6'!D58+'Recyclingschritt N_7'!D58+'Recyclingschritt N_8'!D58)*$E$28,"")</f>
        <v/>
      </c>
      <c r="E79" s="260" t="str">
        <f t="shared" si="4"/>
        <v/>
      </c>
      <c r="F79" s="473"/>
      <c r="G79" s="446"/>
    </row>
    <row r="80" spans="1:7" x14ac:dyDescent="0.25">
      <c r="A80" s="25" t="str">
        <f>IF('Recyclingschritt N_0'!A118&lt;&gt;"",'Recyclingschritt N_0'!A118,"")</f>
        <v/>
      </c>
      <c r="B80" s="259" t="str">
        <f>'Recyclingschritt N_0'!B118</f>
        <v/>
      </c>
      <c r="C80" s="259" t="str">
        <f>IFERROR('Recyclingschritt N_0'!C118+('Behandlung vorgelagert N_-1 '!C59+'Behandlung vorgelagert N_-2'!C59+'Recyclingschritt N_1'!C59+'Recyclingschritt N_2'!C59+'Recyclingschritt N_3'!C59+'Recyclingschritt N_4'!C59+'Recyclingschritt N_5'!C59+'Recyclingschritt N_6'!C59+'Recyclingschritt N_7'!C59+'Recyclingschritt N_8'!C59)*$E$28,"")</f>
        <v/>
      </c>
      <c r="D80" s="259" t="str">
        <f>IFERROR('Recyclingschritt N_0'!D118+('Behandlung vorgelagert N_-1 '!D59+'Behandlung vorgelagert N_-2'!D59+'Recyclingschritt N_1'!D59+'Recyclingschritt N_2'!D59+'Recyclingschritt N_3'!D59+'Recyclingschritt N_4'!D59+'Recyclingschritt N_5'!D59+'Recyclingschritt N_6'!D59+'Recyclingschritt N_7'!D59+'Recyclingschritt N_8'!D59)*$E$28,"")</f>
        <v/>
      </c>
      <c r="E80" s="260" t="str">
        <f t="shared" si="4"/>
        <v/>
      </c>
      <c r="F80" s="473"/>
      <c r="G80" s="446"/>
    </row>
    <row r="81" spans="1:7" x14ac:dyDescent="0.25">
      <c r="A81" s="25" t="str">
        <f>IF('Recyclingschritt N_0'!A119&lt;&gt;"",'Recyclingschritt N_0'!A119,"")</f>
        <v/>
      </c>
      <c r="B81" s="259" t="str">
        <f>'Recyclingschritt N_0'!B119</f>
        <v/>
      </c>
      <c r="C81" s="259" t="str">
        <f>IFERROR('Recyclingschritt N_0'!C119+('Behandlung vorgelagert N_-1 '!C60+'Behandlung vorgelagert N_-2'!C60+'Recyclingschritt N_1'!C60+'Recyclingschritt N_2'!C60+'Recyclingschritt N_3'!C60+'Recyclingschritt N_4'!C60+'Recyclingschritt N_5'!C60+'Recyclingschritt N_6'!C60+'Recyclingschritt N_7'!C60+'Recyclingschritt N_8'!C60)*$E$28,"")</f>
        <v/>
      </c>
      <c r="D81" s="259" t="str">
        <f>IFERROR('Recyclingschritt N_0'!D119+('Behandlung vorgelagert N_-1 '!D60+'Behandlung vorgelagert N_-2'!D60+'Recyclingschritt N_1'!D60+'Recyclingschritt N_2'!D60+'Recyclingschritt N_3'!D60+'Recyclingschritt N_4'!D60+'Recyclingschritt N_5'!D60+'Recyclingschritt N_6'!D60+'Recyclingschritt N_7'!D60+'Recyclingschritt N_8'!D60)*$E$28,"")</f>
        <v/>
      </c>
      <c r="E81" s="260" t="str">
        <f t="shared" si="4"/>
        <v/>
      </c>
      <c r="F81" s="473"/>
      <c r="G81" s="446"/>
    </row>
    <row r="82" spans="1:7" x14ac:dyDescent="0.25">
      <c r="A82" s="25" t="str">
        <f>IF('Recyclingschritt N_0'!A120&lt;&gt;"",'Recyclingschritt N_0'!A120,"")</f>
        <v/>
      </c>
      <c r="B82" s="259" t="str">
        <f>'Recyclingschritt N_0'!B120</f>
        <v/>
      </c>
      <c r="C82" s="259" t="str">
        <f>IFERROR('Recyclingschritt N_0'!C120+('Behandlung vorgelagert N_-1 '!C61+'Behandlung vorgelagert N_-2'!C61+'Recyclingschritt N_1'!C61+'Recyclingschritt N_2'!C61+'Recyclingschritt N_3'!C61+'Recyclingschritt N_4'!C61+'Recyclingschritt N_5'!C61+'Recyclingschritt N_6'!C61+'Recyclingschritt N_7'!C61+'Recyclingschritt N_8'!C61)*$E$28,"")</f>
        <v/>
      </c>
      <c r="D82" s="259" t="str">
        <f>IFERROR('Recyclingschritt N_0'!D120+('Behandlung vorgelagert N_-1 '!D61+'Behandlung vorgelagert N_-2'!D61+'Recyclingschritt N_1'!D61+'Recyclingschritt N_2'!D61+'Recyclingschritt N_3'!D61+'Recyclingschritt N_4'!D61+'Recyclingschritt N_5'!D61+'Recyclingschritt N_6'!D61+'Recyclingschritt N_7'!D61+'Recyclingschritt N_8'!D61)*$E$28,"")</f>
        <v/>
      </c>
      <c r="E82" s="260" t="str">
        <f t="shared" si="4"/>
        <v/>
      </c>
      <c r="F82" s="473"/>
      <c r="G82" s="446"/>
    </row>
    <row r="83" spans="1:7" x14ac:dyDescent="0.25">
      <c r="A83" s="25" t="str">
        <f>IF('Recyclingschritt N_0'!A121&lt;&gt;"",'Recyclingschritt N_0'!A121,"")</f>
        <v/>
      </c>
      <c r="B83" s="259" t="str">
        <f>'Recyclingschritt N_0'!B121</f>
        <v/>
      </c>
      <c r="C83" s="259" t="str">
        <f>IFERROR('Recyclingschritt N_0'!C121+('Behandlung vorgelagert N_-1 '!C62+'Behandlung vorgelagert N_-2'!C62+'Recyclingschritt N_1'!C62+'Recyclingschritt N_2'!C62+'Recyclingschritt N_3'!C62+'Recyclingschritt N_4'!C62+'Recyclingschritt N_5'!C62+'Recyclingschritt N_6'!C62+'Recyclingschritt N_7'!C62+'Recyclingschritt N_8'!C62)*$E$28,"")</f>
        <v/>
      </c>
      <c r="D83" s="259" t="str">
        <f>IFERROR('Recyclingschritt N_0'!D121+('Behandlung vorgelagert N_-1 '!D62+'Behandlung vorgelagert N_-2'!D62+'Recyclingschritt N_1'!D62+'Recyclingschritt N_2'!D62+'Recyclingschritt N_3'!D62+'Recyclingschritt N_4'!D62+'Recyclingschritt N_5'!D62+'Recyclingschritt N_6'!D62+'Recyclingschritt N_7'!D62+'Recyclingschritt N_8'!D62)*$E$28,"")</f>
        <v/>
      </c>
      <c r="E83" s="260" t="str">
        <f t="shared" si="4"/>
        <v/>
      </c>
      <c r="F83" s="473"/>
      <c r="G83" s="446"/>
    </row>
    <row r="84" spans="1:7" x14ac:dyDescent="0.25">
      <c r="A84" s="25" t="str">
        <f>IF('Recyclingschritt N_0'!A122&lt;&gt;"",'Recyclingschritt N_0'!A122,"")</f>
        <v/>
      </c>
      <c r="B84" s="259" t="str">
        <f>'Recyclingschritt N_0'!B122</f>
        <v/>
      </c>
      <c r="C84" s="259" t="str">
        <f>IFERROR('Recyclingschritt N_0'!C122+('Behandlung vorgelagert N_-1 '!C63+'Behandlung vorgelagert N_-2'!C63+'Recyclingschritt N_1'!C63+'Recyclingschritt N_2'!C63+'Recyclingschritt N_3'!C63+'Recyclingschritt N_4'!C63+'Recyclingschritt N_5'!C63+'Recyclingschritt N_6'!C63+'Recyclingschritt N_7'!C63+'Recyclingschritt N_8'!C63)*$E$28,"")</f>
        <v/>
      </c>
      <c r="D84" s="259" t="str">
        <f>IFERROR('Recyclingschritt N_0'!D122+('Behandlung vorgelagert N_-1 '!D63+'Behandlung vorgelagert N_-2'!D63+'Recyclingschritt N_1'!D63+'Recyclingschritt N_2'!D63+'Recyclingschritt N_3'!D63+'Recyclingschritt N_4'!D63+'Recyclingschritt N_5'!D63+'Recyclingschritt N_6'!D63+'Recyclingschritt N_7'!D63+'Recyclingschritt N_8'!D63)*$E$28,"")</f>
        <v/>
      </c>
      <c r="E84" s="260" t="str">
        <f t="shared" si="4"/>
        <v/>
      </c>
      <c r="F84" s="474"/>
      <c r="G84" s="451"/>
    </row>
    <row r="85" spans="1:7" x14ac:dyDescent="0.25">
      <c r="A85" s="128" t="s">
        <v>30</v>
      </c>
      <c r="B85" s="394">
        <f>'Recyclingschritt N_0'!B123</f>
        <v>0</v>
      </c>
      <c r="C85" s="394">
        <f>SUM(C66:C84)</f>
        <v>0</v>
      </c>
      <c r="D85" s="394">
        <f>SUM(D66:D84)</f>
        <v>0</v>
      </c>
      <c r="E85" s="395">
        <f>SUM(E66:E84)</f>
        <v>0</v>
      </c>
      <c r="F85" s="261" t="str">
        <f>IFERROR(E85/B85,"")</f>
        <v/>
      </c>
      <c r="G85" s="262"/>
    </row>
    <row r="86" spans="1:7" x14ac:dyDescent="0.25">
      <c r="A86" s="134"/>
      <c r="B86" s="28"/>
      <c r="C86" s="28"/>
      <c r="D86" s="28"/>
      <c r="E86" s="28"/>
      <c r="F86" s="135"/>
      <c r="G86" s="133"/>
    </row>
    <row r="87" spans="1:7" ht="50.1" customHeight="1" x14ac:dyDescent="0.25">
      <c r="A87" s="447" t="s">
        <v>203</v>
      </c>
      <c r="B87" s="448"/>
      <c r="C87" s="448"/>
      <c r="D87" s="448"/>
      <c r="E87" s="448"/>
      <c r="F87" s="448"/>
      <c r="G87" s="448"/>
    </row>
    <row r="88" spans="1:7" ht="20.100000000000001" customHeight="1" x14ac:dyDescent="0.25">
      <c r="A88" s="397" t="s">
        <v>202</v>
      </c>
      <c r="B88" s="449" t="str">
        <f>D29</f>
        <v/>
      </c>
      <c r="C88" s="450"/>
      <c r="D88" s="403"/>
      <c r="E88" s="398"/>
      <c r="F88" s="398"/>
      <c r="G88" s="404"/>
    </row>
    <row r="89" spans="1:7" x14ac:dyDescent="0.25">
      <c r="A89" s="441" t="s">
        <v>100</v>
      </c>
      <c r="B89" s="442"/>
      <c r="C89" s="443"/>
      <c r="D89" s="444" t="str">
        <f>IF('Recyclingschritt N_0'!E28&lt;&gt;"",'Recyclingschritt N_0'!E28,"")</f>
        <v/>
      </c>
      <c r="E89" s="444"/>
      <c r="F89" s="444"/>
      <c r="G89" s="444"/>
    </row>
    <row r="90" spans="1:7" ht="78.75" x14ac:dyDescent="0.25">
      <c r="A90" s="125" t="s">
        <v>7</v>
      </c>
      <c r="B90" s="14" t="s">
        <v>35</v>
      </c>
      <c r="C90" s="14" t="s">
        <v>32</v>
      </c>
      <c r="D90" s="14" t="s">
        <v>33</v>
      </c>
      <c r="E90" s="15" t="s">
        <v>34</v>
      </c>
      <c r="F90" s="181" t="s">
        <v>139</v>
      </c>
      <c r="G90" s="181" t="s">
        <v>140</v>
      </c>
    </row>
    <row r="91" spans="1:7" x14ac:dyDescent="0.25">
      <c r="A91" s="126"/>
      <c r="B91" s="58" t="s">
        <v>8</v>
      </c>
      <c r="C91" s="58" t="s">
        <v>8</v>
      </c>
      <c r="D91" s="58" t="s">
        <v>8</v>
      </c>
      <c r="E91" s="58" t="s">
        <v>8</v>
      </c>
      <c r="F91" s="172" t="s">
        <v>29</v>
      </c>
      <c r="G91" s="172" t="s">
        <v>29</v>
      </c>
    </row>
    <row r="92" spans="1:7" ht="24.95" customHeight="1" x14ac:dyDescent="0.25">
      <c r="A92" s="175" t="s">
        <v>120</v>
      </c>
      <c r="B92" s="259" t="str">
        <f>'Recyclingschritt N_0'!B130</f>
        <v/>
      </c>
      <c r="C92" s="259" t="str">
        <f>IFERROR('Recyclingschritt N_0'!C130+('Behandlung vorgelagert N_-1 '!C45+'Behandlung vorgelagert N_-2'!C45+'Recyclingschritt N_1'!C45+'Recyclingschritt N_2'!C45+'Recyclingschritt N_3'!C45+'Recyclingschritt N_4'!C45+'Recyclingschritt N_5'!C45+'Recyclingschritt N_6'!C45+'Recyclingschritt N_7'!C45+'Recyclingschritt N_8'!C45)*$E$29,"")</f>
        <v/>
      </c>
      <c r="D92" s="259" t="str">
        <f>IFERROR('Recyclingschritt N_0'!D130+('Behandlung vorgelagert N_-1 '!D45+'Behandlung vorgelagert N_-2'!D45+'Recyclingschritt N_1'!D45+'Recyclingschritt N_2'!D45+'Recyclingschritt N_3'!D45+'Recyclingschritt N_4'!D45+'Recyclingschritt N_5'!D45+'Recyclingschritt N_6'!D45+'Recyclingschritt N_7'!D45+'Recyclingschritt N_8'!D45)*$E$29,"")</f>
        <v/>
      </c>
      <c r="E92" s="260" t="str">
        <f>IFERROR(C92+D92,"")</f>
        <v/>
      </c>
      <c r="F92" s="263"/>
      <c r="G92" s="391" t="str">
        <f>IFERROR(E92/B92, "ggf. Pflichtfeld!")</f>
        <v>ggf. Pflichtfeld!</v>
      </c>
    </row>
    <row r="93" spans="1:7" ht="24.95" customHeight="1" x14ac:dyDescent="0.25">
      <c r="A93" s="175" t="s">
        <v>121</v>
      </c>
      <c r="B93" s="259" t="str">
        <f>'Recyclingschritt N_0'!B131</f>
        <v/>
      </c>
      <c r="C93" s="259" t="str">
        <f>IFERROR('Recyclingschritt N_0'!C131+('Behandlung vorgelagert N_-1 '!C46+'Behandlung vorgelagert N_-2'!C46+'Recyclingschritt N_1'!C46+'Recyclingschritt N_2'!C46+'Recyclingschritt N_3'!C46+'Recyclingschritt N_4'!C46+'Recyclingschritt N_5'!C46+'Recyclingschritt N_6'!C46+'Recyclingschritt N_7'!C46+'Recyclingschritt N_8'!C46)*$E$29,"")</f>
        <v/>
      </c>
      <c r="D93" s="259" t="str">
        <f>IFERROR('Recyclingschritt N_0'!D131+('Behandlung vorgelagert N_-1 '!D46+'Behandlung vorgelagert N_-2'!D46+'Recyclingschritt N_1'!D46+'Recyclingschritt N_2'!D46+'Recyclingschritt N_3'!D46+'Recyclingschritt N_4'!D46+'Recyclingschritt N_5'!D46+'Recyclingschritt N_6'!D46+'Recyclingschritt N_7'!D46+'Recyclingschritt N_8'!D46)*$E$29,"")</f>
        <v/>
      </c>
      <c r="E93" s="260" t="str">
        <f t="shared" ref="E93:E110" si="6">IFERROR(C93+D93,"")</f>
        <v/>
      </c>
      <c r="F93" s="264"/>
      <c r="G93" s="391" t="str">
        <f t="shared" ref="G93:G95" si="7">IFERROR(E93/B93, "ggf. Pflichtfeld!")</f>
        <v>ggf. Pflichtfeld!</v>
      </c>
    </row>
    <row r="94" spans="1:7" ht="24.95" customHeight="1" x14ac:dyDescent="0.25">
      <c r="A94" s="175" t="s">
        <v>122</v>
      </c>
      <c r="B94" s="259" t="str">
        <f>'Recyclingschritt N_0'!B132</f>
        <v/>
      </c>
      <c r="C94" s="259" t="str">
        <f>IFERROR('Recyclingschritt N_0'!C132+('Behandlung vorgelagert N_-1 '!C47+'Behandlung vorgelagert N_-2'!C47+'Recyclingschritt N_1'!C47+'Recyclingschritt N_2'!C47+'Recyclingschritt N_3'!C47+'Recyclingschritt N_4'!C47+'Recyclingschritt N_5'!C47+'Recyclingschritt N_6'!C47+'Recyclingschritt N_7'!C47+'Recyclingschritt N_8'!C47)*$E$29,"")</f>
        <v/>
      </c>
      <c r="D94" s="259" t="str">
        <f>IFERROR('Recyclingschritt N_0'!D132+('Behandlung vorgelagert N_-1 '!D47+'Behandlung vorgelagert N_-2'!D47+'Recyclingschritt N_1'!D47+'Recyclingschritt N_2'!D47+'Recyclingschritt N_3'!D47+'Recyclingschritt N_4'!D47+'Recyclingschritt N_5'!D47+'Recyclingschritt N_6'!D47+'Recyclingschritt N_7'!D47+'Recyclingschritt N_8'!D47)*$E$29,"")</f>
        <v/>
      </c>
      <c r="E94" s="260" t="str">
        <f t="shared" si="6"/>
        <v/>
      </c>
      <c r="F94" s="264"/>
      <c r="G94" s="391" t="str">
        <f t="shared" si="7"/>
        <v>ggf. Pflichtfeld!</v>
      </c>
    </row>
    <row r="95" spans="1:7" ht="24.95" customHeight="1" x14ac:dyDescent="0.25">
      <c r="A95" s="175" t="s">
        <v>123</v>
      </c>
      <c r="B95" s="259" t="str">
        <f>'Recyclingschritt N_0'!B133</f>
        <v/>
      </c>
      <c r="C95" s="259" t="str">
        <f>IFERROR('Recyclingschritt N_0'!C133+('Behandlung vorgelagert N_-1 '!C48+'Behandlung vorgelagert N_-2'!C48+'Recyclingschritt N_1'!C48+'Recyclingschritt N_2'!C48+'Recyclingschritt N_3'!C48+'Recyclingschritt N_4'!C48+'Recyclingschritt N_5'!C48+'Recyclingschritt N_6'!C48+'Recyclingschritt N_7'!C48+'Recyclingschritt N_8'!C48)*$E$29,"")</f>
        <v/>
      </c>
      <c r="D95" s="259" t="str">
        <f>IFERROR('Recyclingschritt N_0'!D133+('Behandlung vorgelagert N_-1 '!D48+'Behandlung vorgelagert N_-2'!D48+'Recyclingschritt N_1'!D48+'Recyclingschritt N_2'!D48+'Recyclingschritt N_3'!D48+'Recyclingschritt N_4'!D48+'Recyclingschritt N_5'!D48+'Recyclingschritt N_6'!D48+'Recyclingschritt N_7'!D48+'Recyclingschritt N_8'!D48)*$E$29,"")</f>
        <v/>
      </c>
      <c r="E95" s="260" t="str">
        <f t="shared" si="6"/>
        <v/>
      </c>
      <c r="F95" s="264"/>
      <c r="G95" s="391" t="str">
        <f t="shared" si="7"/>
        <v>ggf. Pflichtfeld!</v>
      </c>
    </row>
    <row r="96" spans="1:7" x14ac:dyDescent="0.25">
      <c r="A96" s="175" t="s">
        <v>124</v>
      </c>
      <c r="B96" s="259" t="str">
        <f>'Recyclingschritt N_0'!B134</f>
        <v/>
      </c>
      <c r="C96" s="259" t="str">
        <f>IFERROR('Recyclingschritt N_0'!C134+('Behandlung vorgelagert N_-1 '!C49+'Behandlung vorgelagert N_-2'!C49+'Recyclingschritt N_1'!C49+'Recyclingschritt N_2'!C49+'Recyclingschritt N_3'!C49+'Recyclingschritt N_4'!C49+'Recyclingschritt N_5'!C49+'Recyclingschritt N_6'!C49+'Recyclingschritt N_7'!C49+'Recyclingschritt N_8'!C49)*$E$29,"")</f>
        <v/>
      </c>
      <c r="D96" s="259" t="str">
        <f>IFERROR('Recyclingschritt N_0'!D134+('Behandlung vorgelagert N_-1 '!D49+'Behandlung vorgelagert N_-2'!D49+'Recyclingschritt N_1'!D49+'Recyclingschritt N_2'!D49+'Recyclingschritt N_3'!D49+'Recyclingschritt N_4'!D49+'Recyclingschritt N_5'!D49+'Recyclingschritt N_6'!D49+'Recyclingschritt N_7'!D49+'Recyclingschritt N_8'!D49)*$E$29,"")</f>
        <v/>
      </c>
      <c r="E96" s="260" t="str">
        <f t="shared" si="6"/>
        <v/>
      </c>
      <c r="F96" s="264"/>
      <c r="G96" s="445"/>
    </row>
    <row r="97" spans="1:7" x14ac:dyDescent="0.25">
      <c r="A97" s="175" t="s">
        <v>125</v>
      </c>
      <c r="B97" s="259" t="str">
        <f>'Recyclingschritt N_0'!B135</f>
        <v/>
      </c>
      <c r="C97" s="259" t="str">
        <f>IFERROR('Recyclingschritt N_0'!C135+('Behandlung vorgelagert N_-1 '!C50+'Behandlung vorgelagert N_-2'!C50+'Recyclingschritt N_1'!C50+'Recyclingschritt N_2'!C50+'Recyclingschritt N_3'!C50+'Recyclingschritt N_4'!C50+'Recyclingschritt N_5'!C50+'Recyclingschritt N_6'!C50+'Recyclingschritt N_7'!C50+'Recyclingschritt N_8'!C50)*$E$29,"")</f>
        <v/>
      </c>
      <c r="D97" s="259" t="str">
        <f>IFERROR('Recyclingschritt N_0'!D135+('Behandlung vorgelagert N_-1 '!D50+'Behandlung vorgelagert N_-2'!D50+'Recyclingschritt N_1'!D50+'Recyclingschritt N_2'!D50+'Recyclingschritt N_3'!D50+'Recyclingschritt N_4'!D50+'Recyclingschritt N_5'!D50+'Recyclingschritt N_6'!D50+'Recyclingschritt N_7'!D50+'Recyclingschritt N_8'!D50)*$E$29,"")</f>
        <v/>
      </c>
      <c r="E97" s="260" t="str">
        <f t="shared" si="6"/>
        <v/>
      </c>
      <c r="F97" s="264"/>
      <c r="G97" s="446"/>
    </row>
    <row r="98" spans="1:7" x14ac:dyDescent="0.25">
      <c r="A98" s="175" t="s">
        <v>28</v>
      </c>
      <c r="B98" s="259" t="str">
        <f>'Recyclingschritt N_0'!B136</f>
        <v/>
      </c>
      <c r="C98" s="259" t="str">
        <f>IFERROR('Recyclingschritt N_0'!C136+('Behandlung vorgelagert N_-1 '!C51+'Behandlung vorgelagert N_-2'!C51+'Recyclingschritt N_1'!C51+'Recyclingschritt N_2'!C51+'Recyclingschritt N_3'!C51+'Recyclingschritt N_4'!C51+'Recyclingschritt N_5'!C51+'Recyclingschritt N_6'!C51+'Recyclingschritt N_7'!C51+'Recyclingschritt N_8'!C51)*$E$29,"")</f>
        <v/>
      </c>
      <c r="D98" s="259" t="str">
        <f>IFERROR('Recyclingschritt N_0'!D136+('Behandlung vorgelagert N_-1 '!D51+'Behandlung vorgelagert N_-2'!D51+'Recyclingschritt N_1'!D51+'Recyclingschritt N_2'!D51+'Recyclingschritt N_3'!D51+'Recyclingschritt N_4'!D51+'Recyclingschritt N_5'!D51+'Recyclingschritt N_6'!D51+'Recyclingschritt N_7'!D51+'Recyclingschritt N_8'!D51)*$E$29,"")</f>
        <v/>
      </c>
      <c r="E98" s="260" t="str">
        <f t="shared" si="6"/>
        <v/>
      </c>
      <c r="F98" s="264"/>
      <c r="G98" s="446"/>
    </row>
    <row r="99" spans="1:7" ht="18" x14ac:dyDescent="0.25">
      <c r="A99" s="175" t="s">
        <v>126</v>
      </c>
      <c r="B99" s="259" t="str">
        <f>'Recyclingschritt N_0'!B137</f>
        <v/>
      </c>
      <c r="C99" s="259" t="str">
        <f>IFERROR('Recyclingschritt N_0'!C137+('Behandlung vorgelagert N_-1 '!C52+'Behandlung vorgelagert N_-2'!C52+'Recyclingschritt N_1'!C52+'Recyclingschritt N_2'!C52+'Recyclingschritt N_3'!C52+'Recyclingschritt N_4'!C52+'Recyclingschritt N_5'!C52+'Recyclingschritt N_6'!C52+'Recyclingschritt N_7'!C52+'Recyclingschritt N_8'!C52)*$E$29,"")</f>
        <v/>
      </c>
      <c r="D99" s="259" t="str">
        <f>IFERROR('Recyclingschritt N_0'!D137+('Behandlung vorgelagert N_-1 '!D52+'Behandlung vorgelagert N_-2'!D52+'Recyclingschritt N_1'!D52+'Recyclingschritt N_2'!D52+'Recyclingschritt N_3'!D52+'Recyclingschritt N_4'!D52+'Recyclingschritt N_5'!D52+'Recyclingschritt N_6'!D52+'Recyclingschritt N_7'!D52+'Recyclingschritt N_8'!D52)*$E$29,"")</f>
        <v/>
      </c>
      <c r="E99" s="260" t="str">
        <f t="shared" si="6"/>
        <v/>
      </c>
      <c r="F99" s="264"/>
      <c r="G99" s="446"/>
    </row>
    <row r="100" spans="1:7" ht="19.5" x14ac:dyDescent="0.35">
      <c r="A100" s="175" t="s">
        <v>127</v>
      </c>
      <c r="B100" s="259" t="str">
        <f>'Recyclingschritt N_0'!B138</f>
        <v/>
      </c>
      <c r="C100" s="259" t="str">
        <f>IFERROR('Recyclingschritt N_0'!C138+('Behandlung vorgelagert N_-1 '!C53+'Behandlung vorgelagert N_-2'!C53+'Recyclingschritt N_1'!C53+'Recyclingschritt N_2'!C53+'Recyclingschritt N_3'!C53+'Recyclingschritt N_4'!C53+'Recyclingschritt N_5'!C53+'Recyclingschritt N_6'!C53+'Recyclingschritt N_7'!C53+'Recyclingschritt N_8'!C53)*$E$29,"")</f>
        <v/>
      </c>
      <c r="D100" s="259" t="str">
        <f>IFERROR('Recyclingschritt N_0'!D138+('Behandlung vorgelagert N_-1 '!D53+'Behandlung vorgelagert N_-2'!D53+'Recyclingschritt N_1'!D53+'Recyclingschritt N_2'!D53+'Recyclingschritt N_3'!D53+'Recyclingschritt N_4'!D53+'Recyclingschritt N_5'!D53+'Recyclingschritt N_6'!D53+'Recyclingschritt N_7'!D53+'Recyclingschritt N_8'!D53)*$E$29,"")</f>
        <v/>
      </c>
      <c r="E100" s="260" t="str">
        <f t="shared" si="6"/>
        <v/>
      </c>
      <c r="F100" s="264"/>
      <c r="G100" s="446"/>
    </row>
    <row r="101" spans="1:7" ht="49.5" customHeight="1" x14ac:dyDescent="0.25">
      <c r="A101" s="175" t="s">
        <v>133</v>
      </c>
      <c r="B101" s="259" t="str">
        <f>'Recyclingschritt N_0'!B139</f>
        <v/>
      </c>
      <c r="C101" s="259" t="str">
        <f>IFERROR('Recyclingschritt N_0'!C139+('Behandlung vorgelagert N_-1 '!C54+'Behandlung vorgelagert N_-2'!C54+'Recyclingschritt N_1'!C54+'Recyclingschritt N_2'!C54+'Recyclingschritt N_3'!C54+'Recyclingschritt N_4'!C54+'Recyclingschritt N_5'!C54+'Recyclingschritt N_6'!C54+'Recyclingschritt N_7'!C54+'Recyclingschritt N_8'!C54)*$E$29,"")</f>
        <v/>
      </c>
      <c r="D101" s="259" t="str">
        <f>IFERROR('Recyclingschritt N_0'!D139+('Behandlung vorgelagert N_-1 '!D54+'Behandlung vorgelagert N_-2'!D54+'Recyclingschritt N_1'!D54+'Recyclingschritt N_2'!D54+'Recyclingschritt N_3'!D54+'Recyclingschritt N_4'!D54+'Recyclingschritt N_5'!D54+'Recyclingschritt N_6'!D54+'Recyclingschritt N_7'!D54+'Recyclingschritt N_8'!D54)*$E$29,"")</f>
        <v/>
      </c>
      <c r="E101" s="260" t="str">
        <f t="shared" si="6"/>
        <v/>
      </c>
      <c r="F101" s="264"/>
      <c r="G101" s="446"/>
    </row>
    <row r="102" spans="1:7" ht="32.25" x14ac:dyDescent="0.25">
      <c r="A102" s="175" t="s">
        <v>128</v>
      </c>
      <c r="B102" s="259" t="str">
        <f>'Recyclingschritt N_0'!B140</f>
        <v/>
      </c>
      <c r="C102" s="259" t="str">
        <f>IFERROR('Recyclingschritt N_0'!C140+('Behandlung vorgelagert N_-1 '!C55+'Behandlung vorgelagert N_-2'!C55+'Recyclingschritt N_1'!C55+'Recyclingschritt N_2'!C55+'Recyclingschritt N_3'!C55+'Recyclingschritt N_4'!C55+'Recyclingschritt N_5'!C55+'Recyclingschritt N_6'!C55+'Recyclingschritt N_7'!C55+'Recyclingschritt N_8'!C55)*$E$29,"")</f>
        <v/>
      </c>
      <c r="D102" s="259" t="str">
        <f>IFERROR('Recyclingschritt N_0'!D140+('Behandlung vorgelagert N_-1 '!D55+'Behandlung vorgelagert N_-2'!D55+'Recyclingschritt N_1'!D55+'Recyclingschritt N_2'!D55+'Recyclingschritt N_3'!D55+'Recyclingschritt N_4'!D55+'Recyclingschritt N_5'!D55+'Recyclingschritt N_6'!D55+'Recyclingschritt N_7'!D55+'Recyclingschritt N_8'!D55)*$E$29,"")</f>
        <v/>
      </c>
      <c r="E102" s="260" t="str">
        <f t="shared" si="6"/>
        <v/>
      </c>
      <c r="F102" s="264"/>
      <c r="G102" s="446"/>
    </row>
    <row r="103" spans="1:7" ht="17.25" x14ac:dyDescent="0.25">
      <c r="A103" s="175" t="s">
        <v>129</v>
      </c>
      <c r="B103" s="259" t="str">
        <f>'Recyclingschritt N_0'!B141</f>
        <v/>
      </c>
      <c r="C103" s="259" t="str">
        <f>IFERROR('Recyclingschritt N_0'!C141+('Behandlung vorgelagert N_-1 '!C56+'Behandlung vorgelagert N_-2'!C56+'Recyclingschritt N_1'!C56+'Recyclingschritt N_2'!C56+'Recyclingschritt N_3'!C56+'Recyclingschritt N_4'!C56+'Recyclingschritt N_5'!C56+'Recyclingschritt N_6'!C56+'Recyclingschritt N_7'!C56+'Recyclingschritt N_8'!C56)*$E$29,"")</f>
        <v/>
      </c>
      <c r="D103" s="259" t="str">
        <f>IFERROR('Recyclingschritt N_0'!D141+('Behandlung vorgelagert N_-1 '!D56+'Behandlung vorgelagert N_-2'!D56+'Recyclingschritt N_1'!D56+'Recyclingschritt N_2'!D56+'Recyclingschritt N_3'!D56+'Recyclingschritt N_4'!D56+'Recyclingschritt N_5'!D56+'Recyclingschritt N_6'!D56+'Recyclingschritt N_7'!D56+'Recyclingschritt N_8'!D56)*$E$29,"")</f>
        <v/>
      </c>
      <c r="E103" s="260" t="str">
        <f t="shared" si="6"/>
        <v/>
      </c>
      <c r="F103" s="264"/>
      <c r="G103" s="446"/>
    </row>
    <row r="104" spans="1:7" ht="17.25" x14ac:dyDescent="0.25">
      <c r="A104" s="175" t="s">
        <v>130</v>
      </c>
      <c r="B104" s="259" t="str">
        <f>'Recyclingschritt N_0'!B142</f>
        <v/>
      </c>
      <c r="C104" s="259" t="str">
        <f>IFERROR('Recyclingschritt N_0'!C142+('Behandlung vorgelagert N_-1 '!C57+'Behandlung vorgelagert N_-2'!C57+'Recyclingschritt N_1'!C57+'Recyclingschritt N_2'!C57+'Recyclingschritt N_3'!C57+'Recyclingschritt N_4'!C57+'Recyclingschritt N_5'!C57+'Recyclingschritt N_6'!C57+'Recyclingschritt N_7'!C57+'Recyclingschritt N_8'!C57)*$E$29,"")</f>
        <v/>
      </c>
      <c r="D104" s="259" t="str">
        <f>IFERROR('Recyclingschritt N_0'!D142+('Behandlung vorgelagert N_-1 '!D57+'Behandlung vorgelagert N_-2'!D57+'Recyclingschritt N_1'!D57+'Recyclingschritt N_2'!D57+'Recyclingschritt N_3'!D57+'Recyclingschritt N_4'!D57+'Recyclingschritt N_5'!D57+'Recyclingschritt N_6'!D57+'Recyclingschritt N_7'!D57+'Recyclingschritt N_8'!D57)*$E$29,"")</f>
        <v/>
      </c>
      <c r="E104" s="260" t="str">
        <f t="shared" si="6"/>
        <v/>
      </c>
      <c r="F104" s="264"/>
      <c r="G104" s="446"/>
    </row>
    <row r="105" spans="1:7" ht="17.25" x14ac:dyDescent="0.25">
      <c r="A105" s="175" t="s">
        <v>131</v>
      </c>
      <c r="B105" s="259" t="str">
        <f>'Recyclingschritt N_0'!B143</f>
        <v/>
      </c>
      <c r="C105" s="259" t="str">
        <f>IFERROR('Recyclingschritt N_0'!C143+('Behandlung vorgelagert N_-1 '!C58+'Behandlung vorgelagert N_-2'!C58+'Recyclingschritt N_1'!C58+'Recyclingschritt N_2'!C58+'Recyclingschritt N_3'!C58+'Recyclingschritt N_4'!C58+'Recyclingschritt N_5'!C58+'Recyclingschritt N_6'!C58+'Recyclingschritt N_7'!C58+'Recyclingschritt N_8'!C58)*$E$29,"")</f>
        <v/>
      </c>
      <c r="D105" s="259" t="str">
        <f>IFERROR('Recyclingschritt N_0'!D143+('Behandlung vorgelagert N_-1 '!D58+'Behandlung vorgelagert N_-2'!D58+'Recyclingschritt N_1'!D58+'Recyclingschritt N_2'!D58+'Recyclingschritt N_3'!D58+'Recyclingschritt N_4'!D58+'Recyclingschritt N_5'!D58+'Recyclingschritt N_6'!D58+'Recyclingschritt N_7'!D58+'Recyclingschritt N_8'!D58)*$E$29,"")</f>
        <v/>
      </c>
      <c r="E105" s="260" t="str">
        <f t="shared" si="6"/>
        <v/>
      </c>
      <c r="F105" s="264"/>
      <c r="G105" s="446"/>
    </row>
    <row r="106" spans="1:7" x14ac:dyDescent="0.25">
      <c r="A106" s="25" t="str">
        <f>IF('Recyclingschritt N_0'!A144&lt;&gt;"",'Recyclingschritt N_0'!A144,"")</f>
        <v/>
      </c>
      <c r="B106" s="259" t="str">
        <f>'Recyclingschritt N_0'!B144</f>
        <v/>
      </c>
      <c r="C106" s="259" t="str">
        <f>IFERROR('Recyclingschritt N_0'!C144+('Behandlung vorgelagert N_-1 '!C59+'Behandlung vorgelagert N_-2'!C59+'Recyclingschritt N_1'!C59+'Recyclingschritt N_2'!C59+'Recyclingschritt N_3'!C59+'Recyclingschritt N_4'!C59+'Recyclingschritt N_5'!C59+'Recyclingschritt N_6'!C59+'Recyclingschritt N_7'!C59+'Recyclingschritt N_8'!C59)*$E$29,"")</f>
        <v/>
      </c>
      <c r="D106" s="259" t="str">
        <f>IFERROR('Recyclingschritt N_0'!D144+('Behandlung vorgelagert N_-1 '!D59+'Behandlung vorgelagert N_-2'!D59+'Recyclingschritt N_1'!D59+'Recyclingschritt N_2'!D59+'Recyclingschritt N_3'!D59+'Recyclingschritt N_4'!D59+'Recyclingschritt N_5'!D59+'Recyclingschritt N_6'!D59+'Recyclingschritt N_7'!D59+'Recyclingschritt N_8'!D59)*$E$29,"")</f>
        <v/>
      </c>
      <c r="E106" s="260" t="str">
        <f t="shared" si="6"/>
        <v/>
      </c>
      <c r="F106" s="264"/>
      <c r="G106" s="446"/>
    </row>
    <row r="107" spans="1:7" x14ac:dyDescent="0.25">
      <c r="A107" s="25" t="str">
        <f>IF('Recyclingschritt N_0'!A145&lt;&gt;"",'Recyclingschritt N_0'!A145,"")</f>
        <v/>
      </c>
      <c r="B107" s="259" t="str">
        <f>'Recyclingschritt N_0'!B145</f>
        <v/>
      </c>
      <c r="C107" s="259" t="str">
        <f>IFERROR('Recyclingschritt N_0'!C145+('Behandlung vorgelagert N_-1 '!C60+'Behandlung vorgelagert N_-2'!C60+'Recyclingschritt N_1'!C60+'Recyclingschritt N_2'!C60+'Recyclingschritt N_3'!C60+'Recyclingschritt N_4'!C60+'Recyclingschritt N_5'!C60+'Recyclingschritt N_6'!C60+'Recyclingschritt N_7'!C60+'Recyclingschritt N_8'!C60)*$E$29,"")</f>
        <v/>
      </c>
      <c r="D107" s="259" t="str">
        <f>IFERROR('Recyclingschritt N_0'!D145+('Behandlung vorgelagert N_-1 '!D60+'Behandlung vorgelagert N_-2'!D60+'Recyclingschritt N_1'!D60+'Recyclingschritt N_2'!D60+'Recyclingschritt N_3'!D60+'Recyclingschritt N_4'!D60+'Recyclingschritt N_5'!D60+'Recyclingschritt N_6'!D60+'Recyclingschritt N_7'!D60+'Recyclingschritt N_8'!D60)*$E$29,"")</f>
        <v/>
      </c>
      <c r="E107" s="260" t="str">
        <f t="shared" si="6"/>
        <v/>
      </c>
      <c r="F107" s="264"/>
      <c r="G107" s="446"/>
    </row>
    <row r="108" spans="1:7" x14ac:dyDescent="0.25">
      <c r="A108" s="25" t="str">
        <f>IF('Recyclingschritt N_0'!A146&lt;&gt;"",'Recyclingschritt N_0'!A146,"")</f>
        <v/>
      </c>
      <c r="B108" s="259" t="str">
        <f>'Recyclingschritt N_0'!B146</f>
        <v/>
      </c>
      <c r="C108" s="259" t="str">
        <f>IFERROR('Recyclingschritt N_0'!C146+('Behandlung vorgelagert N_-1 '!C61+'Behandlung vorgelagert N_-2'!C61+'Recyclingschritt N_1'!C61+'Recyclingschritt N_2'!C61+'Recyclingschritt N_3'!C61+'Recyclingschritt N_4'!C61+'Recyclingschritt N_5'!C61+'Recyclingschritt N_6'!C61+'Recyclingschritt N_7'!C61+'Recyclingschritt N_8'!C61)*$E$29,"")</f>
        <v/>
      </c>
      <c r="D108" s="259" t="str">
        <f>IFERROR('Recyclingschritt N_0'!D146+('Behandlung vorgelagert N_-1 '!D61+'Behandlung vorgelagert N_-2'!D61+'Recyclingschritt N_1'!D61+'Recyclingschritt N_2'!D61+'Recyclingschritt N_3'!D61+'Recyclingschritt N_4'!D61+'Recyclingschritt N_5'!D61+'Recyclingschritt N_6'!D61+'Recyclingschritt N_7'!D61+'Recyclingschritt N_8'!D61)*$E$29,"")</f>
        <v/>
      </c>
      <c r="E108" s="260" t="str">
        <f t="shared" si="6"/>
        <v/>
      </c>
      <c r="F108" s="264"/>
      <c r="G108" s="446"/>
    </row>
    <row r="109" spans="1:7" x14ac:dyDescent="0.25">
      <c r="A109" s="25" t="str">
        <f>IF('Recyclingschritt N_0'!A147&lt;&gt;"",'Recyclingschritt N_0'!A147,"")</f>
        <v/>
      </c>
      <c r="B109" s="259" t="str">
        <f>'Recyclingschritt N_0'!B147</f>
        <v/>
      </c>
      <c r="C109" s="259" t="str">
        <f>IFERROR('Recyclingschritt N_0'!C147+('Behandlung vorgelagert N_-1 '!C62+'Behandlung vorgelagert N_-2'!C62+'Recyclingschritt N_1'!C62+'Recyclingschritt N_2'!C62+'Recyclingschritt N_3'!C62+'Recyclingschritt N_4'!C62+'Recyclingschritt N_5'!C62+'Recyclingschritt N_6'!C62+'Recyclingschritt N_7'!C62+'Recyclingschritt N_8'!C62)*$E$29,"")</f>
        <v/>
      </c>
      <c r="D109" s="259" t="str">
        <f>IFERROR('Recyclingschritt N_0'!D147+('Behandlung vorgelagert N_-1 '!D62+'Behandlung vorgelagert N_-2'!D62+'Recyclingschritt N_1'!D62+'Recyclingschritt N_2'!D62+'Recyclingschritt N_3'!D62+'Recyclingschritt N_4'!D62+'Recyclingschritt N_5'!D62+'Recyclingschritt N_6'!D62+'Recyclingschritt N_7'!D62+'Recyclingschritt N_8'!D62)*$E$29,"")</f>
        <v/>
      </c>
      <c r="E109" s="260" t="str">
        <f t="shared" si="6"/>
        <v/>
      </c>
      <c r="F109" s="264"/>
      <c r="G109" s="446"/>
    </row>
    <row r="110" spans="1:7" x14ac:dyDescent="0.25">
      <c r="A110" s="25" t="str">
        <f>IF('Recyclingschritt N_0'!A148&lt;&gt;"",'Recyclingschritt N_0'!A148,"")</f>
        <v/>
      </c>
      <c r="B110" s="259" t="str">
        <f>'Recyclingschritt N_0'!B148</f>
        <v/>
      </c>
      <c r="C110" s="259" t="str">
        <f>IFERROR('Recyclingschritt N_0'!C148+('Behandlung vorgelagert N_-1 '!C63+'Behandlung vorgelagert N_-2'!C63+'Recyclingschritt N_1'!C63+'Recyclingschritt N_2'!C63+'Recyclingschritt N_3'!C63+'Recyclingschritt N_4'!C63+'Recyclingschritt N_5'!C63+'Recyclingschritt N_6'!C63+'Recyclingschritt N_7'!C63+'Recyclingschritt N_8'!C63)*$E$29,"")</f>
        <v/>
      </c>
      <c r="D110" s="259" t="str">
        <f>IFERROR('Recyclingschritt N_0'!D148+('Behandlung vorgelagert N_-1 '!D63+'Behandlung vorgelagert N_-2'!D63+'Recyclingschritt N_1'!D63+'Recyclingschritt N_2'!D63+'Recyclingschritt N_3'!D63+'Recyclingschritt N_4'!D63+'Recyclingschritt N_5'!D63+'Recyclingschritt N_6'!D63+'Recyclingschritt N_7'!D63+'Recyclingschritt N_8'!D63)*$E$29,"")</f>
        <v/>
      </c>
      <c r="E110" s="260" t="str">
        <f t="shared" si="6"/>
        <v/>
      </c>
      <c r="F110" s="264"/>
      <c r="G110" s="446"/>
    </row>
    <row r="111" spans="1:7" x14ac:dyDescent="0.25">
      <c r="A111" s="128" t="s">
        <v>30</v>
      </c>
      <c r="B111" s="394">
        <f>SUM(B92:B110)</f>
        <v>0</v>
      </c>
      <c r="C111" s="256">
        <f>SUM(C92:C110)</f>
        <v>0</v>
      </c>
      <c r="D111" s="256">
        <f>SUM(D92:D110)</f>
        <v>0</v>
      </c>
      <c r="E111" s="258">
        <f t="shared" ref="E111" si="8">C111+D111</f>
        <v>0</v>
      </c>
      <c r="F111" s="265" t="str">
        <f>IFERROR(E111/B111,"")</f>
        <v/>
      </c>
      <c r="G111" s="451"/>
    </row>
    <row r="112" spans="1:7" x14ac:dyDescent="0.25">
      <c r="A112" s="452"/>
      <c r="B112" s="453"/>
      <c r="C112" s="453"/>
      <c r="D112" s="453"/>
      <c r="E112" s="453"/>
      <c r="F112" s="453"/>
      <c r="G112" s="454"/>
    </row>
    <row r="113" spans="1:7" s="379" customFormat="1" ht="50.1" customHeight="1" x14ac:dyDescent="0.25">
      <c r="A113" s="447" t="s">
        <v>203</v>
      </c>
      <c r="B113" s="448"/>
      <c r="C113" s="448"/>
      <c r="D113" s="448"/>
      <c r="E113" s="448"/>
      <c r="F113" s="448"/>
      <c r="G113" s="448"/>
    </row>
    <row r="114" spans="1:7" s="379" customFormat="1" ht="20.100000000000001" customHeight="1" x14ac:dyDescent="0.25">
      <c r="A114" s="397" t="s">
        <v>202</v>
      </c>
      <c r="B114" s="449" t="str">
        <f>D30</f>
        <v/>
      </c>
      <c r="C114" s="450"/>
      <c r="D114" s="403"/>
      <c r="E114" s="398"/>
      <c r="F114" s="398"/>
      <c r="G114" s="404"/>
    </row>
    <row r="115" spans="1:7" s="379" customFormat="1" x14ac:dyDescent="0.25">
      <c r="A115" s="441" t="s">
        <v>100</v>
      </c>
      <c r="B115" s="442"/>
      <c r="C115" s="443"/>
      <c r="D115" s="444" t="str">
        <f>IF('Recyclingschritt N_0'!E29&lt;&gt;"",'Recyclingschritt N_0'!E29,"")</f>
        <v/>
      </c>
      <c r="E115" s="444"/>
      <c r="F115" s="444"/>
      <c r="G115" s="444"/>
    </row>
    <row r="116" spans="1:7" s="379" customFormat="1" ht="78.75" x14ac:dyDescent="0.25">
      <c r="A116" s="125" t="s">
        <v>7</v>
      </c>
      <c r="B116" s="14" t="s">
        <v>35</v>
      </c>
      <c r="C116" s="14" t="s">
        <v>32</v>
      </c>
      <c r="D116" s="14" t="s">
        <v>33</v>
      </c>
      <c r="E116" s="15" t="s">
        <v>34</v>
      </c>
      <c r="F116" s="340" t="s">
        <v>139</v>
      </c>
      <c r="G116" s="340" t="s">
        <v>140</v>
      </c>
    </row>
    <row r="117" spans="1:7" s="379" customFormat="1" x14ac:dyDescent="0.25">
      <c r="A117" s="341"/>
      <c r="B117" s="339" t="s">
        <v>8</v>
      </c>
      <c r="C117" s="339" t="s">
        <v>8</v>
      </c>
      <c r="D117" s="339" t="s">
        <v>8</v>
      </c>
      <c r="E117" s="339" t="s">
        <v>8</v>
      </c>
      <c r="F117" s="339" t="s">
        <v>29</v>
      </c>
      <c r="G117" s="339" t="s">
        <v>29</v>
      </c>
    </row>
    <row r="118" spans="1:7" s="379" customFormat="1" ht="24.95" customHeight="1" x14ac:dyDescent="0.25">
      <c r="A118" s="175" t="s">
        <v>120</v>
      </c>
      <c r="B118" s="259" t="str">
        <f>'Recyclingschritt N_0'!B156</f>
        <v/>
      </c>
      <c r="C118" s="259" t="str">
        <f>IFERROR('Recyclingschritt N_0'!C156+('Behandlung vorgelagert N_-1 '!C45+'Behandlung vorgelagert N_-2'!C45+'Recyclingschritt N_1'!C45+'Recyclingschritt N_2'!C45+'Recyclingschritt N_3'!C45+'Recyclingschritt N_4'!C45+'Recyclingschritt N_5'!C45+'Recyclingschritt N_6'!C45+'Recyclingschritt N_7'!C45+'Recyclingschritt N_8'!C45)*$E$30,"")</f>
        <v/>
      </c>
      <c r="D118" s="259" t="str">
        <f>IFERROR('Recyclingschritt N_0'!D156+('Behandlung vorgelagert N_-1 '!D45+'Behandlung vorgelagert N_-2'!D45+'Recyclingschritt N_1'!D45+'Recyclingschritt N_2'!D45+'Recyclingschritt N_3'!D45+'Recyclingschritt N_4'!D45+'Recyclingschritt N_5'!D45+'Recyclingschritt N_6'!D45+'Recyclingschritt N_7'!D45+'Recyclingschritt N_8'!D45)*$E$30,"")</f>
        <v/>
      </c>
      <c r="E118" s="260" t="str">
        <f>IFERROR(C118+D118,"")</f>
        <v/>
      </c>
      <c r="F118" s="337"/>
      <c r="G118" s="391" t="str">
        <f>IFERROR(E118/B118, "ggf. Pflichtfeld!")</f>
        <v>ggf. Pflichtfeld!</v>
      </c>
    </row>
    <row r="119" spans="1:7" s="379" customFormat="1" ht="24.95" customHeight="1" x14ac:dyDescent="0.25">
      <c r="A119" s="175" t="s">
        <v>121</v>
      </c>
      <c r="B119" s="259" t="str">
        <f>'Recyclingschritt N_0'!B157</f>
        <v/>
      </c>
      <c r="C119" s="259" t="str">
        <f>IFERROR('Recyclingschritt N_0'!C157+('Behandlung vorgelagert N_-1 '!C46+'Behandlung vorgelagert N_-2'!C46+'Recyclingschritt N_1'!C46+'Recyclingschritt N_2'!C46+'Recyclingschritt N_3'!C46+'Recyclingschritt N_4'!C46+'Recyclingschritt N_5'!C46+'Recyclingschritt N_6'!C46+'Recyclingschritt N_7'!C46+'Recyclingschritt N_8'!C46)*$E$30,"")</f>
        <v/>
      </c>
      <c r="D119" s="259" t="str">
        <f>IFERROR('Recyclingschritt N_0'!D157+('Behandlung vorgelagert N_-1 '!D46+'Behandlung vorgelagert N_-2'!D46+'Recyclingschritt N_1'!D46+'Recyclingschritt N_2'!D46+'Recyclingschritt N_3'!D46+'Recyclingschritt N_4'!D46+'Recyclingschritt N_5'!D46+'Recyclingschritt N_6'!D46+'Recyclingschritt N_7'!D46+'Recyclingschritt N_8'!D46)*$E$30,"")</f>
        <v/>
      </c>
      <c r="E119" s="260" t="str">
        <f t="shared" ref="E119:E136" si="9">IFERROR(C119+D119,"")</f>
        <v/>
      </c>
      <c r="F119" s="338"/>
      <c r="G119" s="391" t="str">
        <f t="shared" ref="G119:G121" si="10">IFERROR(E119/B119, "ggf. Pflichtfeld!")</f>
        <v>ggf. Pflichtfeld!</v>
      </c>
    </row>
    <row r="120" spans="1:7" s="379" customFormat="1" ht="24.95" customHeight="1" x14ac:dyDescent="0.25">
      <c r="A120" s="175" t="s">
        <v>122</v>
      </c>
      <c r="B120" s="259" t="str">
        <f>'Recyclingschritt N_0'!B158</f>
        <v/>
      </c>
      <c r="C120" s="259" t="str">
        <f>IFERROR('Recyclingschritt N_0'!C158+('Behandlung vorgelagert N_-1 '!C47+'Behandlung vorgelagert N_-2'!C47+'Recyclingschritt N_1'!C47+'Recyclingschritt N_2'!C47+'Recyclingschritt N_3'!C47+'Recyclingschritt N_4'!C47+'Recyclingschritt N_5'!C47+'Recyclingschritt N_6'!C47+'Recyclingschritt N_7'!C47+'Recyclingschritt N_8'!C47)*$E$30,"")</f>
        <v/>
      </c>
      <c r="D120" s="259" t="str">
        <f>IFERROR('Recyclingschritt N_0'!D158+('Behandlung vorgelagert N_-1 '!D47+'Behandlung vorgelagert N_-2'!D47+'Recyclingschritt N_1'!D47+'Recyclingschritt N_2'!D47+'Recyclingschritt N_3'!D47+'Recyclingschritt N_4'!D47+'Recyclingschritt N_5'!D47+'Recyclingschritt N_6'!D47+'Recyclingschritt N_7'!D47+'Recyclingschritt N_8'!D47)*$E$30,"")</f>
        <v/>
      </c>
      <c r="E120" s="260" t="str">
        <f t="shared" si="9"/>
        <v/>
      </c>
      <c r="F120" s="338"/>
      <c r="G120" s="391" t="str">
        <f t="shared" si="10"/>
        <v>ggf. Pflichtfeld!</v>
      </c>
    </row>
    <row r="121" spans="1:7" s="379" customFormat="1" ht="24.95" customHeight="1" x14ac:dyDescent="0.25">
      <c r="A121" s="175" t="s">
        <v>123</v>
      </c>
      <c r="B121" s="259" t="str">
        <f>'Recyclingschritt N_0'!B159</f>
        <v/>
      </c>
      <c r="C121" s="259" t="str">
        <f>IFERROR('Recyclingschritt N_0'!C159+('Behandlung vorgelagert N_-1 '!C48+'Behandlung vorgelagert N_-2'!C48+'Recyclingschritt N_1'!C48+'Recyclingschritt N_2'!C48+'Recyclingschritt N_3'!C48+'Recyclingschritt N_4'!C48+'Recyclingschritt N_5'!C48+'Recyclingschritt N_6'!C48+'Recyclingschritt N_7'!C48+'Recyclingschritt N_8'!C48)*$E$30,"")</f>
        <v/>
      </c>
      <c r="D121" s="259" t="str">
        <f>IFERROR('Recyclingschritt N_0'!D159+('Behandlung vorgelagert N_-1 '!D48+'Behandlung vorgelagert N_-2'!D48+'Recyclingschritt N_1'!D48+'Recyclingschritt N_2'!D48+'Recyclingschritt N_3'!D48+'Recyclingschritt N_4'!D48+'Recyclingschritt N_5'!D48+'Recyclingschritt N_6'!D48+'Recyclingschritt N_7'!D48+'Recyclingschritt N_8'!D48)*$E$30,"")</f>
        <v/>
      </c>
      <c r="E121" s="260" t="str">
        <f t="shared" si="9"/>
        <v/>
      </c>
      <c r="F121" s="338"/>
      <c r="G121" s="391" t="str">
        <f t="shared" si="10"/>
        <v>ggf. Pflichtfeld!</v>
      </c>
    </row>
    <row r="122" spans="1:7" s="379" customFormat="1" x14ac:dyDescent="0.25">
      <c r="A122" s="175" t="s">
        <v>124</v>
      </c>
      <c r="B122" s="259" t="str">
        <f>'Recyclingschritt N_0'!B160</f>
        <v/>
      </c>
      <c r="C122" s="259" t="str">
        <f>IFERROR('Recyclingschritt N_0'!C160+('Behandlung vorgelagert N_-1 '!C49+'Behandlung vorgelagert N_-2'!C49+'Recyclingschritt N_1'!C49+'Recyclingschritt N_2'!C49+'Recyclingschritt N_3'!C49+'Recyclingschritt N_4'!C49+'Recyclingschritt N_5'!C49+'Recyclingschritt N_6'!C49+'Recyclingschritt N_7'!C49+'Recyclingschritt N_8'!C49)*$E$30,"")</f>
        <v/>
      </c>
      <c r="D122" s="259" t="str">
        <f>IFERROR('Recyclingschritt N_0'!D160+('Behandlung vorgelagert N_-1 '!D49+'Behandlung vorgelagert N_-2'!D49+'Recyclingschritt N_1'!D49+'Recyclingschritt N_2'!D49+'Recyclingschritt N_3'!D49+'Recyclingschritt N_4'!D49+'Recyclingschritt N_5'!D49+'Recyclingschritt N_6'!D49+'Recyclingschritt N_7'!D49+'Recyclingschritt N_8'!D49)*$E$30,"")</f>
        <v/>
      </c>
      <c r="E122" s="260" t="str">
        <f t="shared" si="9"/>
        <v/>
      </c>
      <c r="F122" s="338"/>
      <c r="G122" s="445"/>
    </row>
    <row r="123" spans="1:7" s="379" customFormat="1" x14ac:dyDescent="0.25">
      <c r="A123" s="175" t="s">
        <v>125</v>
      </c>
      <c r="B123" s="259" t="str">
        <f>'Recyclingschritt N_0'!B161</f>
        <v/>
      </c>
      <c r="C123" s="259" t="str">
        <f>IFERROR('Recyclingschritt N_0'!C161+('Behandlung vorgelagert N_-1 '!C50+'Behandlung vorgelagert N_-2'!C50+'Recyclingschritt N_1'!C50+'Recyclingschritt N_2'!C50+'Recyclingschritt N_3'!C50+'Recyclingschritt N_4'!C50+'Recyclingschritt N_5'!C50+'Recyclingschritt N_6'!C50+'Recyclingschritt N_7'!C50+'Recyclingschritt N_8'!C50)*$E$30,"")</f>
        <v/>
      </c>
      <c r="D123" s="259" t="str">
        <f>IFERROR('Recyclingschritt N_0'!D161+('Behandlung vorgelagert N_-1 '!D50+'Behandlung vorgelagert N_-2'!D50+'Recyclingschritt N_1'!D50+'Recyclingschritt N_2'!D50+'Recyclingschritt N_3'!D50+'Recyclingschritt N_4'!D50+'Recyclingschritt N_5'!D50+'Recyclingschritt N_6'!D50+'Recyclingschritt N_7'!D50+'Recyclingschritt N_8'!D50)*$E$30,"")</f>
        <v/>
      </c>
      <c r="E123" s="260" t="str">
        <f t="shared" si="9"/>
        <v/>
      </c>
      <c r="F123" s="338"/>
      <c r="G123" s="446"/>
    </row>
    <row r="124" spans="1:7" s="379" customFormat="1" x14ac:dyDescent="0.25">
      <c r="A124" s="175" t="s">
        <v>28</v>
      </c>
      <c r="B124" s="259" t="str">
        <f>'Recyclingschritt N_0'!B162</f>
        <v/>
      </c>
      <c r="C124" s="259" t="str">
        <f>IFERROR('Recyclingschritt N_0'!C162+('Behandlung vorgelagert N_-1 '!C51+'Behandlung vorgelagert N_-2'!C51+'Recyclingschritt N_1'!C51+'Recyclingschritt N_2'!C51+'Recyclingschritt N_3'!C51+'Recyclingschritt N_4'!C51+'Recyclingschritt N_5'!C51+'Recyclingschritt N_6'!C51+'Recyclingschritt N_7'!C51+'Recyclingschritt N_8'!C51)*$E$30,"")</f>
        <v/>
      </c>
      <c r="D124" s="259" t="str">
        <f>IFERROR('Recyclingschritt N_0'!D162+('Behandlung vorgelagert N_-1 '!D51+'Behandlung vorgelagert N_-2'!D51+'Recyclingschritt N_1'!D51+'Recyclingschritt N_2'!D51+'Recyclingschritt N_3'!D51+'Recyclingschritt N_4'!D51+'Recyclingschritt N_5'!D51+'Recyclingschritt N_6'!D51+'Recyclingschritt N_7'!D51+'Recyclingschritt N_8'!D51)*$E$30,"")</f>
        <v/>
      </c>
      <c r="E124" s="260" t="str">
        <f t="shared" si="9"/>
        <v/>
      </c>
      <c r="F124" s="338"/>
      <c r="G124" s="446"/>
    </row>
    <row r="125" spans="1:7" s="379" customFormat="1" ht="18" x14ac:dyDescent="0.25">
      <c r="A125" s="175" t="s">
        <v>126</v>
      </c>
      <c r="B125" s="259" t="str">
        <f>'Recyclingschritt N_0'!B163</f>
        <v/>
      </c>
      <c r="C125" s="259" t="str">
        <f>IFERROR('Recyclingschritt N_0'!C163+('Behandlung vorgelagert N_-1 '!C52+'Behandlung vorgelagert N_-2'!C52+'Recyclingschritt N_1'!C52+'Recyclingschritt N_2'!C52+'Recyclingschritt N_3'!C52+'Recyclingschritt N_4'!C52+'Recyclingschritt N_5'!C52+'Recyclingschritt N_6'!C52+'Recyclingschritt N_7'!C52+'Recyclingschritt N_8'!C52)*$E$30,"")</f>
        <v/>
      </c>
      <c r="D125" s="259" t="str">
        <f>IFERROR('Recyclingschritt N_0'!D163+('Behandlung vorgelagert N_-1 '!D52+'Behandlung vorgelagert N_-2'!D52+'Recyclingschritt N_1'!D52+'Recyclingschritt N_2'!D52+'Recyclingschritt N_3'!D52+'Recyclingschritt N_4'!D52+'Recyclingschritt N_5'!D52+'Recyclingschritt N_6'!D52+'Recyclingschritt N_7'!D52+'Recyclingschritt N_8'!D52)*$E$30,"")</f>
        <v/>
      </c>
      <c r="E125" s="260" t="str">
        <f t="shared" si="9"/>
        <v/>
      </c>
      <c r="F125" s="338"/>
      <c r="G125" s="446"/>
    </row>
    <row r="126" spans="1:7" s="379" customFormat="1" ht="19.5" x14ac:dyDescent="0.35">
      <c r="A126" s="175" t="s">
        <v>127</v>
      </c>
      <c r="B126" s="259" t="str">
        <f>'Recyclingschritt N_0'!B164</f>
        <v/>
      </c>
      <c r="C126" s="259" t="str">
        <f>IFERROR('Recyclingschritt N_0'!C164+('Behandlung vorgelagert N_-1 '!C53+'Behandlung vorgelagert N_-2'!C53+'Recyclingschritt N_1'!C53+'Recyclingschritt N_2'!C53+'Recyclingschritt N_3'!C53+'Recyclingschritt N_4'!C53+'Recyclingschritt N_5'!C53+'Recyclingschritt N_6'!C53+'Recyclingschritt N_7'!C53+'Recyclingschritt N_8'!C53)*$E$30,"")</f>
        <v/>
      </c>
      <c r="D126" s="259" t="str">
        <f>IFERROR('Recyclingschritt N_0'!D164+('Behandlung vorgelagert N_-1 '!D53+'Behandlung vorgelagert N_-2'!D53+'Recyclingschritt N_1'!D53+'Recyclingschritt N_2'!D53+'Recyclingschritt N_3'!D53+'Recyclingschritt N_4'!D53+'Recyclingschritt N_5'!D53+'Recyclingschritt N_6'!D53+'Recyclingschritt N_7'!D53+'Recyclingschritt N_8'!D53)*$E$30,"")</f>
        <v/>
      </c>
      <c r="E126" s="260" t="str">
        <f t="shared" si="9"/>
        <v/>
      </c>
      <c r="F126" s="338"/>
      <c r="G126" s="446"/>
    </row>
    <row r="127" spans="1:7" s="379" customFormat="1" ht="47.25" x14ac:dyDescent="0.25">
      <c r="A127" s="175" t="s">
        <v>133</v>
      </c>
      <c r="B127" s="259" t="str">
        <f>'Recyclingschritt N_0'!B165</f>
        <v/>
      </c>
      <c r="C127" s="259" t="str">
        <f>IFERROR('Recyclingschritt N_0'!C165+('Behandlung vorgelagert N_-1 '!C54+'Behandlung vorgelagert N_-2'!C54+'Recyclingschritt N_1'!C54+'Recyclingschritt N_2'!C54+'Recyclingschritt N_3'!C54+'Recyclingschritt N_4'!C54+'Recyclingschritt N_5'!C54+'Recyclingschritt N_6'!C54+'Recyclingschritt N_7'!C54+'Recyclingschritt N_8'!C54)*$E$30,"")</f>
        <v/>
      </c>
      <c r="D127" s="259" t="str">
        <f>IFERROR('Recyclingschritt N_0'!D165+('Behandlung vorgelagert N_-1 '!D54+'Behandlung vorgelagert N_-2'!D54+'Recyclingschritt N_1'!D54+'Recyclingschritt N_2'!D54+'Recyclingschritt N_3'!D54+'Recyclingschritt N_4'!D54+'Recyclingschritt N_5'!D54+'Recyclingschritt N_6'!D54+'Recyclingschritt N_7'!D54+'Recyclingschritt N_8'!D54)*$E$30,"")</f>
        <v/>
      </c>
      <c r="E127" s="260" t="str">
        <f t="shared" si="9"/>
        <v/>
      </c>
      <c r="F127" s="338"/>
      <c r="G127" s="446"/>
    </row>
    <row r="128" spans="1:7" s="379" customFormat="1" ht="32.25" x14ac:dyDescent="0.25">
      <c r="A128" s="175" t="s">
        <v>128</v>
      </c>
      <c r="B128" s="259" t="str">
        <f>'Recyclingschritt N_0'!B166</f>
        <v/>
      </c>
      <c r="C128" s="259" t="str">
        <f>IFERROR('Recyclingschritt N_0'!C166+('Behandlung vorgelagert N_-1 '!C55+'Behandlung vorgelagert N_-2'!C55+'Recyclingschritt N_1'!C55+'Recyclingschritt N_2'!C55+'Recyclingschritt N_3'!C55+'Recyclingschritt N_4'!C55+'Recyclingschritt N_5'!C55+'Recyclingschritt N_6'!C55+'Recyclingschritt N_7'!C55+'Recyclingschritt N_8'!C55)*$E$30,"")</f>
        <v/>
      </c>
      <c r="D128" s="259" t="str">
        <f>IFERROR('Recyclingschritt N_0'!D166+('Behandlung vorgelagert N_-1 '!D55+'Behandlung vorgelagert N_-2'!D55+'Recyclingschritt N_1'!D55+'Recyclingschritt N_2'!D55+'Recyclingschritt N_3'!D55+'Recyclingschritt N_4'!D55+'Recyclingschritt N_5'!D55+'Recyclingschritt N_6'!D55+'Recyclingschritt N_7'!D55+'Recyclingschritt N_8'!D55)*$E$30,"")</f>
        <v/>
      </c>
      <c r="E128" s="260" t="str">
        <f t="shared" si="9"/>
        <v/>
      </c>
      <c r="F128" s="338"/>
      <c r="G128" s="446"/>
    </row>
    <row r="129" spans="1:7" s="379" customFormat="1" ht="17.25" x14ac:dyDescent="0.25">
      <c r="A129" s="175" t="s">
        <v>129</v>
      </c>
      <c r="B129" s="259" t="str">
        <f>'Recyclingschritt N_0'!B167</f>
        <v/>
      </c>
      <c r="C129" s="259" t="str">
        <f>IFERROR('Recyclingschritt N_0'!C167+('Behandlung vorgelagert N_-1 '!C56+'Behandlung vorgelagert N_-2'!C56+'Recyclingschritt N_1'!C56+'Recyclingschritt N_2'!C56+'Recyclingschritt N_3'!C56+'Recyclingschritt N_4'!C56+'Recyclingschritt N_5'!C56+'Recyclingschritt N_6'!C56+'Recyclingschritt N_7'!C56+'Recyclingschritt N_8'!C56)*$E$30,"")</f>
        <v/>
      </c>
      <c r="D129" s="259" t="str">
        <f>IFERROR('Recyclingschritt N_0'!D167+('Behandlung vorgelagert N_-1 '!D56+'Behandlung vorgelagert N_-2'!D56+'Recyclingschritt N_1'!D56+'Recyclingschritt N_2'!D56+'Recyclingschritt N_3'!D56+'Recyclingschritt N_4'!D56+'Recyclingschritt N_5'!D56+'Recyclingschritt N_6'!D56+'Recyclingschritt N_7'!D56+'Recyclingschritt N_8'!D56)*$E$30,"")</f>
        <v/>
      </c>
      <c r="E129" s="260" t="str">
        <f t="shared" si="9"/>
        <v/>
      </c>
      <c r="F129" s="338"/>
      <c r="G129" s="446"/>
    </row>
    <row r="130" spans="1:7" s="379" customFormat="1" ht="17.25" x14ac:dyDescent="0.25">
      <c r="A130" s="175" t="s">
        <v>130</v>
      </c>
      <c r="B130" s="259" t="str">
        <f>'Recyclingschritt N_0'!B168</f>
        <v/>
      </c>
      <c r="C130" s="259" t="str">
        <f>IFERROR('Recyclingschritt N_0'!C168+('Behandlung vorgelagert N_-1 '!C57+'Behandlung vorgelagert N_-2'!C57+'Recyclingschritt N_1'!C57+'Recyclingschritt N_2'!C57+'Recyclingschritt N_3'!C57+'Recyclingschritt N_4'!C57+'Recyclingschritt N_5'!C57+'Recyclingschritt N_6'!C57+'Recyclingschritt N_7'!C57+'Recyclingschritt N_8'!C57)*$E$30,"")</f>
        <v/>
      </c>
      <c r="D130" s="259" t="str">
        <f>IFERROR('Recyclingschritt N_0'!D168+('Behandlung vorgelagert N_-1 '!D57+'Behandlung vorgelagert N_-2'!D57+'Recyclingschritt N_1'!D57+'Recyclingschritt N_2'!D57+'Recyclingschritt N_3'!D57+'Recyclingschritt N_4'!D57+'Recyclingschritt N_5'!D57+'Recyclingschritt N_6'!D57+'Recyclingschritt N_7'!D57+'Recyclingschritt N_8'!D57)*$E$30,"")</f>
        <v/>
      </c>
      <c r="E130" s="260" t="str">
        <f t="shared" si="9"/>
        <v/>
      </c>
      <c r="F130" s="338"/>
      <c r="G130" s="446"/>
    </row>
    <row r="131" spans="1:7" s="379" customFormat="1" ht="17.25" x14ac:dyDescent="0.25">
      <c r="A131" s="175" t="s">
        <v>131</v>
      </c>
      <c r="B131" s="259" t="str">
        <f>'Recyclingschritt N_0'!B169</f>
        <v/>
      </c>
      <c r="C131" s="259" t="str">
        <f>IFERROR('Recyclingschritt N_0'!C169+('Behandlung vorgelagert N_-1 '!C58+'Behandlung vorgelagert N_-2'!C58+'Recyclingschritt N_1'!C58+'Recyclingschritt N_2'!C58+'Recyclingschritt N_3'!C58+'Recyclingschritt N_4'!C58+'Recyclingschritt N_5'!C58+'Recyclingschritt N_6'!C58+'Recyclingschritt N_7'!C58+'Recyclingschritt N_8'!C58)*$E$30,"")</f>
        <v/>
      </c>
      <c r="D131" s="259" t="str">
        <f>IFERROR('Recyclingschritt N_0'!D169+('Behandlung vorgelagert N_-1 '!D58+'Behandlung vorgelagert N_-2'!D58+'Recyclingschritt N_1'!D58+'Recyclingschritt N_2'!D58+'Recyclingschritt N_3'!D58+'Recyclingschritt N_4'!D58+'Recyclingschritt N_5'!D58+'Recyclingschritt N_6'!D58+'Recyclingschritt N_7'!D58+'Recyclingschritt N_8'!D58)*$E$30,"")</f>
        <v/>
      </c>
      <c r="E131" s="260" t="str">
        <f t="shared" si="9"/>
        <v/>
      </c>
      <c r="F131" s="338"/>
      <c r="G131" s="446"/>
    </row>
    <row r="132" spans="1:7" s="379" customFormat="1" x14ac:dyDescent="0.25">
      <c r="A132" s="25" t="str">
        <f>IF('Recyclingschritt N_0'!A170&lt;&gt;"",'Recyclingschritt N_0'!A170,"")</f>
        <v/>
      </c>
      <c r="B132" s="259" t="str">
        <f>'Recyclingschritt N_0'!B170</f>
        <v/>
      </c>
      <c r="C132" s="259" t="str">
        <f>IFERROR('Recyclingschritt N_0'!C170+('Behandlung vorgelagert N_-1 '!C59+'Behandlung vorgelagert N_-2'!C59+'Recyclingschritt N_1'!C59+'Recyclingschritt N_2'!C59+'Recyclingschritt N_3'!C59+'Recyclingschritt N_4'!C59+'Recyclingschritt N_5'!C59+'Recyclingschritt N_6'!C59+'Recyclingschritt N_7'!C59+'Recyclingschritt N_8'!C59)*$E$30,"")</f>
        <v/>
      </c>
      <c r="D132" s="259" t="str">
        <f>IFERROR('Recyclingschritt N_0'!D170+('Behandlung vorgelagert N_-1 '!D59+'Behandlung vorgelagert N_-2'!D59+'Recyclingschritt N_1'!D59+'Recyclingschritt N_2'!D59+'Recyclingschritt N_3'!D59+'Recyclingschritt N_4'!D59+'Recyclingschritt N_5'!D59+'Recyclingschritt N_6'!D59+'Recyclingschritt N_7'!D59+'Recyclingschritt N_8'!D59)*$E$30,"")</f>
        <v/>
      </c>
      <c r="E132" s="260" t="str">
        <f t="shared" si="9"/>
        <v/>
      </c>
      <c r="F132" s="338"/>
      <c r="G132" s="446"/>
    </row>
    <row r="133" spans="1:7" s="379" customFormat="1" x14ac:dyDescent="0.25">
      <c r="A133" s="25" t="str">
        <f>IF('Recyclingschritt N_0'!A171&lt;&gt;"",'Recyclingschritt N_0'!A171,"")</f>
        <v/>
      </c>
      <c r="B133" s="259" t="str">
        <f>'Recyclingschritt N_0'!B171</f>
        <v/>
      </c>
      <c r="C133" s="259" t="str">
        <f>IFERROR('Recyclingschritt N_0'!C171+('Behandlung vorgelagert N_-1 '!C60+'Behandlung vorgelagert N_-2'!C60+'Recyclingschritt N_1'!C60+'Recyclingschritt N_2'!C60+'Recyclingschritt N_3'!C60+'Recyclingschritt N_4'!C60+'Recyclingschritt N_5'!C60+'Recyclingschritt N_6'!C60+'Recyclingschritt N_7'!C60+'Recyclingschritt N_8'!C60)*$E$30,"")</f>
        <v/>
      </c>
      <c r="D133" s="259" t="str">
        <f>IFERROR('Recyclingschritt N_0'!D171+('Behandlung vorgelagert N_-1 '!D60+'Behandlung vorgelagert N_-2'!D60+'Recyclingschritt N_1'!D60+'Recyclingschritt N_2'!D60+'Recyclingschritt N_3'!D60+'Recyclingschritt N_4'!D60+'Recyclingschritt N_5'!D60+'Recyclingschritt N_6'!D60+'Recyclingschritt N_7'!D60+'Recyclingschritt N_8'!D60)*$E$30,"")</f>
        <v/>
      </c>
      <c r="E133" s="260" t="str">
        <f t="shared" si="9"/>
        <v/>
      </c>
      <c r="F133" s="338"/>
      <c r="G133" s="446"/>
    </row>
    <row r="134" spans="1:7" s="379" customFormat="1" x14ac:dyDescent="0.25">
      <c r="A134" s="25" t="str">
        <f>IF('Recyclingschritt N_0'!A172&lt;&gt;"",'Recyclingschritt N_0'!A172,"")</f>
        <v/>
      </c>
      <c r="B134" s="259" t="str">
        <f>'Recyclingschritt N_0'!B172</f>
        <v/>
      </c>
      <c r="C134" s="259" t="str">
        <f>IFERROR('Recyclingschritt N_0'!C172+('Behandlung vorgelagert N_-1 '!C61+'Behandlung vorgelagert N_-2'!C61+'Recyclingschritt N_1'!C61+'Recyclingschritt N_2'!C61+'Recyclingschritt N_3'!C61+'Recyclingschritt N_4'!C61+'Recyclingschritt N_5'!C61+'Recyclingschritt N_6'!C61+'Recyclingschritt N_7'!C61+'Recyclingschritt N_8'!C61)*$E$30,"")</f>
        <v/>
      </c>
      <c r="D134" s="259" t="str">
        <f>IFERROR('Recyclingschritt N_0'!D172+('Behandlung vorgelagert N_-1 '!D61+'Behandlung vorgelagert N_-2'!D61+'Recyclingschritt N_1'!D61+'Recyclingschritt N_2'!D61+'Recyclingschritt N_3'!D61+'Recyclingschritt N_4'!D61+'Recyclingschritt N_5'!D61+'Recyclingschritt N_6'!D61+'Recyclingschritt N_7'!D61+'Recyclingschritt N_8'!D61)*$E$30,"")</f>
        <v/>
      </c>
      <c r="E134" s="260" t="str">
        <f t="shared" si="9"/>
        <v/>
      </c>
      <c r="F134" s="338"/>
      <c r="G134" s="446"/>
    </row>
    <row r="135" spans="1:7" s="379" customFormat="1" x14ac:dyDescent="0.25">
      <c r="A135" s="25" t="str">
        <f>IF('Recyclingschritt N_0'!A173&lt;&gt;"",'Recyclingschritt N_0'!A173,"")</f>
        <v/>
      </c>
      <c r="B135" s="259" t="str">
        <f>'Recyclingschritt N_0'!B173</f>
        <v/>
      </c>
      <c r="C135" s="259" t="str">
        <f>IFERROR('Recyclingschritt N_0'!C173+('Behandlung vorgelagert N_-1 '!C62+'Behandlung vorgelagert N_-2'!C62+'Recyclingschritt N_1'!C62+'Recyclingschritt N_2'!C62+'Recyclingschritt N_3'!C62+'Recyclingschritt N_4'!C62+'Recyclingschritt N_5'!C62+'Recyclingschritt N_6'!C62+'Recyclingschritt N_7'!C62+'Recyclingschritt N_8'!C62)*$E$30,"")</f>
        <v/>
      </c>
      <c r="D135" s="259" t="str">
        <f>IFERROR('Recyclingschritt N_0'!D173+('Behandlung vorgelagert N_-1 '!D62+'Behandlung vorgelagert N_-2'!D62+'Recyclingschritt N_1'!D62+'Recyclingschritt N_2'!D62+'Recyclingschritt N_3'!D62+'Recyclingschritt N_4'!D62+'Recyclingschritt N_5'!D62+'Recyclingschritt N_6'!D62+'Recyclingschritt N_7'!D62+'Recyclingschritt N_8'!D62)*$E$30,"")</f>
        <v/>
      </c>
      <c r="E135" s="260" t="str">
        <f t="shared" si="9"/>
        <v/>
      </c>
      <c r="F135" s="338"/>
      <c r="G135" s="446"/>
    </row>
    <row r="136" spans="1:7" s="379" customFormat="1" x14ac:dyDescent="0.25">
      <c r="A136" s="25" t="str">
        <f>IF('Recyclingschritt N_0'!A174&lt;&gt;"",'Recyclingschritt N_0'!A174,"")</f>
        <v/>
      </c>
      <c r="B136" s="259" t="str">
        <f>'Recyclingschritt N_0'!B174</f>
        <v/>
      </c>
      <c r="C136" s="259" t="str">
        <f>IFERROR('Recyclingschritt N_0'!C174+('Behandlung vorgelagert N_-1 '!C63+'Behandlung vorgelagert N_-2'!C63+'Recyclingschritt N_1'!C63+'Recyclingschritt N_2'!C63+'Recyclingschritt N_3'!C63+'Recyclingschritt N_4'!C63+'Recyclingschritt N_5'!C63+'Recyclingschritt N_6'!C63+'Recyclingschritt N_7'!C63+'Recyclingschritt N_8'!C63)*$E$30,"")</f>
        <v/>
      </c>
      <c r="D136" s="259" t="str">
        <f>IFERROR('Recyclingschritt N_0'!D174+('Behandlung vorgelagert N_-1 '!D63+'Behandlung vorgelagert N_-2'!D63+'Recyclingschritt N_1'!D63+'Recyclingschritt N_2'!D63+'Recyclingschritt N_3'!D63+'Recyclingschritt N_4'!D63+'Recyclingschritt N_5'!D63+'Recyclingschritt N_6'!D63+'Recyclingschritt N_7'!D63+'Recyclingschritt N_8'!D63)*$E$30,"")</f>
        <v/>
      </c>
      <c r="E136" s="260" t="str">
        <f t="shared" si="9"/>
        <v/>
      </c>
      <c r="F136" s="338"/>
      <c r="G136" s="446"/>
    </row>
    <row r="137" spans="1:7" s="379" customFormat="1" x14ac:dyDescent="0.25">
      <c r="A137" s="336" t="s">
        <v>30</v>
      </c>
      <c r="B137" s="394">
        <f>SUM(B118:B136)</f>
        <v>0</v>
      </c>
      <c r="C137" s="256">
        <f>SUM(C118:C136)</f>
        <v>0</v>
      </c>
      <c r="D137" s="256">
        <f>SUM(D118:D136)</f>
        <v>0</v>
      </c>
      <c r="E137" s="258">
        <f t="shared" ref="E137" si="11">C137+D137</f>
        <v>0</v>
      </c>
      <c r="F137" s="265" t="str">
        <f>IFERROR(E137/B137,"")</f>
        <v/>
      </c>
      <c r="G137" s="451"/>
    </row>
    <row r="138" spans="1:7" s="379" customFormat="1" x14ac:dyDescent="0.25">
      <c r="A138" s="452"/>
      <c r="B138" s="453"/>
      <c r="C138" s="453"/>
      <c r="D138" s="453"/>
      <c r="E138" s="453"/>
      <c r="F138" s="453"/>
      <c r="G138" s="454"/>
    </row>
    <row r="139" spans="1:7" s="379" customFormat="1" ht="50.1" customHeight="1" x14ac:dyDescent="0.25">
      <c r="A139" s="447" t="s">
        <v>203</v>
      </c>
      <c r="B139" s="448"/>
      <c r="C139" s="448"/>
      <c r="D139" s="448"/>
      <c r="E139" s="448"/>
      <c r="F139" s="448"/>
      <c r="G139" s="448"/>
    </row>
    <row r="140" spans="1:7" s="379" customFormat="1" ht="20.100000000000001" customHeight="1" x14ac:dyDescent="0.25">
      <c r="A140" s="397" t="s">
        <v>202</v>
      </c>
      <c r="B140" s="449" t="str">
        <f>D31</f>
        <v/>
      </c>
      <c r="C140" s="450"/>
      <c r="D140" s="403"/>
      <c r="E140" s="398"/>
      <c r="F140" s="398"/>
      <c r="G140" s="404"/>
    </row>
    <row r="141" spans="1:7" s="379" customFormat="1" x14ac:dyDescent="0.25">
      <c r="A141" s="441" t="s">
        <v>100</v>
      </c>
      <c r="B141" s="442"/>
      <c r="C141" s="443"/>
      <c r="D141" s="444" t="str">
        <f>IF('Recyclingschritt N_0'!E30&lt;&gt;"",'Recyclingschritt N_0'!E30,"")</f>
        <v/>
      </c>
      <c r="E141" s="444"/>
      <c r="F141" s="444"/>
      <c r="G141" s="444"/>
    </row>
    <row r="142" spans="1:7" s="379" customFormat="1" ht="78.75" x14ac:dyDescent="0.25">
      <c r="A142" s="125" t="s">
        <v>7</v>
      </c>
      <c r="B142" s="14" t="s">
        <v>35</v>
      </c>
      <c r="C142" s="14" t="s">
        <v>32</v>
      </c>
      <c r="D142" s="14" t="s">
        <v>33</v>
      </c>
      <c r="E142" s="15" t="s">
        <v>34</v>
      </c>
      <c r="F142" s="340" t="s">
        <v>139</v>
      </c>
      <c r="G142" s="340" t="s">
        <v>140</v>
      </c>
    </row>
    <row r="143" spans="1:7" s="379" customFormat="1" x14ac:dyDescent="0.25">
      <c r="A143" s="341"/>
      <c r="B143" s="339" t="s">
        <v>8</v>
      </c>
      <c r="C143" s="339" t="s">
        <v>8</v>
      </c>
      <c r="D143" s="339" t="s">
        <v>8</v>
      </c>
      <c r="E143" s="339" t="s">
        <v>8</v>
      </c>
      <c r="F143" s="339" t="s">
        <v>29</v>
      </c>
      <c r="G143" s="339" t="s">
        <v>29</v>
      </c>
    </row>
    <row r="144" spans="1:7" s="379" customFormat="1" ht="24.95" customHeight="1" x14ac:dyDescent="0.25">
      <c r="A144" s="175" t="s">
        <v>120</v>
      </c>
      <c r="B144" s="259" t="str">
        <f>'Recyclingschritt N_0'!B182</f>
        <v/>
      </c>
      <c r="C144" s="259" t="str">
        <f>IFERROR('Recyclingschritt N_0'!C182+('Behandlung vorgelagert N_-1 '!C45+'Behandlung vorgelagert N_-2'!C45+'Recyclingschritt N_1'!C45+'Recyclingschritt N_2'!C45+'Recyclingschritt N_3'!C45+'Recyclingschritt N_4'!C45+'Recyclingschritt N_5'!C45+'Recyclingschritt N_6'!C45+'Recyclingschritt N_7'!C45+'Recyclingschritt N_8'!C45)*$E$31,"")</f>
        <v/>
      </c>
      <c r="D144" s="259" t="str">
        <f>IFERROR('Recyclingschritt N_0'!D182+('Behandlung vorgelagert N_-1 '!D45+'Behandlung vorgelagert N_-2'!D45+'Recyclingschritt N_1'!D45+'Recyclingschritt N_2'!D45+'Recyclingschritt N_3'!D45+'Recyclingschritt N_4'!D45+'Recyclingschritt N_5'!D45+'Recyclingschritt N_6'!D45+'Recyclingschritt N_7'!D45+'Recyclingschritt N_8'!D45)*$E$31,"")</f>
        <v/>
      </c>
      <c r="E144" s="260" t="str">
        <f>IFERROR(C144+D144,"")</f>
        <v/>
      </c>
      <c r="F144" s="337"/>
      <c r="G144" s="391" t="str">
        <f>IFERROR(E144/B144, "ggf. Pflichtfeld!")</f>
        <v>ggf. Pflichtfeld!</v>
      </c>
    </row>
    <row r="145" spans="1:7" s="379" customFormat="1" ht="24.95" customHeight="1" x14ac:dyDescent="0.25">
      <c r="A145" s="175" t="s">
        <v>121</v>
      </c>
      <c r="B145" s="259" t="str">
        <f>'Recyclingschritt N_0'!B183</f>
        <v/>
      </c>
      <c r="C145" s="259" t="str">
        <f>IFERROR('Recyclingschritt N_0'!C183+('Behandlung vorgelagert N_-1 '!C46+'Behandlung vorgelagert N_-2'!C46+'Recyclingschritt N_1'!C46+'Recyclingschritt N_2'!C46+'Recyclingschritt N_3'!C46+'Recyclingschritt N_4'!C46+'Recyclingschritt N_5'!C46+'Recyclingschritt N_6'!C46+'Recyclingschritt N_7'!C46+'Recyclingschritt N_8'!C46)*$E$31,"")</f>
        <v/>
      </c>
      <c r="D145" s="259" t="str">
        <f>IFERROR('Recyclingschritt N_0'!D183+('Behandlung vorgelagert N_-1 '!D46+'Behandlung vorgelagert N_-2'!D46+'Recyclingschritt N_1'!D46+'Recyclingschritt N_2'!D46+'Recyclingschritt N_3'!D46+'Recyclingschritt N_4'!D46+'Recyclingschritt N_5'!D46+'Recyclingschritt N_6'!D46+'Recyclingschritt N_7'!D46+'Recyclingschritt N_8'!D46)*$E$31,"")</f>
        <v/>
      </c>
      <c r="E145" s="260" t="str">
        <f t="shared" ref="E145:E162" si="12">IFERROR(C145+D145,"")</f>
        <v/>
      </c>
      <c r="F145" s="338"/>
      <c r="G145" s="391" t="str">
        <f t="shared" ref="G145:G147" si="13">IFERROR(E145/B145, "ggf. Pflichtfeld!")</f>
        <v>ggf. Pflichtfeld!</v>
      </c>
    </row>
    <row r="146" spans="1:7" s="379" customFormat="1" ht="24.95" customHeight="1" x14ac:dyDescent="0.25">
      <c r="A146" s="175" t="s">
        <v>122</v>
      </c>
      <c r="B146" s="259" t="str">
        <f>'Recyclingschritt N_0'!B184</f>
        <v/>
      </c>
      <c r="C146" s="259" t="str">
        <f>IFERROR('Recyclingschritt N_0'!C184+('Behandlung vorgelagert N_-1 '!C47+'Behandlung vorgelagert N_-2'!C47+'Recyclingschritt N_1'!C47+'Recyclingschritt N_2'!C47+'Recyclingschritt N_3'!C47+'Recyclingschritt N_4'!C47+'Recyclingschritt N_5'!C47+'Recyclingschritt N_6'!C47+'Recyclingschritt N_7'!C47+'Recyclingschritt N_8'!C47)*$E$31,"")</f>
        <v/>
      </c>
      <c r="D146" s="259" t="str">
        <f>IFERROR('Recyclingschritt N_0'!D184+('Behandlung vorgelagert N_-1 '!D47+'Behandlung vorgelagert N_-2'!D47+'Recyclingschritt N_1'!D47+'Recyclingschritt N_2'!D47+'Recyclingschritt N_3'!D47+'Recyclingschritt N_4'!D47+'Recyclingschritt N_5'!D47+'Recyclingschritt N_6'!D47+'Recyclingschritt N_7'!D47+'Recyclingschritt N_8'!D47)*$E$31,"")</f>
        <v/>
      </c>
      <c r="E146" s="260" t="str">
        <f t="shared" si="12"/>
        <v/>
      </c>
      <c r="F146" s="338"/>
      <c r="G146" s="391" t="str">
        <f t="shared" si="13"/>
        <v>ggf. Pflichtfeld!</v>
      </c>
    </row>
    <row r="147" spans="1:7" s="379" customFormat="1" ht="24.95" customHeight="1" x14ac:dyDescent="0.25">
      <c r="A147" s="175" t="s">
        <v>123</v>
      </c>
      <c r="B147" s="259" t="str">
        <f>'Recyclingschritt N_0'!B185</f>
        <v/>
      </c>
      <c r="C147" s="259" t="str">
        <f>IFERROR('Recyclingschritt N_0'!C185+('Behandlung vorgelagert N_-1 '!C48+'Behandlung vorgelagert N_-2'!C48+'Recyclingschritt N_1'!C48+'Recyclingschritt N_2'!C48+'Recyclingschritt N_3'!C48+'Recyclingschritt N_4'!C48+'Recyclingschritt N_5'!C48+'Recyclingschritt N_6'!C48+'Recyclingschritt N_7'!C48+'Recyclingschritt N_8'!C48)*$E$31,"")</f>
        <v/>
      </c>
      <c r="D147" s="259" t="str">
        <f>IFERROR('Recyclingschritt N_0'!D185+('Behandlung vorgelagert N_-1 '!D48+'Behandlung vorgelagert N_-2'!D48+'Recyclingschritt N_1'!D48+'Recyclingschritt N_2'!D48+'Recyclingschritt N_3'!D48+'Recyclingschritt N_4'!D48+'Recyclingschritt N_5'!D48+'Recyclingschritt N_6'!D48+'Recyclingschritt N_7'!D48+'Recyclingschritt N_8'!D48)*$E$31,"")</f>
        <v/>
      </c>
      <c r="E147" s="260" t="str">
        <f t="shared" si="12"/>
        <v/>
      </c>
      <c r="F147" s="338"/>
      <c r="G147" s="391" t="str">
        <f t="shared" si="13"/>
        <v>ggf. Pflichtfeld!</v>
      </c>
    </row>
    <row r="148" spans="1:7" s="379" customFormat="1" x14ac:dyDescent="0.25">
      <c r="A148" s="175" t="s">
        <v>124</v>
      </c>
      <c r="B148" s="259" t="str">
        <f>'Recyclingschritt N_0'!B186</f>
        <v/>
      </c>
      <c r="C148" s="259" t="str">
        <f>IFERROR('Recyclingschritt N_0'!C186+('Behandlung vorgelagert N_-1 '!C49+'Behandlung vorgelagert N_-2'!C49+'Recyclingschritt N_1'!C49+'Recyclingschritt N_2'!C49+'Recyclingschritt N_3'!C49+'Recyclingschritt N_4'!C49+'Recyclingschritt N_5'!C49+'Recyclingschritt N_6'!C49+'Recyclingschritt N_7'!C49+'Recyclingschritt N_8'!C49)*$E$31,"")</f>
        <v/>
      </c>
      <c r="D148" s="259" t="str">
        <f>IFERROR('Recyclingschritt N_0'!D186+('Behandlung vorgelagert N_-1 '!D49+'Behandlung vorgelagert N_-2'!D49+'Recyclingschritt N_1'!D49+'Recyclingschritt N_2'!D49+'Recyclingschritt N_3'!D49+'Recyclingschritt N_4'!D49+'Recyclingschritt N_5'!D49+'Recyclingschritt N_6'!D49+'Recyclingschritt N_7'!D49+'Recyclingschritt N_8'!D49)*$E$31,"")</f>
        <v/>
      </c>
      <c r="E148" s="260" t="str">
        <f t="shared" si="12"/>
        <v/>
      </c>
      <c r="F148" s="338"/>
      <c r="G148" s="445"/>
    </row>
    <row r="149" spans="1:7" s="379" customFormat="1" x14ac:dyDescent="0.25">
      <c r="A149" s="175" t="s">
        <v>125</v>
      </c>
      <c r="B149" s="259" t="str">
        <f>'Recyclingschritt N_0'!B187</f>
        <v/>
      </c>
      <c r="C149" s="259" t="str">
        <f>IFERROR('Recyclingschritt N_0'!C187+('Behandlung vorgelagert N_-1 '!C50+'Behandlung vorgelagert N_-2'!C50+'Recyclingschritt N_1'!C50+'Recyclingschritt N_2'!C50+'Recyclingschritt N_3'!C50+'Recyclingschritt N_4'!C50+'Recyclingschritt N_5'!C50+'Recyclingschritt N_6'!C50+'Recyclingschritt N_7'!C50+'Recyclingschritt N_8'!C50)*$E$31,"")</f>
        <v/>
      </c>
      <c r="D149" s="259" t="str">
        <f>IFERROR('Recyclingschritt N_0'!D187+('Behandlung vorgelagert N_-1 '!D50+'Behandlung vorgelagert N_-2'!D50+'Recyclingschritt N_1'!D50+'Recyclingschritt N_2'!D50+'Recyclingschritt N_3'!D50+'Recyclingschritt N_4'!D50+'Recyclingschritt N_5'!D50+'Recyclingschritt N_6'!D50+'Recyclingschritt N_7'!D50+'Recyclingschritt N_8'!D50)*$E$31,"")</f>
        <v/>
      </c>
      <c r="E149" s="260" t="str">
        <f t="shared" si="12"/>
        <v/>
      </c>
      <c r="F149" s="338"/>
      <c r="G149" s="446"/>
    </row>
    <row r="150" spans="1:7" s="379" customFormat="1" x14ac:dyDescent="0.25">
      <c r="A150" s="175" t="s">
        <v>28</v>
      </c>
      <c r="B150" s="259" t="str">
        <f>'Recyclingschritt N_0'!B188</f>
        <v/>
      </c>
      <c r="C150" s="259" t="str">
        <f>IFERROR('Recyclingschritt N_0'!C188+('Behandlung vorgelagert N_-1 '!C51+'Behandlung vorgelagert N_-2'!C51+'Recyclingschritt N_1'!C51+'Recyclingschritt N_2'!C51+'Recyclingschritt N_3'!C51+'Recyclingschritt N_4'!C51+'Recyclingschritt N_5'!C51+'Recyclingschritt N_6'!C51+'Recyclingschritt N_7'!C51+'Recyclingschritt N_8'!C51)*$E$31,"")</f>
        <v/>
      </c>
      <c r="D150" s="259" t="str">
        <f>IFERROR('Recyclingschritt N_0'!D188+('Behandlung vorgelagert N_-1 '!D51+'Behandlung vorgelagert N_-2'!D51+'Recyclingschritt N_1'!D51+'Recyclingschritt N_2'!D51+'Recyclingschritt N_3'!D51+'Recyclingschritt N_4'!D51+'Recyclingschritt N_5'!D51+'Recyclingschritt N_6'!D51+'Recyclingschritt N_7'!D51+'Recyclingschritt N_8'!D51)*$E$31,"")</f>
        <v/>
      </c>
      <c r="E150" s="260" t="str">
        <f t="shared" si="12"/>
        <v/>
      </c>
      <c r="F150" s="338"/>
      <c r="G150" s="446"/>
    </row>
    <row r="151" spans="1:7" s="379" customFormat="1" ht="18" x14ac:dyDescent="0.25">
      <c r="A151" s="175" t="s">
        <v>126</v>
      </c>
      <c r="B151" s="259" t="str">
        <f>'Recyclingschritt N_0'!B189</f>
        <v/>
      </c>
      <c r="C151" s="259" t="str">
        <f>IFERROR('Recyclingschritt N_0'!C189+('Behandlung vorgelagert N_-1 '!C52+'Behandlung vorgelagert N_-2'!C52+'Recyclingschritt N_1'!C52+'Recyclingschritt N_2'!C52+'Recyclingschritt N_3'!C52+'Recyclingschritt N_4'!C52+'Recyclingschritt N_5'!C52+'Recyclingschritt N_6'!C52+'Recyclingschritt N_7'!C52+'Recyclingschritt N_8'!C52)*$E$31,"")</f>
        <v/>
      </c>
      <c r="D151" s="259" t="str">
        <f>IFERROR('Recyclingschritt N_0'!D189+('Behandlung vorgelagert N_-1 '!D52+'Behandlung vorgelagert N_-2'!D52+'Recyclingschritt N_1'!D52+'Recyclingschritt N_2'!D52+'Recyclingschritt N_3'!D52+'Recyclingschritt N_4'!D52+'Recyclingschritt N_5'!D52+'Recyclingschritt N_6'!D52+'Recyclingschritt N_7'!D52+'Recyclingschritt N_8'!D52)*$E$31,"")</f>
        <v/>
      </c>
      <c r="E151" s="260" t="str">
        <f t="shared" si="12"/>
        <v/>
      </c>
      <c r="F151" s="338"/>
      <c r="G151" s="446"/>
    </row>
    <row r="152" spans="1:7" s="379" customFormat="1" ht="19.5" x14ac:dyDescent="0.35">
      <c r="A152" s="175" t="s">
        <v>127</v>
      </c>
      <c r="B152" s="259" t="str">
        <f>'Recyclingschritt N_0'!B190</f>
        <v/>
      </c>
      <c r="C152" s="259" t="str">
        <f>IFERROR('Recyclingschritt N_0'!C190+('Behandlung vorgelagert N_-1 '!C53+'Behandlung vorgelagert N_-2'!C53+'Recyclingschritt N_1'!C53+'Recyclingschritt N_2'!C53+'Recyclingschritt N_3'!C53+'Recyclingschritt N_4'!C53+'Recyclingschritt N_5'!C53+'Recyclingschritt N_6'!C53+'Recyclingschritt N_7'!C53+'Recyclingschritt N_8'!C53)*$E$31,"")</f>
        <v/>
      </c>
      <c r="D152" s="259" t="str">
        <f>IFERROR('Recyclingschritt N_0'!D190+('Behandlung vorgelagert N_-1 '!D53+'Behandlung vorgelagert N_-2'!D53+'Recyclingschritt N_1'!D53+'Recyclingschritt N_2'!D53+'Recyclingschritt N_3'!D53+'Recyclingschritt N_4'!D53+'Recyclingschritt N_5'!D53+'Recyclingschritt N_6'!D53+'Recyclingschritt N_7'!D53+'Recyclingschritt N_8'!D53)*$E$31,"")</f>
        <v/>
      </c>
      <c r="E152" s="260" t="str">
        <f t="shared" si="12"/>
        <v/>
      </c>
      <c r="F152" s="338"/>
      <c r="G152" s="446"/>
    </row>
    <row r="153" spans="1:7" s="379" customFormat="1" ht="47.25" x14ac:dyDescent="0.25">
      <c r="A153" s="175" t="s">
        <v>133</v>
      </c>
      <c r="B153" s="259" t="str">
        <f>'Recyclingschritt N_0'!B191</f>
        <v/>
      </c>
      <c r="C153" s="259" t="str">
        <f>IFERROR('Recyclingschritt N_0'!C191+('Behandlung vorgelagert N_-1 '!C54+'Behandlung vorgelagert N_-2'!C54+'Recyclingschritt N_1'!C54+'Recyclingschritt N_2'!C54+'Recyclingschritt N_3'!C54+'Recyclingschritt N_4'!C54+'Recyclingschritt N_5'!C54+'Recyclingschritt N_6'!C54+'Recyclingschritt N_7'!C54+'Recyclingschritt N_8'!C54)*$E$31,"")</f>
        <v/>
      </c>
      <c r="D153" s="259" t="str">
        <f>IFERROR('Recyclingschritt N_0'!D191+('Behandlung vorgelagert N_-1 '!D54+'Behandlung vorgelagert N_-2'!D54+'Recyclingschritt N_1'!D54+'Recyclingschritt N_2'!D54+'Recyclingschritt N_3'!D54+'Recyclingschritt N_4'!D54+'Recyclingschritt N_5'!D54+'Recyclingschritt N_6'!D54+'Recyclingschritt N_7'!D54+'Recyclingschritt N_8'!D54)*$E$31,"")</f>
        <v/>
      </c>
      <c r="E153" s="260" t="str">
        <f t="shared" si="12"/>
        <v/>
      </c>
      <c r="F153" s="338"/>
      <c r="G153" s="446"/>
    </row>
    <row r="154" spans="1:7" s="379" customFormat="1" ht="32.25" x14ac:dyDescent="0.25">
      <c r="A154" s="175" t="s">
        <v>128</v>
      </c>
      <c r="B154" s="259" t="str">
        <f>'Recyclingschritt N_0'!B192</f>
        <v/>
      </c>
      <c r="C154" s="259" t="str">
        <f>IFERROR('Recyclingschritt N_0'!C192+('Behandlung vorgelagert N_-1 '!C55+'Behandlung vorgelagert N_-2'!C55+'Recyclingschritt N_1'!C55+'Recyclingschritt N_2'!C55+'Recyclingschritt N_3'!C55+'Recyclingschritt N_4'!C55+'Recyclingschritt N_5'!C55+'Recyclingschritt N_6'!C55+'Recyclingschritt N_7'!C55+'Recyclingschritt N_8'!C55)*$E$31,"")</f>
        <v/>
      </c>
      <c r="D154" s="259" t="str">
        <f>IFERROR('Recyclingschritt N_0'!D192+('Behandlung vorgelagert N_-1 '!D55+'Behandlung vorgelagert N_-2'!D55+'Recyclingschritt N_1'!D55+'Recyclingschritt N_2'!D55+'Recyclingschritt N_3'!D55+'Recyclingschritt N_4'!D55+'Recyclingschritt N_5'!D55+'Recyclingschritt N_6'!D55+'Recyclingschritt N_7'!D55+'Recyclingschritt N_8'!D55)*$E$31,"")</f>
        <v/>
      </c>
      <c r="E154" s="260" t="str">
        <f t="shared" si="12"/>
        <v/>
      </c>
      <c r="F154" s="338"/>
      <c r="G154" s="446"/>
    </row>
    <row r="155" spans="1:7" s="379" customFormat="1" ht="17.25" x14ac:dyDescent="0.25">
      <c r="A155" s="175" t="s">
        <v>129</v>
      </c>
      <c r="B155" s="259" t="str">
        <f>'Recyclingschritt N_0'!B193</f>
        <v/>
      </c>
      <c r="C155" s="259" t="str">
        <f>IFERROR('Recyclingschritt N_0'!C193+('Behandlung vorgelagert N_-1 '!C56+'Behandlung vorgelagert N_-2'!C56+'Recyclingschritt N_1'!C56+'Recyclingschritt N_2'!C56+'Recyclingschritt N_3'!C56+'Recyclingschritt N_4'!C56+'Recyclingschritt N_5'!C56+'Recyclingschritt N_6'!C56+'Recyclingschritt N_7'!C56+'Recyclingschritt N_8'!C56)*$E$31,"")</f>
        <v/>
      </c>
      <c r="D155" s="259" t="str">
        <f>IFERROR('Recyclingschritt N_0'!D193+('Behandlung vorgelagert N_-1 '!D56+'Behandlung vorgelagert N_-2'!D56+'Recyclingschritt N_1'!D56+'Recyclingschritt N_2'!D56+'Recyclingschritt N_3'!D56+'Recyclingschritt N_4'!D56+'Recyclingschritt N_5'!D56+'Recyclingschritt N_6'!D56+'Recyclingschritt N_7'!D56+'Recyclingschritt N_8'!D56)*$E$31,"")</f>
        <v/>
      </c>
      <c r="E155" s="260" t="str">
        <f t="shared" si="12"/>
        <v/>
      </c>
      <c r="F155" s="338"/>
      <c r="G155" s="446"/>
    </row>
    <row r="156" spans="1:7" s="379" customFormat="1" ht="17.25" x14ac:dyDescent="0.25">
      <c r="A156" s="175" t="s">
        <v>130</v>
      </c>
      <c r="B156" s="259" t="str">
        <f>'Recyclingschritt N_0'!B194</f>
        <v/>
      </c>
      <c r="C156" s="259" t="str">
        <f>IFERROR('Recyclingschritt N_0'!C194+('Behandlung vorgelagert N_-1 '!C57+'Behandlung vorgelagert N_-2'!C57+'Recyclingschritt N_1'!C57+'Recyclingschritt N_2'!C57+'Recyclingschritt N_3'!C57+'Recyclingschritt N_4'!C57+'Recyclingschritt N_5'!C57+'Recyclingschritt N_6'!C57+'Recyclingschritt N_7'!C57+'Recyclingschritt N_8'!C57)*$E$31,"")</f>
        <v/>
      </c>
      <c r="D156" s="259" t="str">
        <f>IFERROR('Recyclingschritt N_0'!D194+('Behandlung vorgelagert N_-1 '!D57+'Behandlung vorgelagert N_-2'!D57+'Recyclingschritt N_1'!D57+'Recyclingschritt N_2'!D57+'Recyclingschritt N_3'!D57+'Recyclingschritt N_4'!D57+'Recyclingschritt N_5'!D57+'Recyclingschritt N_6'!D57+'Recyclingschritt N_7'!D57+'Recyclingschritt N_8'!D57)*$E$31,"")</f>
        <v/>
      </c>
      <c r="E156" s="260" t="str">
        <f t="shared" si="12"/>
        <v/>
      </c>
      <c r="F156" s="338"/>
      <c r="G156" s="446"/>
    </row>
    <row r="157" spans="1:7" s="379" customFormat="1" ht="17.25" x14ac:dyDescent="0.25">
      <c r="A157" s="175" t="s">
        <v>131</v>
      </c>
      <c r="B157" s="259" t="str">
        <f>'Recyclingschritt N_0'!B195</f>
        <v/>
      </c>
      <c r="C157" s="259" t="str">
        <f>IFERROR('Recyclingschritt N_0'!C195+('Behandlung vorgelagert N_-1 '!C58+'Behandlung vorgelagert N_-2'!C58+'Recyclingschritt N_1'!C58+'Recyclingschritt N_2'!C58+'Recyclingschritt N_3'!C58+'Recyclingschritt N_4'!C58+'Recyclingschritt N_5'!C58+'Recyclingschritt N_6'!C58+'Recyclingschritt N_7'!C58+'Recyclingschritt N_8'!C58)*$E$31,"")</f>
        <v/>
      </c>
      <c r="D157" s="259" t="str">
        <f>IFERROR('Recyclingschritt N_0'!D195+('Behandlung vorgelagert N_-1 '!D58+'Behandlung vorgelagert N_-2'!D58+'Recyclingschritt N_1'!D58+'Recyclingschritt N_2'!D58+'Recyclingschritt N_3'!D58+'Recyclingschritt N_4'!D58+'Recyclingschritt N_5'!D58+'Recyclingschritt N_6'!D58+'Recyclingschritt N_7'!D58+'Recyclingschritt N_8'!D58)*$E$31,"")</f>
        <v/>
      </c>
      <c r="E157" s="260" t="str">
        <f t="shared" si="12"/>
        <v/>
      </c>
      <c r="F157" s="338"/>
      <c r="G157" s="446"/>
    </row>
    <row r="158" spans="1:7" s="379" customFormat="1" x14ac:dyDescent="0.25">
      <c r="A158" s="25" t="str">
        <f>IF('Recyclingschritt N_0'!A196&lt;&gt;"",'Recyclingschritt N_0'!A196,"")</f>
        <v/>
      </c>
      <c r="B158" s="259" t="str">
        <f>'Recyclingschritt N_0'!B196</f>
        <v/>
      </c>
      <c r="C158" s="259" t="str">
        <f>IFERROR('Recyclingschritt N_0'!C196+('Behandlung vorgelagert N_-1 '!C59+'Behandlung vorgelagert N_-2'!C59+'Recyclingschritt N_1'!C59+'Recyclingschritt N_2'!C59+'Recyclingschritt N_3'!C59+'Recyclingschritt N_4'!C59+'Recyclingschritt N_5'!C59+'Recyclingschritt N_6'!C59+'Recyclingschritt N_7'!C59+'Recyclingschritt N_8'!C59)*$E$31,"")</f>
        <v/>
      </c>
      <c r="D158" s="259" t="str">
        <f>IFERROR('Recyclingschritt N_0'!D196+('Behandlung vorgelagert N_-1 '!D59+'Behandlung vorgelagert N_-2'!D59+'Recyclingschritt N_1'!D59+'Recyclingschritt N_2'!D59+'Recyclingschritt N_3'!D59+'Recyclingschritt N_4'!D59+'Recyclingschritt N_5'!D59+'Recyclingschritt N_6'!D59+'Recyclingschritt N_7'!D59+'Recyclingschritt N_8'!D59)*$E$31,"")</f>
        <v/>
      </c>
      <c r="E158" s="260" t="str">
        <f t="shared" si="12"/>
        <v/>
      </c>
      <c r="F158" s="338"/>
      <c r="G158" s="446"/>
    </row>
    <row r="159" spans="1:7" s="379" customFormat="1" x14ac:dyDescent="0.25">
      <c r="A159" s="25" t="str">
        <f>IF('Recyclingschritt N_0'!A197&lt;&gt;"",'Recyclingschritt N_0'!A197,"")</f>
        <v/>
      </c>
      <c r="B159" s="259" t="str">
        <f>'Recyclingschritt N_0'!B197</f>
        <v/>
      </c>
      <c r="C159" s="259" t="str">
        <f>IFERROR('Recyclingschritt N_0'!C197+('Behandlung vorgelagert N_-1 '!C60+'Behandlung vorgelagert N_-2'!C60+'Recyclingschritt N_1'!C60+'Recyclingschritt N_2'!C60+'Recyclingschritt N_3'!C60+'Recyclingschritt N_4'!C60+'Recyclingschritt N_5'!C60+'Recyclingschritt N_6'!C60+'Recyclingschritt N_7'!C60+'Recyclingschritt N_8'!C60)*$E$31,"")</f>
        <v/>
      </c>
      <c r="D159" s="259" t="str">
        <f>IFERROR('Recyclingschritt N_0'!D197+('Behandlung vorgelagert N_-1 '!D60+'Behandlung vorgelagert N_-2'!D60+'Recyclingschritt N_1'!D60+'Recyclingschritt N_2'!D60+'Recyclingschritt N_3'!D60+'Recyclingschritt N_4'!D60+'Recyclingschritt N_5'!D60+'Recyclingschritt N_6'!D60+'Recyclingschritt N_7'!D60+'Recyclingschritt N_8'!D60)*$E$31,"")</f>
        <v/>
      </c>
      <c r="E159" s="260" t="str">
        <f t="shared" si="12"/>
        <v/>
      </c>
      <c r="F159" s="338"/>
      <c r="G159" s="446"/>
    </row>
    <row r="160" spans="1:7" s="379" customFormat="1" x14ac:dyDescent="0.25">
      <c r="A160" s="25" t="str">
        <f>IF('Recyclingschritt N_0'!A198&lt;&gt;"",'Recyclingschritt N_0'!A198,"")</f>
        <v/>
      </c>
      <c r="B160" s="259" t="str">
        <f>'Recyclingschritt N_0'!B198</f>
        <v/>
      </c>
      <c r="C160" s="259" t="str">
        <f>IFERROR('Recyclingschritt N_0'!C198+('Behandlung vorgelagert N_-1 '!C61+'Behandlung vorgelagert N_-2'!C61+'Recyclingschritt N_1'!C61+'Recyclingschritt N_2'!C61+'Recyclingschritt N_3'!C61+'Recyclingschritt N_4'!C61+'Recyclingschritt N_5'!C61+'Recyclingschritt N_6'!C61+'Recyclingschritt N_7'!C61+'Recyclingschritt N_8'!C61)*$E$31,"")</f>
        <v/>
      </c>
      <c r="D160" s="259" t="str">
        <f>IFERROR('Recyclingschritt N_0'!D198+('Behandlung vorgelagert N_-1 '!D61+'Behandlung vorgelagert N_-2'!D61+'Recyclingschritt N_1'!D61+'Recyclingschritt N_2'!D61+'Recyclingschritt N_3'!D61+'Recyclingschritt N_4'!D61+'Recyclingschritt N_5'!D61+'Recyclingschritt N_6'!D61+'Recyclingschritt N_7'!D61+'Recyclingschritt N_8'!D61)*$E$31,"")</f>
        <v/>
      </c>
      <c r="E160" s="260" t="str">
        <f t="shared" si="12"/>
        <v/>
      </c>
      <c r="F160" s="338"/>
      <c r="G160" s="446"/>
    </row>
    <row r="161" spans="1:7" x14ac:dyDescent="0.25">
      <c r="A161" s="25" t="str">
        <f>IF('Recyclingschritt N_0'!A199&lt;&gt;"",'Recyclingschritt N_0'!A199,"")</f>
        <v/>
      </c>
      <c r="B161" s="259" t="str">
        <f>'Recyclingschritt N_0'!B199</f>
        <v/>
      </c>
      <c r="C161" s="259" t="str">
        <f>IFERROR('Recyclingschritt N_0'!C199+('Behandlung vorgelagert N_-1 '!C62+'Behandlung vorgelagert N_-2'!C62+'Recyclingschritt N_1'!C62+'Recyclingschritt N_2'!C62+'Recyclingschritt N_3'!C62+'Recyclingschritt N_4'!C62+'Recyclingschritt N_5'!C62+'Recyclingschritt N_6'!C62+'Recyclingschritt N_7'!C62+'Recyclingschritt N_8'!C62)*$E$31,"")</f>
        <v/>
      </c>
      <c r="D161" s="259" t="str">
        <f>IFERROR('Recyclingschritt N_0'!D199+('Behandlung vorgelagert N_-1 '!D62+'Behandlung vorgelagert N_-2'!D62+'Recyclingschritt N_1'!D62+'Recyclingschritt N_2'!D62+'Recyclingschritt N_3'!D62+'Recyclingschritt N_4'!D62+'Recyclingschritt N_5'!D62+'Recyclingschritt N_6'!D62+'Recyclingschritt N_7'!D62+'Recyclingschritt N_8'!D62)*$E$31,"")</f>
        <v/>
      </c>
      <c r="E161" s="260" t="str">
        <f t="shared" si="12"/>
        <v/>
      </c>
      <c r="F161" s="338"/>
      <c r="G161" s="446"/>
    </row>
    <row r="162" spans="1:7" ht="15" customHeight="1" x14ac:dyDescent="0.25">
      <c r="A162" s="25" t="str">
        <f>IF('Recyclingschritt N_0'!A200&lt;&gt;"",'Recyclingschritt N_0'!A200,"")</f>
        <v/>
      </c>
      <c r="B162" s="259" t="str">
        <f>'Recyclingschritt N_0'!B200</f>
        <v/>
      </c>
      <c r="C162" s="259" t="str">
        <f>IFERROR('Recyclingschritt N_0'!C200+('Behandlung vorgelagert N_-1 '!C63+'Behandlung vorgelagert N_-2'!C63+'Recyclingschritt N_1'!C63+'Recyclingschritt N_2'!C63+'Recyclingschritt N_3'!C63+'Recyclingschritt N_4'!C63+'Recyclingschritt N_5'!C63+'Recyclingschritt N_6'!C63+'Recyclingschritt N_7'!C63+'Recyclingschritt N_8'!C63)*$E$31,"")</f>
        <v/>
      </c>
      <c r="D162" s="259" t="str">
        <f>IFERROR('Recyclingschritt N_0'!D200+('Behandlung vorgelagert N_-1 '!D63+'Behandlung vorgelagert N_-2'!D63+'Recyclingschritt N_1'!D63+'Recyclingschritt N_2'!D63+'Recyclingschritt N_3'!D63+'Recyclingschritt N_4'!D63+'Recyclingschritt N_5'!D63+'Recyclingschritt N_6'!D63+'Recyclingschritt N_7'!D63+'Recyclingschritt N_8'!D63)*$E$31,"")</f>
        <v/>
      </c>
      <c r="E162" s="260" t="str">
        <f t="shared" si="12"/>
        <v/>
      </c>
      <c r="F162" s="338"/>
      <c r="G162" s="446"/>
    </row>
    <row r="163" spans="1:7" x14ac:dyDescent="0.25">
      <c r="A163" s="380" t="s">
        <v>30</v>
      </c>
      <c r="B163" s="393">
        <f>SUM(B144:B162)</f>
        <v>0</v>
      </c>
      <c r="C163" s="381">
        <f>SUM(C144:C162)</f>
        <v>0</v>
      </c>
      <c r="D163" s="381">
        <f>SUM(D144:D162)</f>
        <v>0</v>
      </c>
      <c r="E163" s="382">
        <f t="shared" ref="E163" si="14">C163+D163</f>
        <v>0</v>
      </c>
      <c r="F163" s="383" t="str">
        <f>IFERROR(E163/B163,"")</f>
        <v/>
      </c>
      <c r="G163" s="446"/>
    </row>
    <row r="164" spans="1:7" ht="50.1" customHeight="1" x14ac:dyDescent="0.25">
      <c r="A164" s="447" t="s">
        <v>203</v>
      </c>
      <c r="B164" s="448"/>
      <c r="C164" s="448"/>
      <c r="D164" s="448"/>
      <c r="E164" s="448"/>
      <c r="F164" s="448"/>
      <c r="G164" s="448"/>
    </row>
    <row r="165" spans="1:7" ht="20.100000000000001" customHeight="1" x14ac:dyDescent="0.25">
      <c r="A165" s="397" t="s">
        <v>202</v>
      </c>
      <c r="B165" s="449" t="str">
        <f>D32</f>
        <v/>
      </c>
      <c r="C165" s="450"/>
      <c r="D165" s="403"/>
      <c r="E165" s="398"/>
      <c r="F165" s="398"/>
      <c r="G165" s="404"/>
    </row>
    <row r="166" spans="1:7" x14ac:dyDescent="0.25">
      <c r="A166" s="441" t="s">
        <v>100</v>
      </c>
      <c r="B166" s="442"/>
      <c r="C166" s="443"/>
      <c r="D166" s="444" t="str">
        <f>IF('Recyclingschritt N_0'!E31&lt;&gt;"",'Recyclingschritt N_0'!E31,"")</f>
        <v/>
      </c>
      <c r="E166" s="444"/>
      <c r="F166" s="444"/>
      <c r="G166" s="444"/>
    </row>
    <row r="167" spans="1:7" ht="78.75" x14ac:dyDescent="0.25">
      <c r="A167" s="125" t="s">
        <v>7</v>
      </c>
      <c r="B167" s="14" t="s">
        <v>35</v>
      </c>
      <c r="C167" s="14" t="s">
        <v>32</v>
      </c>
      <c r="D167" s="14" t="s">
        <v>33</v>
      </c>
      <c r="E167" s="15" t="s">
        <v>34</v>
      </c>
      <c r="F167" s="340" t="s">
        <v>139</v>
      </c>
      <c r="G167" s="340" t="s">
        <v>140</v>
      </c>
    </row>
    <row r="168" spans="1:7" x14ac:dyDescent="0.25">
      <c r="A168" s="341"/>
      <c r="B168" s="339" t="s">
        <v>8</v>
      </c>
      <c r="C168" s="339" t="s">
        <v>8</v>
      </c>
      <c r="D168" s="339" t="s">
        <v>8</v>
      </c>
      <c r="E168" s="339" t="s">
        <v>8</v>
      </c>
      <c r="F168" s="339" t="s">
        <v>29</v>
      </c>
      <c r="G168" s="339" t="s">
        <v>29</v>
      </c>
    </row>
    <row r="169" spans="1:7" ht="24.95" customHeight="1" x14ac:dyDescent="0.25">
      <c r="A169" s="175" t="s">
        <v>120</v>
      </c>
      <c r="B169" s="259" t="str">
        <f>'Recyclingschritt N_0'!B208</f>
        <v/>
      </c>
      <c r="C169" s="259" t="str">
        <f>IFERROR('Recyclingschritt N_0'!C208+('Behandlung vorgelagert N_-1 '!C45+'Behandlung vorgelagert N_-2'!C45+'Recyclingschritt N_1'!C45+'Recyclingschritt N_2'!C45+'Recyclingschritt N_3'!C45+'Recyclingschritt N_4'!C45+'Recyclingschritt N_5'!C45+'Recyclingschritt N_6'!C45+'Recyclingschritt N_7'!C45+'Recyclingschritt N_8'!C45)*$E$32,"")</f>
        <v/>
      </c>
      <c r="D169" s="259" t="str">
        <f>IFERROR('Recyclingschritt N_0'!D208+('Behandlung vorgelagert N_-1 '!D45+'Behandlung vorgelagert N_-2'!D45+'Recyclingschritt N_1'!D45+'Recyclingschritt N_2'!D45+'Recyclingschritt N_3'!D45+'Recyclingschritt N_4'!D45+'Recyclingschritt N_5'!D45+'Recyclingschritt N_6'!D45+'Recyclingschritt N_7'!D45+'Recyclingschritt N_8'!D45)*$E$32,"")</f>
        <v/>
      </c>
      <c r="E169" s="260" t="str">
        <f>IFERROR(C169+D169,"")</f>
        <v/>
      </c>
      <c r="F169" s="337"/>
      <c r="G169" s="391" t="str">
        <f>IFERROR(E169/B169, "ggf. Pflichtfeld!")</f>
        <v>ggf. Pflichtfeld!</v>
      </c>
    </row>
    <row r="170" spans="1:7" ht="24.95" customHeight="1" x14ac:dyDescent="0.25">
      <c r="A170" s="175" t="s">
        <v>121</v>
      </c>
      <c r="B170" s="259" t="str">
        <f>'Recyclingschritt N_0'!B209</f>
        <v/>
      </c>
      <c r="C170" s="259" t="str">
        <f>IFERROR('Recyclingschritt N_0'!C209+('Behandlung vorgelagert N_-1 '!C46+'Behandlung vorgelagert N_-2'!C46+'Recyclingschritt N_1'!C46+'Recyclingschritt N_2'!C46+'Recyclingschritt N_3'!C46+'Recyclingschritt N_4'!C46+'Recyclingschritt N_5'!C46+'Recyclingschritt N_6'!C46+'Recyclingschritt N_7'!C46+'Recyclingschritt N_8'!C46)*$E$32,"")</f>
        <v/>
      </c>
      <c r="D170" s="259" t="str">
        <f>IFERROR('Recyclingschritt N_0'!D209+('Behandlung vorgelagert N_-1 '!D46+'Behandlung vorgelagert N_-2'!D46+'Recyclingschritt N_1'!D46+'Recyclingschritt N_2'!D46+'Recyclingschritt N_3'!D46+'Recyclingschritt N_4'!D46+'Recyclingschritt N_5'!D46+'Recyclingschritt N_6'!D46+'Recyclingschritt N_7'!D46+'Recyclingschritt N_8'!D46)*$E$32,"")</f>
        <v/>
      </c>
      <c r="E170" s="260" t="str">
        <f t="shared" ref="E170:E187" si="15">IFERROR(C170+D170,"")</f>
        <v/>
      </c>
      <c r="F170" s="338"/>
      <c r="G170" s="391" t="str">
        <f>IFERROR(E170/B170, "ggf. Pflichtfeld!")</f>
        <v>ggf. Pflichtfeld!</v>
      </c>
    </row>
    <row r="171" spans="1:7" ht="24.95" customHeight="1" x14ac:dyDescent="0.25">
      <c r="A171" s="175" t="s">
        <v>122</v>
      </c>
      <c r="B171" s="259" t="str">
        <f>'Recyclingschritt N_0'!B210</f>
        <v/>
      </c>
      <c r="C171" s="259" t="str">
        <f>IFERROR('Recyclingschritt N_0'!C210+('Behandlung vorgelagert N_-1 '!C47+'Behandlung vorgelagert N_-2'!C47+'Recyclingschritt N_1'!C47+'Recyclingschritt N_2'!C47+'Recyclingschritt N_3'!C47+'Recyclingschritt N_4'!C47+'Recyclingschritt N_5'!C47+'Recyclingschritt N_6'!C47+'Recyclingschritt N_7'!C47+'Recyclingschritt N_8'!C47)*$E$32,"")</f>
        <v/>
      </c>
      <c r="D171" s="259" t="str">
        <f>IFERROR('Recyclingschritt N_0'!D210+('Behandlung vorgelagert N_-1 '!D47+'Behandlung vorgelagert N_-2'!D47+'Recyclingschritt N_1'!D47+'Recyclingschritt N_2'!D47+'Recyclingschritt N_3'!D47+'Recyclingschritt N_4'!D47+'Recyclingschritt N_5'!D47+'Recyclingschritt N_6'!D47+'Recyclingschritt N_7'!D47+'Recyclingschritt N_8'!D47)*$E$32,"")</f>
        <v/>
      </c>
      <c r="E171" s="260" t="str">
        <f t="shared" si="15"/>
        <v/>
      </c>
      <c r="F171" s="338"/>
      <c r="G171" s="391" t="str">
        <f t="shared" ref="G171:G172" si="16">IFERROR(E171/B171, "ggf. Pflichtfeld!")</f>
        <v>ggf. Pflichtfeld!</v>
      </c>
    </row>
    <row r="172" spans="1:7" ht="24.95" customHeight="1" x14ac:dyDescent="0.25">
      <c r="A172" s="175" t="s">
        <v>123</v>
      </c>
      <c r="B172" s="259" t="str">
        <f>'Recyclingschritt N_0'!B211</f>
        <v/>
      </c>
      <c r="C172" s="259" t="str">
        <f>IFERROR('Recyclingschritt N_0'!C211+('Behandlung vorgelagert N_-1 '!C48+'Behandlung vorgelagert N_-2'!C48+'Recyclingschritt N_1'!C48+'Recyclingschritt N_2'!C48+'Recyclingschritt N_3'!C48+'Recyclingschritt N_4'!C48+'Recyclingschritt N_5'!C48+'Recyclingschritt N_6'!C48+'Recyclingschritt N_7'!C48+'Recyclingschritt N_8'!C48)*$E$32,"")</f>
        <v/>
      </c>
      <c r="D172" s="259" t="str">
        <f>IFERROR('Recyclingschritt N_0'!D211+('Behandlung vorgelagert N_-1 '!D48+'Behandlung vorgelagert N_-2'!D48+'Recyclingschritt N_1'!D48+'Recyclingschritt N_2'!D48+'Recyclingschritt N_3'!D48+'Recyclingschritt N_4'!D48+'Recyclingschritt N_5'!D48+'Recyclingschritt N_6'!D48+'Recyclingschritt N_7'!D48+'Recyclingschritt N_8'!D48)*$E$32,"")</f>
        <v/>
      </c>
      <c r="E172" s="260" t="str">
        <f t="shared" si="15"/>
        <v/>
      </c>
      <c r="F172" s="338"/>
      <c r="G172" s="391" t="str">
        <f t="shared" si="16"/>
        <v>ggf. Pflichtfeld!</v>
      </c>
    </row>
    <row r="173" spans="1:7" x14ac:dyDescent="0.25">
      <c r="A173" s="175" t="s">
        <v>124</v>
      </c>
      <c r="B173" s="259" t="str">
        <f>'Recyclingschritt N_0'!B212</f>
        <v/>
      </c>
      <c r="C173" s="259" t="str">
        <f>IFERROR('Recyclingschritt N_0'!C212+('Behandlung vorgelagert N_-1 '!C49+'Behandlung vorgelagert N_-2'!C49+'Recyclingschritt N_1'!C49+'Recyclingschritt N_2'!C49+'Recyclingschritt N_3'!C49+'Recyclingschritt N_4'!C49+'Recyclingschritt N_5'!C49+'Recyclingschritt N_6'!C49+'Recyclingschritt N_7'!C49+'Recyclingschritt N_8'!C49)*$E$32,"")</f>
        <v/>
      </c>
      <c r="D173" s="259" t="str">
        <f>IFERROR('Recyclingschritt N_0'!D212+('Behandlung vorgelagert N_-1 '!D49+'Behandlung vorgelagert N_-2'!D49+'Recyclingschritt N_1'!D49+'Recyclingschritt N_2'!D49+'Recyclingschritt N_3'!D49+'Recyclingschritt N_4'!D49+'Recyclingschritt N_5'!D49+'Recyclingschritt N_6'!D49+'Recyclingschritt N_7'!D49+'Recyclingschritt N_8'!D49)*$E$32,"")</f>
        <v/>
      </c>
      <c r="E173" s="260" t="str">
        <f t="shared" si="15"/>
        <v/>
      </c>
      <c r="F173" s="338"/>
      <c r="G173" s="445"/>
    </row>
    <row r="174" spans="1:7" x14ac:dyDescent="0.25">
      <c r="A174" s="175" t="s">
        <v>125</v>
      </c>
      <c r="B174" s="259" t="str">
        <f>'Recyclingschritt N_0'!B213</f>
        <v/>
      </c>
      <c r="C174" s="259" t="str">
        <f>IFERROR('Recyclingschritt N_0'!C213+('Behandlung vorgelagert N_-1 '!C50+'Behandlung vorgelagert N_-2'!C50+'Recyclingschritt N_1'!C50+'Recyclingschritt N_2'!C50+'Recyclingschritt N_3'!C50+'Recyclingschritt N_4'!C50+'Recyclingschritt N_5'!C50+'Recyclingschritt N_6'!C50+'Recyclingschritt N_7'!C50+'Recyclingschritt N_8'!C50)*$E$32,"")</f>
        <v/>
      </c>
      <c r="D174" s="259" t="str">
        <f>IFERROR('Recyclingschritt N_0'!D213+('Behandlung vorgelagert N_-1 '!D50+'Behandlung vorgelagert N_-2'!D50+'Recyclingschritt N_1'!D50+'Recyclingschritt N_2'!D50+'Recyclingschritt N_3'!D50+'Recyclingschritt N_4'!D50+'Recyclingschritt N_5'!D50+'Recyclingschritt N_6'!D50+'Recyclingschritt N_7'!D50+'Recyclingschritt N_8'!D50)*$E$32,"")</f>
        <v/>
      </c>
      <c r="E174" s="260" t="str">
        <f t="shared" si="15"/>
        <v/>
      </c>
      <c r="F174" s="338"/>
      <c r="G174" s="446"/>
    </row>
    <row r="175" spans="1:7" x14ac:dyDescent="0.25">
      <c r="A175" s="175" t="s">
        <v>28</v>
      </c>
      <c r="B175" s="259" t="str">
        <f>'Recyclingschritt N_0'!B214</f>
        <v/>
      </c>
      <c r="C175" s="259" t="str">
        <f>IFERROR('Recyclingschritt N_0'!C214+('Behandlung vorgelagert N_-1 '!C51+'Behandlung vorgelagert N_-2'!C51+'Recyclingschritt N_1'!C51+'Recyclingschritt N_2'!C51+'Recyclingschritt N_3'!C51+'Recyclingschritt N_4'!C51+'Recyclingschritt N_5'!C51+'Recyclingschritt N_6'!C51+'Recyclingschritt N_7'!C51+'Recyclingschritt N_8'!C51)*$E$32,"")</f>
        <v/>
      </c>
      <c r="D175" s="259" t="str">
        <f>IFERROR('Recyclingschritt N_0'!D214+('Behandlung vorgelagert N_-1 '!D51+'Behandlung vorgelagert N_-2'!D51+'Recyclingschritt N_1'!D51+'Recyclingschritt N_2'!D51+'Recyclingschritt N_3'!D51+'Recyclingschritt N_4'!D51+'Recyclingschritt N_5'!D51+'Recyclingschritt N_6'!D51+'Recyclingschritt N_7'!D51+'Recyclingschritt N_8'!D51)*$E$32,"")</f>
        <v/>
      </c>
      <c r="E175" s="260" t="str">
        <f t="shared" si="15"/>
        <v/>
      </c>
      <c r="F175" s="338"/>
      <c r="G175" s="446"/>
    </row>
    <row r="176" spans="1:7" ht="18" x14ac:dyDescent="0.25">
      <c r="A176" s="175" t="s">
        <v>126</v>
      </c>
      <c r="B176" s="259" t="str">
        <f>'Recyclingschritt N_0'!B215</f>
        <v/>
      </c>
      <c r="C176" s="259" t="str">
        <f>IFERROR('Recyclingschritt N_0'!C215+('Behandlung vorgelagert N_-1 '!C52+'Behandlung vorgelagert N_-2'!C52+'Recyclingschritt N_1'!C52+'Recyclingschritt N_2'!C52+'Recyclingschritt N_3'!C52+'Recyclingschritt N_4'!C52+'Recyclingschritt N_5'!C52+'Recyclingschritt N_6'!C52+'Recyclingschritt N_7'!C52+'Recyclingschritt N_8'!C52)*$E$32,"")</f>
        <v/>
      </c>
      <c r="D176" s="259" t="str">
        <f>IFERROR('Recyclingschritt N_0'!D215+('Behandlung vorgelagert N_-1 '!D52+'Behandlung vorgelagert N_-2'!D52+'Recyclingschritt N_1'!D52+'Recyclingschritt N_2'!D52+'Recyclingschritt N_3'!D52+'Recyclingschritt N_4'!D52+'Recyclingschritt N_5'!D52+'Recyclingschritt N_6'!D52+'Recyclingschritt N_7'!D52+'Recyclingschritt N_8'!D52)*$E$32,"")</f>
        <v/>
      </c>
      <c r="E176" s="260" t="str">
        <f t="shared" si="15"/>
        <v/>
      </c>
      <c r="F176" s="338"/>
      <c r="G176" s="446"/>
    </row>
    <row r="177" spans="1:7" ht="19.5" x14ac:dyDescent="0.35">
      <c r="A177" s="175" t="s">
        <v>127</v>
      </c>
      <c r="B177" s="259" t="str">
        <f>'Recyclingschritt N_0'!B216</f>
        <v/>
      </c>
      <c r="C177" s="259" t="str">
        <f>IFERROR('Recyclingschritt N_0'!C216+('Behandlung vorgelagert N_-1 '!C53+'Behandlung vorgelagert N_-2'!C53+'Recyclingschritt N_1'!C53+'Recyclingschritt N_2'!C53+'Recyclingschritt N_3'!C53+'Recyclingschritt N_4'!C53+'Recyclingschritt N_5'!C53+'Recyclingschritt N_6'!C53+'Recyclingschritt N_7'!C53+'Recyclingschritt N_8'!C53)*$E$32,"")</f>
        <v/>
      </c>
      <c r="D177" s="259" t="str">
        <f>IFERROR('Recyclingschritt N_0'!D216+('Behandlung vorgelagert N_-1 '!D53+'Behandlung vorgelagert N_-2'!D53+'Recyclingschritt N_1'!D53+'Recyclingschritt N_2'!D53+'Recyclingschritt N_3'!D53+'Recyclingschritt N_4'!D53+'Recyclingschritt N_5'!D53+'Recyclingschritt N_6'!D53+'Recyclingschritt N_7'!D53+'Recyclingschritt N_8'!D53)*$E$32,"")</f>
        <v/>
      </c>
      <c r="E177" s="260" t="str">
        <f t="shared" si="15"/>
        <v/>
      </c>
      <c r="F177" s="338"/>
      <c r="G177" s="446"/>
    </row>
    <row r="178" spans="1:7" ht="47.25" x14ac:dyDescent="0.25">
      <c r="A178" s="175" t="s">
        <v>133</v>
      </c>
      <c r="B178" s="259" t="str">
        <f>'Recyclingschritt N_0'!B217</f>
        <v/>
      </c>
      <c r="C178" s="259" t="str">
        <f>IFERROR('Recyclingschritt N_0'!C217+('Behandlung vorgelagert N_-1 '!C54+'Behandlung vorgelagert N_-2'!C54+'Recyclingschritt N_1'!C54+'Recyclingschritt N_2'!C54+'Recyclingschritt N_3'!C54+'Recyclingschritt N_4'!C54+'Recyclingschritt N_5'!C54+'Recyclingschritt N_6'!C54+'Recyclingschritt N_7'!C54+'Recyclingschritt N_8'!C54)*$E$32,"")</f>
        <v/>
      </c>
      <c r="D178" s="259" t="str">
        <f>IFERROR('Recyclingschritt N_0'!D217+('Behandlung vorgelagert N_-1 '!D54+'Behandlung vorgelagert N_-2'!D54+'Recyclingschritt N_1'!D54+'Recyclingschritt N_2'!D54+'Recyclingschritt N_3'!D54+'Recyclingschritt N_4'!D54+'Recyclingschritt N_5'!D54+'Recyclingschritt N_6'!D54+'Recyclingschritt N_7'!D54+'Recyclingschritt N_8'!D54)*$E$32,"")</f>
        <v/>
      </c>
      <c r="E178" s="260" t="str">
        <f t="shared" si="15"/>
        <v/>
      </c>
      <c r="F178" s="338"/>
      <c r="G178" s="446"/>
    </row>
    <row r="179" spans="1:7" ht="32.25" x14ac:dyDescent="0.25">
      <c r="A179" s="175" t="s">
        <v>128</v>
      </c>
      <c r="B179" s="259" t="str">
        <f>'Recyclingschritt N_0'!B218</f>
        <v/>
      </c>
      <c r="C179" s="259" t="str">
        <f>IFERROR('Recyclingschritt N_0'!C218+('Behandlung vorgelagert N_-1 '!C55+'Behandlung vorgelagert N_-2'!C55+'Recyclingschritt N_1'!C55+'Recyclingschritt N_2'!C55+'Recyclingschritt N_3'!C55+'Recyclingschritt N_4'!C55+'Recyclingschritt N_5'!C55+'Recyclingschritt N_6'!C55+'Recyclingschritt N_7'!C55+'Recyclingschritt N_8'!C55)*$E$32,"")</f>
        <v/>
      </c>
      <c r="D179" s="259" t="str">
        <f>IFERROR('Recyclingschritt N_0'!D218+('Behandlung vorgelagert N_-1 '!D55+'Behandlung vorgelagert N_-2'!D55+'Recyclingschritt N_1'!D55+'Recyclingschritt N_2'!D55+'Recyclingschritt N_3'!D55+'Recyclingschritt N_4'!D55+'Recyclingschritt N_5'!D55+'Recyclingschritt N_6'!D55+'Recyclingschritt N_7'!D55+'Recyclingschritt N_8'!D55)*$E$32,"")</f>
        <v/>
      </c>
      <c r="E179" s="260" t="str">
        <f t="shared" si="15"/>
        <v/>
      </c>
      <c r="F179" s="338"/>
      <c r="G179" s="446"/>
    </row>
    <row r="180" spans="1:7" ht="17.25" x14ac:dyDescent="0.25">
      <c r="A180" s="175" t="s">
        <v>129</v>
      </c>
      <c r="B180" s="259" t="str">
        <f>'Recyclingschritt N_0'!B219</f>
        <v/>
      </c>
      <c r="C180" s="259" t="str">
        <f>IFERROR('Recyclingschritt N_0'!C219+('Behandlung vorgelagert N_-1 '!C56+'Behandlung vorgelagert N_-2'!C56+'Recyclingschritt N_1'!C56+'Recyclingschritt N_2'!C56+'Recyclingschritt N_3'!C56+'Recyclingschritt N_4'!C56+'Recyclingschritt N_5'!C56+'Recyclingschritt N_6'!C56+'Recyclingschritt N_7'!C56+'Recyclingschritt N_8'!C56)*$E$32,"")</f>
        <v/>
      </c>
      <c r="D180" s="259" t="str">
        <f>IFERROR('Recyclingschritt N_0'!D219+('Behandlung vorgelagert N_-1 '!D56+'Behandlung vorgelagert N_-2'!D56+'Recyclingschritt N_1'!D56+'Recyclingschritt N_2'!D56+'Recyclingschritt N_3'!D56+'Recyclingschritt N_4'!D56+'Recyclingschritt N_5'!D56+'Recyclingschritt N_6'!D56+'Recyclingschritt N_7'!D56+'Recyclingschritt N_8'!D56)*$E$32,"")</f>
        <v/>
      </c>
      <c r="E180" s="260" t="str">
        <f t="shared" si="15"/>
        <v/>
      </c>
      <c r="F180" s="338"/>
      <c r="G180" s="446"/>
    </row>
    <row r="181" spans="1:7" ht="17.25" x14ac:dyDescent="0.25">
      <c r="A181" s="175" t="s">
        <v>130</v>
      </c>
      <c r="B181" s="259" t="str">
        <f>'Recyclingschritt N_0'!B220</f>
        <v/>
      </c>
      <c r="C181" s="259" t="str">
        <f>IFERROR('Recyclingschritt N_0'!C220+('Behandlung vorgelagert N_-1 '!C57+'Behandlung vorgelagert N_-2'!C57+'Recyclingschritt N_1'!C57+'Recyclingschritt N_2'!C57+'Recyclingschritt N_3'!C57+'Recyclingschritt N_4'!C57+'Recyclingschritt N_5'!C57+'Recyclingschritt N_6'!C57+'Recyclingschritt N_7'!C57+'Recyclingschritt N_8'!C57)*$E$32,"")</f>
        <v/>
      </c>
      <c r="D181" s="259" t="str">
        <f>IFERROR('Recyclingschritt N_0'!D220+('Behandlung vorgelagert N_-1 '!D57+'Behandlung vorgelagert N_-2'!D57+'Recyclingschritt N_1'!D57+'Recyclingschritt N_2'!D57+'Recyclingschritt N_3'!D57+'Recyclingschritt N_4'!D57+'Recyclingschritt N_5'!D57+'Recyclingschritt N_6'!D57+'Recyclingschritt N_7'!D57+'Recyclingschritt N_8'!D57)*$E$32,"")</f>
        <v/>
      </c>
      <c r="E181" s="260" t="str">
        <f t="shared" si="15"/>
        <v/>
      </c>
      <c r="F181" s="338"/>
      <c r="G181" s="446"/>
    </row>
    <row r="182" spans="1:7" ht="17.25" x14ac:dyDescent="0.25">
      <c r="A182" s="175" t="s">
        <v>131</v>
      </c>
      <c r="B182" s="259" t="str">
        <f>'Recyclingschritt N_0'!B221</f>
        <v/>
      </c>
      <c r="C182" s="259" t="str">
        <f>IFERROR('Recyclingschritt N_0'!C221+('Behandlung vorgelagert N_-1 '!C58+'Behandlung vorgelagert N_-2'!C58+'Recyclingschritt N_1'!C58+'Recyclingschritt N_2'!C58+'Recyclingschritt N_3'!C58+'Recyclingschritt N_4'!C58+'Recyclingschritt N_5'!C58+'Recyclingschritt N_6'!C58+'Recyclingschritt N_7'!C58+'Recyclingschritt N_8'!C58)*$E$32,"")</f>
        <v/>
      </c>
      <c r="D182" s="259" t="str">
        <f>IFERROR('Recyclingschritt N_0'!D221+('Behandlung vorgelagert N_-1 '!D58+'Behandlung vorgelagert N_-2'!D58+'Recyclingschritt N_1'!D58+'Recyclingschritt N_2'!D58+'Recyclingschritt N_3'!D58+'Recyclingschritt N_4'!D58+'Recyclingschritt N_5'!D58+'Recyclingschritt N_6'!D58+'Recyclingschritt N_7'!D58+'Recyclingschritt N_8'!D58)*$E$32,"")</f>
        <v/>
      </c>
      <c r="E182" s="260" t="str">
        <f t="shared" si="15"/>
        <v/>
      </c>
      <c r="F182" s="338"/>
      <c r="G182" s="446"/>
    </row>
    <row r="183" spans="1:7" x14ac:dyDescent="0.25">
      <c r="A183" s="25" t="str">
        <f>IF('Recyclingschritt N_0'!A222&lt;&gt;"",'Recyclingschritt N_0'!A222,"")</f>
        <v/>
      </c>
      <c r="B183" s="259" t="str">
        <f>'Recyclingschritt N_0'!B222</f>
        <v/>
      </c>
      <c r="C183" s="259" t="str">
        <f>IFERROR('Recyclingschritt N_0'!C222+('Behandlung vorgelagert N_-1 '!C59+'Behandlung vorgelagert N_-2'!C59+'Recyclingschritt N_1'!C59+'Recyclingschritt N_2'!C59+'Recyclingschritt N_3'!C59+'Recyclingschritt N_4'!C59+'Recyclingschritt N_5'!C59+'Recyclingschritt N_6'!C59+'Recyclingschritt N_7'!C59+'Recyclingschritt N_8'!C59)*$E$32,"")</f>
        <v/>
      </c>
      <c r="D183" s="259" t="str">
        <f>IFERROR('Recyclingschritt N_0'!D222+('Behandlung vorgelagert N_-1 '!D59+'Behandlung vorgelagert N_-2'!D59+'Recyclingschritt N_1'!D59+'Recyclingschritt N_2'!D59+'Recyclingschritt N_3'!D59+'Recyclingschritt N_4'!D59+'Recyclingschritt N_5'!D59+'Recyclingschritt N_6'!D59+'Recyclingschritt N_7'!D59+'Recyclingschritt N_8'!D59)*$E$32,"")</f>
        <v/>
      </c>
      <c r="E183" s="260" t="str">
        <f t="shared" si="15"/>
        <v/>
      </c>
      <c r="F183" s="338"/>
      <c r="G183" s="446"/>
    </row>
    <row r="184" spans="1:7" x14ac:dyDescent="0.25">
      <c r="A184" s="25" t="str">
        <f>IF('Recyclingschritt N_0'!A223&lt;&gt;"",'Recyclingschritt N_0'!A223,"")</f>
        <v/>
      </c>
      <c r="B184" s="259" t="str">
        <f>'Recyclingschritt N_0'!B223</f>
        <v/>
      </c>
      <c r="C184" s="259" t="str">
        <f>IFERROR('Recyclingschritt N_0'!C223+('Behandlung vorgelagert N_-1 '!C60+'Behandlung vorgelagert N_-2'!C60+'Recyclingschritt N_1'!C60+'Recyclingschritt N_2'!C60+'Recyclingschritt N_3'!C60+'Recyclingschritt N_4'!C60+'Recyclingschritt N_5'!C60+'Recyclingschritt N_6'!C60+'Recyclingschritt N_7'!C60+'Recyclingschritt N_8'!C60)*$E$32,"")</f>
        <v/>
      </c>
      <c r="D184" s="259" t="str">
        <f>IFERROR('Recyclingschritt N_0'!D223+('Behandlung vorgelagert N_-1 '!D60+'Behandlung vorgelagert N_-2'!D60+'Recyclingschritt N_1'!D60+'Recyclingschritt N_2'!D60+'Recyclingschritt N_3'!D60+'Recyclingschritt N_4'!D60+'Recyclingschritt N_5'!D60+'Recyclingschritt N_6'!D60+'Recyclingschritt N_7'!D60+'Recyclingschritt N_8'!D60)*$E$32,"")</f>
        <v/>
      </c>
      <c r="E184" s="260" t="str">
        <f t="shared" si="15"/>
        <v/>
      </c>
      <c r="F184" s="338"/>
      <c r="G184" s="446"/>
    </row>
    <row r="185" spans="1:7" x14ac:dyDescent="0.25">
      <c r="A185" s="25" t="str">
        <f>IF('Recyclingschritt N_0'!A224&lt;&gt;"",'Recyclingschritt N_0'!A224,"")</f>
        <v/>
      </c>
      <c r="B185" s="259" t="str">
        <f>'Recyclingschritt N_0'!B224</f>
        <v/>
      </c>
      <c r="C185" s="259" t="str">
        <f>IFERROR('Recyclingschritt N_0'!C224+('Behandlung vorgelagert N_-1 '!C61+'Behandlung vorgelagert N_-2'!C61+'Recyclingschritt N_1'!C61+'Recyclingschritt N_2'!C61+'Recyclingschritt N_3'!C61+'Recyclingschritt N_4'!C61+'Recyclingschritt N_5'!C61+'Recyclingschritt N_6'!C61+'Recyclingschritt N_7'!C61+'Recyclingschritt N_8'!C61)*$E$32,"")</f>
        <v/>
      </c>
      <c r="D185" s="259" t="str">
        <f>IFERROR('Recyclingschritt N_0'!D224+('Behandlung vorgelagert N_-1 '!D61+'Behandlung vorgelagert N_-2'!D61+'Recyclingschritt N_1'!D61+'Recyclingschritt N_2'!D61+'Recyclingschritt N_3'!D61+'Recyclingschritt N_4'!D61+'Recyclingschritt N_5'!D61+'Recyclingschritt N_6'!D61+'Recyclingschritt N_7'!D61+'Recyclingschritt N_8'!D61)*$E$32,"")</f>
        <v/>
      </c>
      <c r="E185" s="260" t="str">
        <f t="shared" si="15"/>
        <v/>
      </c>
      <c r="F185" s="338"/>
      <c r="G185" s="446"/>
    </row>
    <row r="186" spans="1:7" x14ac:dyDescent="0.25">
      <c r="A186" s="25" t="str">
        <f>IF('Recyclingschritt N_0'!A225&lt;&gt;"",'Recyclingschritt N_0'!A225,"")</f>
        <v/>
      </c>
      <c r="B186" s="259" t="str">
        <f>'Recyclingschritt N_0'!B225</f>
        <v/>
      </c>
      <c r="C186" s="259" t="str">
        <f>IFERROR('Recyclingschritt N_0'!C225+('Behandlung vorgelagert N_-1 '!C62+'Behandlung vorgelagert N_-2'!C62+'Recyclingschritt N_1'!C62+'Recyclingschritt N_2'!C62+'Recyclingschritt N_3'!C62+'Recyclingschritt N_4'!C62+'Recyclingschritt N_5'!C62+'Recyclingschritt N_6'!C62+'Recyclingschritt N_7'!C62+'Recyclingschritt N_8'!C62)*$E$32,"")</f>
        <v/>
      </c>
      <c r="D186" s="259" t="str">
        <f>IFERROR('Recyclingschritt N_0'!D225+('Behandlung vorgelagert N_-1 '!D62+'Behandlung vorgelagert N_-2'!D62+'Recyclingschritt N_1'!D62+'Recyclingschritt N_2'!D62+'Recyclingschritt N_3'!D62+'Recyclingschritt N_4'!D62+'Recyclingschritt N_5'!D62+'Recyclingschritt N_6'!D62+'Recyclingschritt N_7'!D62+'Recyclingschritt N_8'!D62)*$E$32,"")</f>
        <v/>
      </c>
      <c r="E186" s="260" t="str">
        <f t="shared" si="15"/>
        <v/>
      </c>
      <c r="F186" s="338"/>
      <c r="G186" s="446"/>
    </row>
    <row r="187" spans="1:7" x14ac:dyDescent="0.25">
      <c r="A187" s="25" t="str">
        <f>IF('Recyclingschritt N_0'!A226&lt;&gt;"",'Recyclingschritt N_0'!A226,"")</f>
        <v/>
      </c>
      <c r="B187" s="259" t="str">
        <f>'Recyclingschritt N_0'!B226</f>
        <v/>
      </c>
      <c r="C187" s="259" t="str">
        <f>IFERROR('Recyclingschritt N_0'!C226+('Behandlung vorgelagert N_-1 '!C63+'Behandlung vorgelagert N_-2'!C63+'Recyclingschritt N_1'!C63+'Recyclingschritt N_2'!C63+'Recyclingschritt N_3'!C63+'Recyclingschritt N_4'!C63+'Recyclingschritt N_5'!C63+'Recyclingschritt N_6'!C63+'Recyclingschritt N_7'!C63+'Recyclingschritt N_8'!C63)*$E$32,"")</f>
        <v/>
      </c>
      <c r="D187" s="259" t="str">
        <f>IFERROR('Recyclingschritt N_0'!D226+('Behandlung vorgelagert N_-1 '!D63+'Behandlung vorgelagert N_-2'!D63+'Recyclingschritt N_1'!D63+'Recyclingschritt N_2'!D63+'Recyclingschritt N_3'!D63+'Recyclingschritt N_4'!D63+'Recyclingschritt N_5'!D63+'Recyclingschritt N_6'!D63+'Recyclingschritt N_7'!D63+'Recyclingschritt N_8'!D63)*$E$32,"")</f>
        <v/>
      </c>
      <c r="E187" s="260" t="str">
        <f t="shared" si="15"/>
        <v/>
      </c>
      <c r="F187" s="338"/>
      <c r="G187" s="446"/>
    </row>
    <row r="188" spans="1:7" x14ac:dyDescent="0.25">
      <c r="A188" s="336" t="s">
        <v>30</v>
      </c>
      <c r="B188" s="392">
        <f>SUM(B169:B187)</f>
        <v>0</v>
      </c>
      <c r="C188" s="256">
        <f>SUM(C169:C187)</f>
        <v>0</v>
      </c>
      <c r="D188" s="256">
        <f>SUM(D169:D187)</f>
        <v>0</v>
      </c>
      <c r="E188" s="258">
        <f t="shared" ref="E188" si="17">C188+D188</f>
        <v>0</v>
      </c>
      <c r="F188" s="265" t="str">
        <f>IFERROR(E188/B188,"")</f>
        <v/>
      </c>
      <c r="G188" s="451"/>
    </row>
    <row r="189" spans="1:7" x14ac:dyDescent="0.25">
      <c r="A189" s="438"/>
      <c r="B189" s="439"/>
      <c r="C189" s="439"/>
      <c r="D189" s="439"/>
      <c r="E189" s="439"/>
      <c r="F189" s="439"/>
      <c r="G189" s="440"/>
    </row>
    <row r="190" spans="1:7" x14ac:dyDescent="0.25">
      <c r="A190" s="385"/>
      <c r="B190" s="386"/>
      <c r="C190" s="386"/>
      <c r="D190" s="386"/>
      <c r="E190" s="386"/>
      <c r="F190" s="387"/>
      <c r="G190" s="384"/>
    </row>
    <row r="191" spans="1:7" x14ac:dyDescent="0.25">
      <c r="A191" s="385"/>
      <c r="B191" s="386"/>
      <c r="C191" s="386"/>
      <c r="D191" s="386"/>
      <c r="E191" s="386"/>
      <c r="F191" s="387"/>
      <c r="G191" s="384"/>
    </row>
    <row r="192" spans="1:7" ht="30" customHeight="1" x14ac:dyDescent="0.25">
      <c r="A192" s="3"/>
      <c r="B192" s="462" t="s">
        <v>103</v>
      </c>
      <c r="C192" s="462"/>
      <c r="D192" s="4"/>
      <c r="E192" s="462" t="s">
        <v>37</v>
      </c>
      <c r="F192" s="462"/>
      <c r="G192" s="463"/>
    </row>
    <row r="193" spans="1:7" x14ac:dyDescent="0.25">
      <c r="A193" s="91"/>
      <c r="B193" s="21"/>
      <c r="C193" s="21"/>
      <c r="D193" s="21"/>
      <c r="E193" s="21"/>
      <c r="F193" s="4"/>
      <c r="G193" s="5"/>
    </row>
    <row r="194" spans="1:7" ht="30" customHeight="1" x14ac:dyDescent="0.25">
      <c r="A194" s="91"/>
      <c r="B194" s="462" t="s">
        <v>36</v>
      </c>
      <c r="C194" s="462"/>
      <c r="D194" s="136"/>
      <c r="E194" s="462" t="s">
        <v>38</v>
      </c>
      <c r="F194" s="462"/>
      <c r="G194" s="463"/>
    </row>
    <row r="195" spans="1:7" ht="30" customHeight="1" x14ac:dyDescent="0.25">
      <c r="A195" s="137"/>
      <c r="B195" s="22"/>
      <c r="C195" s="22"/>
      <c r="D195" s="22"/>
      <c r="E195" s="22"/>
      <c r="F195" s="138"/>
      <c r="G195" s="139"/>
    </row>
    <row r="196" spans="1:7" x14ac:dyDescent="0.25">
      <c r="A196" s="82"/>
      <c r="B196" s="17"/>
      <c r="C196" s="17"/>
      <c r="D196" s="17"/>
      <c r="E196" s="17"/>
      <c r="F196" s="140"/>
      <c r="G196" s="141"/>
    </row>
    <row r="197" spans="1:7" x14ac:dyDescent="0.25">
      <c r="A197" s="7" t="s">
        <v>132</v>
      </c>
    </row>
    <row r="199" spans="1:7" x14ac:dyDescent="0.25">
      <c r="A199" s="458" t="s">
        <v>95</v>
      </c>
      <c r="B199" s="458"/>
      <c r="C199" s="458"/>
      <c r="D199" s="458"/>
      <c r="E199" s="458"/>
      <c r="F199" s="458"/>
      <c r="G199" s="458"/>
    </row>
    <row r="200" spans="1:7" ht="18" customHeight="1" x14ac:dyDescent="0.25">
      <c r="A200" s="458"/>
      <c r="B200" s="458"/>
      <c r="C200" s="458"/>
      <c r="D200" s="458"/>
      <c r="E200" s="458"/>
      <c r="F200" s="458"/>
      <c r="G200" s="458"/>
    </row>
    <row r="202" spans="1:7" x14ac:dyDescent="0.25">
      <c r="A202" s="458" t="s">
        <v>96</v>
      </c>
      <c r="B202" s="458"/>
      <c r="C202" s="458"/>
      <c r="D202" s="458"/>
      <c r="E202" s="458"/>
      <c r="F202" s="458"/>
      <c r="G202" s="458"/>
    </row>
    <row r="203" spans="1:7" ht="31.5" customHeight="1" x14ac:dyDescent="0.25">
      <c r="A203" s="458"/>
      <c r="B203" s="458"/>
      <c r="C203" s="458"/>
      <c r="D203" s="458"/>
      <c r="E203" s="458"/>
      <c r="F203" s="458"/>
      <c r="G203" s="458"/>
    </row>
    <row r="205" spans="1:7" x14ac:dyDescent="0.25">
      <c r="A205" s="458" t="s">
        <v>97</v>
      </c>
      <c r="B205" s="458"/>
      <c r="C205" s="458"/>
      <c r="D205" s="458"/>
      <c r="E205" s="458"/>
      <c r="F205" s="458"/>
      <c r="G205" s="458"/>
    </row>
    <row r="206" spans="1:7" x14ac:dyDescent="0.25">
      <c r="A206" s="458"/>
      <c r="B206" s="458"/>
      <c r="C206" s="458"/>
      <c r="D206" s="458"/>
      <c r="E206" s="458"/>
      <c r="F206" s="458"/>
      <c r="G206" s="458"/>
    </row>
    <row r="208" spans="1:7" x14ac:dyDescent="0.25">
      <c r="A208" s="458" t="s">
        <v>98</v>
      </c>
      <c r="B208" s="458"/>
      <c r="C208" s="458"/>
      <c r="D208" s="458"/>
      <c r="E208" s="458"/>
      <c r="F208" s="458"/>
      <c r="G208" s="458"/>
    </row>
    <row r="209" spans="1:7" x14ac:dyDescent="0.25">
      <c r="A209" s="458"/>
      <c r="B209" s="458"/>
      <c r="C209" s="458"/>
      <c r="D209" s="458"/>
      <c r="E209" s="458"/>
      <c r="F209" s="458"/>
      <c r="G209" s="458"/>
    </row>
    <row r="211" spans="1:7" ht="36" customHeight="1" x14ac:dyDescent="0.25">
      <c r="A211" s="458" t="s">
        <v>99</v>
      </c>
      <c r="B211" s="459"/>
      <c r="C211" s="459"/>
      <c r="D211" s="459"/>
      <c r="E211" s="459"/>
      <c r="F211" s="459"/>
      <c r="G211" s="459"/>
    </row>
    <row r="213" spans="1:7" ht="37.5" customHeight="1" x14ac:dyDescent="0.25">
      <c r="A213" s="458" t="s">
        <v>101</v>
      </c>
      <c r="B213" s="459"/>
      <c r="C213" s="459"/>
      <c r="D213" s="459"/>
      <c r="E213" s="459"/>
      <c r="F213" s="459"/>
      <c r="G213" s="459"/>
    </row>
    <row r="215" spans="1:7" ht="41.25" customHeight="1" x14ac:dyDescent="0.25">
      <c r="A215" s="464" t="s">
        <v>141</v>
      </c>
      <c r="B215" s="427"/>
      <c r="C215" s="427"/>
      <c r="D215" s="427"/>
      <c r="E215" s="427"/>
      <c r="F215" s="427"/>
      <c r="G215" s="427"/>
    </row>
    <row r="217" spans="1:7" ht="111.75" customHeight="1" x14ac:dyDescent="0.25">
      <c r="A217" s="458" t="s">
        <v>142</v>
      </c>
      <c r="B217" s="459"/>
      <c r="C217" s="459"/>
      <c r="D217" s="459"/>
      <c r="E217" s="459"/>
      <c r="F217" s="459"/>
      <c r="G217" s="459"/>
    </row>
    <row r="218" spans="1:7" ht="15" customHeight="1" x14ac:dyDescent="0.25"/>
    <row r="219" spans="1:7" ht="32.25" customHeight="1" x14ac:dyDescent="0.25">
      <c r="A219" s="458" t="s">
        <v>143</v>
      </c>
      <c r="B219" s="459"/>
      <c r="C219" s="459"/>
      <c r="D219" s="459"/>
      <c r="E219" s="459"/>
      <c r="F219" s="459"/>
      <c r="G219" s="459"/>
    </row>
    <row r="220" spans="1:7" ht="15" customHeight="1" x14ac:dyDescent="0.25">
      <c r="A220" s="170"/>
      <c r="B220" s="170"/>
      <c r="C220" s="170"/>
      <c r="D220" s="170"/>
      <c r="E220" s="170"/>
      <c r="F220" s="170"/>
      <c r="G220" s="170"/>
    </row>
    <row r="221" spans="1:7" ht="33" customHeight="1" x14ac:dyDescent="0.25">
      <c r="A221" s="487" t="s">
        <v>144</v>
      </c>
      <c r="B221" s="488"/>
      <c r="C221" s="488"/>
      <c r="D221" s="488"/>
      <c r="E221" s="488"/>
      <c r="F221" s="488"/>
      <c r="G221" s="488"/>
    </row>
    <row r="222" spans="1:7" ht="15" customHeight="1" x14ac:dyDescent="0.25"/>
    <row r="223" spans="1:7" ht="32.25" customHeight="1" x14ac:dyDescent="0.25">
      <c r="A223" s="458" t="s">
        <v>145</v>
      </c>
      <c r="B223" s="459"/>
      <c r="C223" s="459"/>
      <c r="D223" s="459"/>
      <c r="E223" s="459"/>
      <c r="F223" s="459"/>
      <c r="G223" s="459"/>
    </row>
    <row r="224" spans="1:7" ht="15" customHeight="1" x14ac:dyDescent="0.25">
      <c r="A224" s="170"/>
      <c r="B224" s="170"/>
      <c r="C224" s="170"/>
      <c r="D224" s="170"/>
      <c r="E224" s="170"/>
      <c r="F224" s="170"/>
      <c r="G224" s="170"/>
    </row>
    <row r="225" spans="1:7" ht="32.25" customHeight="1" x14ac:dyDescent="0.25">
      <c r="A225" s="458" t="s">
        <v>146</v>
      </c>
      <c r="B225" s="459"/>
      <c r="C225" s="459"/>
      <c r="D225" s="459"/>
      <c r="E225" s="459"/>
      <c r="F225" s="459"/>
      <c r="G225" s="459"/>
    </row>
    <row r="226" spans="1:7" ht="15" customHeight="1" x14ac:dyDescent="0.25"/>
  </sheetData>
  <sheetProtection algorithmName="SHA-512" hashValue="bpypShY6r5sDReok54uMwW1vyTrfa2qdeUbR3kUwYUQFK1RRVniF3vrv836jsO8SwNVPCdSTIyWXbuY4fxBzMg==" saltValue="YvirYt+6aWL4eoy0Uz6QMg==" spinCount="100000" sheet="1" objects="1" scenarios="1"/>
  <mergeCells count="83">
    <mergeCell ref="B114:C114"/>
    <mergeCell ref="B88:C88"/>
    <mergeCell ref="B62:C62"/>
    <mergeCell ref="B36:C36"/>
    <mergeCell ref="A115:C115"/>
    <mergeCell ref="F2:G2"/>
    <mergeCell ref="A6:G6"/>
    <mergeCell ref="F1:G1"/>
    <mergeCell ref="C20:G20"/>
    <mergeCell ref="C19:G19"/>
    <mergeCell ref="C15:G15"/>
    <mergeCell ref="C13:G13"/>
    <mergeCell ref="C14:G14"/>
    <mergeCell ref="C16:G16"/>
    <mergeCell ref="C17:G17"/>
    <mergeCell ref="C18:G18"/>
    <mergeCell ref="B5:G5"/>
    <mergeCell ref="A221:G221"/>
    <mergeCell ref="A219:G219"/>
    <mergeCell ref="A223:G223"/>
    <mergeCell ref="A61:G61"/>
    <mergeCell ref="A63:C63"/>
    <mergeCell ref="D63:G63"/>
    <mergeCell ref="A217:G217"/>
    <mergeCell ref="A202:G203"/>
    <mergeCell ref="A205:G206"/>
    <mergeCell ref="A208:G209"/>
    <mergeCell ref="A87:G87"/>
    <mergeCell ref="A89:C89"/>
    <mergeCell ref="D89:G89"/>
    <mergeCell ref="A213:G213"/>
    <mergeCell ref="A112:G112"/>
    <mergeCell ref="G96:G111"/>
    <mergeCell ref="F28:G28"/>
    <mergeCell ref="F29:G29"/>
    <mergeCell ref="A29:B29"/>
    <mergeCell ref="A25:B26"/>
    <mergeCell ref="C25:C26"/>
    <mergeCell ref="A28:B28"/>
    <mergeCell ref="A27:B27"/>
    <mergeCell ref="A22:B22"/>
    <mergeCell ref="C22:G22"/>
    <mergeCell ref="A24:G24"/>
    <mergeCell ref="F25:G26"/>
    <mergeCell ref="F27:G27"/>
    <mergeCell ref="A225:G225"/>
    <mergeCell ref="A211:G211"/>
    <mergeCell ref="A33:B33"/>
    <mergeCell ref="A37:C37"/>
    <mergeCell ref="B192:C192"/>
    <mergeCell ref="B194:C194"/>
    <mergeCell ref="E192:G192"/>
    <mergeCell ref="E194:G194"/>
    <mergeCell ref="D37:G37"/>
    <mergeCell ref="A199:G200"/>
    <mergeCell ref="A215:G215"/>
    <mergeCell ref="A35:G35"/>
    <mergeCell ref="F40:F58"/>
    <mergeCell ref="G44:G58"/>
    <mergeCell ref="F66:F84"/>
    <mergeCell ref="G70:G84"/>
    <mergeCell ref="A32:B32"/>
    <mergeCell ref="F30:G30"/>
    <mergeCell ref="F31:G31"/>
    <mergeCell ref="F32:G32"/>
    <mergeCell ref="A113:G113"/>
    <mergeCell ref="F33:G33"/>
    <mergeCell ref="A30:B30"/>
    <mergeCell ref="A31:B31"/>
    <mergeCell ref="D115:G115"/>
    <mergeCell ref="G122:G137"/>
    <mergeCell ref="A138:G138"/>
    <mergeCell ref="A139:G139"/>
    <mergeCell ref="G173:G188"/>
    <mergeCell ref="B140:C140"/>
    <mergeCell ref="A189:G189"/>
    <mergeCell ref="A141:C141"/>
    <mergeCell ref="D141:G141"/>
    <mergeCell ref="G148:G163"/>
    <mergeCell ref="A164:G164"/>
    <mergeCell ref="A166:C166"/>
    <mergeCell ref="D166:G166"/>
    <mergeCell ref="B165:C165"/>
  </mergeCells>
  <phoneticPr fontId="26" type="noConversion"/>
  <printOptions horizontalCentered="1"/>
  <pageMargins left="0.55118110236220474" right="0.55118110236220474" top="0.59055118110236227" bottom="0.51181102362204722" header="0.31496062992125984" footer="0.31496062992125984"/>
  <pageSetup paperSize="9" scale="88" fitToHeight="2" orientation="portrait" r:id="rId1"/>
  <headerFooter alignWithMargins="0">
    <oddHeader>&amp;CBlatt - &amp;A</oddHeader>
    <oddFooter>Seite &amp;P von &amp;N</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16E0F-90C4-41F1-AB39-5D037AF76FE9}">
  <sheetPr codeName="Tabelle21"/>
  <dimension ref="A1:N258"/>
  <sheetViews>
    <sheetView view="pageLayout" zoomScaleNormal="100" workbookViewId="0"/>
  </sheetViews>
  <sheetFormatPr baseColWidth="10" defaultColWidth="8.5703125" defaultRowHeight="15" x14ac:dyDescent="0.25"/>
  <cols>
    <col min="1" max="1" width="26.42578125" customWidth="1"/>
    <col min="2" max="3" width="12.85546875" customWidth="1"/>
    <col min="4" max="4" width="11" customWidth="1"/>
    <col min="5" max="5" width="11.7109375" customWidth="1"/>
    <col min="6" max="6" width="15.28515625" customWidth="1"/>
    <col min="7" max="7" width="14.85546875" customWidth="1"/>
    <col min="8" max="8" width="13.42578125" customWidth="1"/>
  </cols>
  <sheetData>
    <row r="1" spans="1:8" ht="30" customHeight="1" x14ac:dyDescent="0.25">
      <c r="A1" s="293"/>
      <c r="B1" s="323"/>
      <c r="C1" s="542" t="s">
        <v>26</v>
      </c>
      <c r="D1" s="543"/>
      <c r="E1" s="543"/>
      <c r="F1" s="543"/>
      <c r="G1" s="324"/>
      <c r="H1" s="325" t="str">
        <f>IF('Titelseite Lithium-Altbatterien'!$F$7&lt;&gt;"",'Titelseite Lithium-Altbatterien'!$F$7,"")</f>
        <v/>
      </c>
    </row>
    <row r="2" spans="1:8" ht="30" customHeight="1" x14ac:dyDescent="0.25">
      <c r="A2" s="322" t="s">
        <v>119</v>
      </c>
      <c r="B2" s="509" t="s">
        <v>104</v>
      </c>
      <c r="C2" s="510"/>
      <c r="D2" s="510"/>
      <c r="E2" s="510"/>
      <c r="F2" s="510"/>
      <c r="G2" s="510"/>
      <c r="H2" s="511"/>
    </row>
    <row r="3" spans="1:8" ht="60" customHeight="1" x14ac:dyDescent="0.25">
      <c r="A3" s="512" t="s">
        <v>115</v>
      </c>
      <c r="B3" s="513"/>
      <c r="C3" s="513"/>
      <c r="D3" s="513"/>
      <c r="E3" s="513"/>
      <c r="F3" s="513"/>
      <c r="G3" s="513"/>
      <c r="H3" s="514"/>
    </row>
    <row r="4" spans="1:8" ht="15" customHeight="1" x14ac:dyDescent="0.25">
      <c r="A4" s="142"/>
      <c r="B4" s="143"/>
      <c r="C4" s="143"/>
      <c r="D4" s="143"/>
      <c r="E4" s="143"/>
      <c r="F4" s="144"/>
      <c r="G4" s="144"/>
      <c r="H4" s="145"/>
    </row>
    <row r="5" spans="1:8" ht="15" customHeight="1" x14ac:dyDescent="0.25">
      <c r="A5" s="116" t="s">
        <v>42</v>
      </c>
      <c r="B5" s="146" t="str">
        <f>CONCATENATE("N_0, hier:  ",'Titelseite Lithium-Altbatterien'!F12)</f>
        <v xml:space="preserve">N_0, hier:  </v>
      </c>
      <c r="C5" s="4"/>
      <c r="D5" s="4"/>
      <c r="E5" s="4"/>
      <c r="F5" s="4"/>
      <c r="G5" s="4"/>
      <c r="H5" s="147"/>
    </row>
    <row r="6" spans="1:8" ht="15" customHeight="1" x14ac:dyDescent="0.25">
      <c r="A6" s="116"/>
      <c r="B6" s="148"/>
      <c r="C6" s="4"/>
      <c r="D6" s="4"/>
      <c r="E6" s="4"/>
      <c r="F6" s="4"/>
      <c r="G6" s="4"/>
      <c r="H6" s="149"/>
    </row>
    <row r="7" spans="1:8" ht="15" customHeight="1" x14ac:dyDescent="0.25">
      <c r="A7" s="3"/>
      <c r="B7" s="4"/>
      <c r="C7" s="4"/>
      <c r="D7" s="4"/>
      <c r="E7" s="4"/>
      <c r="F7" s="4"/>
      <c r="G7" s="4"/>
      <c r="H7" s="149"/>
    </row>
    <row r="8" spans="1:8" ht="15" customHeight="1" x14ac:dyDescent="0.25">
      <c r="A8" s="116" t="s">
        <v>0</v>
      </c>
      <c r="B8" s="4"/>
      <c r="C8" s="26">
        <f>IF('Titelseite Lithium-Altbatterien'!$F$8&lt;&gt;"",'Titelseite Lithium-Altbatterien'!$F$8,"")</f>
        <v>2026</v>
      </c>
      <c r="D8" s="4"/>
      <c r="E8" s="4"/>
      <c r="F8" s="4"/>
      <c r="G8" s="4"/>
      <c r="H8" s="149"/>
    </row>
    <row r="9" spans="1:8" ht="15" customHeight="1" x14ac:dyDescent="0.25">
      <c r="A9" s="116"/>
      <c r="B9" s="4"/>
      <c r="C9" s="4"/>
      <c r="D9" s="4"/>
      <c r="E9" s="4"/>
      <c r="F9" s="4"/>
      <c r="G9" s="4"/>
      <c r="H9" s="149"/>
    </row>
    <row r="10" spans="1:8" ht="15" customHeight="1" x14ac:dyDescent="0.25">
      <c r="A10" s="117" t="s">
        <v>31</v>
      </c>
      <c r="B10" s="4"/>
      <c r="C10" s="4"/>
      <c r="D10" s="4"/>
      <c r="E10" s="4"/>
      <c r="F10" s="4"/>
      <c r="G10" s="4"/>
      <c r="H10" s="150"/>
    </row>
    <row r="11" spans="1:8" ht="15" customHeight="1" x14ac:dyDescent="0.25">
      <c r="A11" s="118" t="s">
        <v>1</v>
      </c>
      <c r="B11" s="4"/>
      <c r="C11" s="23"/>
      <c r="D11" s="18"/>
      <c r="E11" s="18"/>
      <c r="F11" s="18"/>
      <c r="G11" s="18"/>
      <c r="H11" s="154"/>
    </row>
    <row r="12" spans="1:8" ht="15" customHeight="1" x14ac:dyDescent="0.25">
      <c r="A12" s="118" t="s">
        <v>85</v>
      </c>
      <c r="B12" s="4"/>
      <c r="C12" s="23"/>
      <c r="D12" s="18"/>
      <c r="E12" s="18"/>
      <c r="F12" s="18"/>
      <c r="G12" s="18"/>
      <c r="H12" s="154"/>
    </row>
    <row r="13" spans="1:8" ht="15" customHeight="1" x14ac:dyDescent="0.25">
      <c r="A13" s="118" t="s">
        <v>4</v>
      </c>
      <c r="B13" s="4"/>
      <c r="C13" s="409"/>
      <c r="D13" s="410"/>
      <c r="E13" s="410"/>
      <c r="F13" s="410"/>
      <c r="G13" s="410"/>
      <c r="H13" s="411"/>
    </row>
    <row r="14" spans="1:8" ht="15" customHeight="1" x14ac:dyDescent="0.25">
      <c r="A14" s="118" t="s">
        <v>13</v>
      </c>
      <c r="B14" s="4"/>
      <c r="C14" s="23"/>
      <c r="D14" s="18"/>
      <c r="E14" s="18"/>
      <c r="F14" s="18"/>
      <c r="G14" s="18"/>
      <c r="H14" s="154"/>
    </row>
    <row r="15" spans="1:8" ht="15" customHeight="1" x14ac:dyDescent="0.25">
      <c r="A15" s="118" t="s">
        <v>2</v>
      </c>
      <c r="B15" s="4"/>
      <c r="C15" s="23"/>
      <c r="D15" s="18"/>
      <c r="E15" s="18"/>
      <c r="F15" s="18"/>
      <c r="G15" s="18"/>
      <c r="H15" s="154"/>
    </row>
    <row r="16" spans="1:8" ht="15" customHeight="1" x14ac:dyDescent="0.25">
      <c r="A16" s="118" t="s">
        <v>3</v>
      </c>
      <c r="B16" s="4"/>
      <c r="C16" s="23"/>
      <c r="D16" s="18"/>
      <c r="E16" s="18"/>
      <c r="F16" s="18"/>
      <c r="G16" s="18"/>
      <c r="H16" s="154"/>
    </row>
    <row r="17" spans="1:14" ht="15" customHeight="1" x14ac:dyDescent="0.25">
      <c r="A17" s="118" t="s">
        <v>6</v>
      </c>
      <c r="B17" s="4"/>
      <c r="C17" s="409"/>
      <c r="D17" s="410"/>
      <c r="E17" s="410"/>
      <c r="F17" s="410"/>
      <c r="G17" s="410"/>
      <c r="H17" s="411"/>
    </row>
    <row r="18" spans="1:14" ht="15" customHeight="1" x14ac:dyDescent="0.25">
      <c r="A18" s="118" t="s">
        <v>5</v>
      </c>
      <c r="B18" s="4"/>
      <c r="C18" s="23"/>
      <c r="D18" s="18"/>
      <c r="E18" s="18"/>
      <c r="F18" s="18"/>
      <c r="G18" s="18"/>
      <c r="H18" s="154"/>
    </row>
    <row r="19" spans="1:14" ht="15" customHeight="1" x14ac:dyDescent="0.25">
      <c r="A19" s="118"/>
      <c r="B19" s="4"/>
      <c r="C19" s="92"/>
      <c r="D19" s="92"/>
      <c r="E19" s="92"/>
      <c r="F19" s="92"/>
      <c r="G19" s="92"/>
      <c r="H19" s="151"/>
    </row>
    <row r="20" spans="1:14" ht="15" customHeight="1" x14ac:dyDescent="0.25">
      <c r="A20" s="538" t="s">
        <v>41</v>
      </c>
      <c r="B20" s="539"/>
      <c r="C20" s="515" t="s">
        <v>179</v>
      </c>
      <c r="D20" s="516"/>
      <c r="E20" s="516"/>
      <c r="F20" s="516"/>
      <c r="G20" s="516"/>
      <c r="H20" s="517"/>
    </row>
    <row r="21" spans="1:14" x14ac:dyDescent="0.25">
      <c r="A21" s="475"/>
      <c r="B21" s="540"/>
      <c r="C21" s="518"/>
      <c r="D21" s="519"/>
      <c r="E21" s="519"/>
      <c r="F21" s="519"/>
      <c r="G21" s="519"/>
      <c r="H21" s="520"/>
    </row>
    <row r="22" spans="1:14" x14ac:dyDescent="0.25">
      <c r="A22" s="31"/>
      <c r="B22" s="32"/>
      <c r="C22" s="32"/>
      <c r="D22" s="32"/>
      <c r="E22" s="32"/>
      <c r="F22" s="32"/>
      <c r="G22" s="32"/>
      <c r="H22" s="33"/>
    </row>
    <row r="23" spans="1:14" ht="35.1" customHeight="1" x14ac:dyDescent="0.25">
      <c r="A23" s="525" t="s">
        <v>49</v>
      </c>
      <c r="B23" s="526"/>
      <c r="C23" s="526"/>
      <c r="D23" s="526"/>
      <c r="E23" s="526"/>
      <c r="F23" s="526"/>
      <c r="G23" s="526"/>
      <c r="H23" s="29" t="str">
        <f>CONCATENATE("hier:  ",$H$1)</f>
        <v xml:space="preserve">hier:  </v>
      </c>
    </row>
    <row r="24" spans="1:14" ht="38.1" customHeight="1" x14ac:dyDescent="0.25">
      <c r="A24" s="521" t="s">
        <v>105</v>
      </c>
      <c r="B24" s="522"/>
      <c r="C24" s="530" t="s">
        <v>81</v>
      </c>
      <c r="D24" s="58" t="s">
        <v>44</v>
      </c>
      <c r="E24" s="521" t="s">
        <v>43</v>
      </c>
      <c r="F24" s="549"/>
      <c r="G24" s="191" t="s">
        <v>78</v>
      </c>
      <c r="H24" s="5"/>
    </row>
    <row r="25" spans="1:14" ht="38.1" customHeight="1" x14ac:dyDescent="0.25">
      <c r="A25" s="523"/>
      <c r="B25" s="524"/>
      <c r="C25" s="544"/>
      <c r="D25" s="58" t="s">
        <v>8</v>
      </c>
      <c r="E25" s="550"/>
      <c r="F25" s="551"/>
      <c r="G25" s="121" t="s">
        <v>77</v>
      </c>
      <c r="H25" s="5"/>
    </row>
    <row r="26" spans="1:14" x14ac:dyDescent="0.25">
      <c r="A26" s="19"/>
      <c r="B26" s="20"/>
      <c r="C26" s="24"/>
      <c r="D26" s="290"/>
      <c r="E26" s="60"/>
      <c r="F26" s="155"/>
      <c r="G26" s="377" t="str">
        <f>IF(D26&lt;&gt;"",D26/$D$32,"")</f>
        <v/>
      </c>
      <c r="H26" s="5"/>
      <c r="N26" s="401"/>
    </row>
    <row r="27" spans="1:14" x14ac:dyDescent="0.25">
      <c r="A27" s="19"/>
      <c r="B27" s="20"/>
      <c r="C27" s="24"/>
      <c r="D27" s="290"/>
      <c r="E27" s="60"/>
      <c r="F27" s="155"/>
      <c r="G27" s="377" t="str">
        <f>IF(D27&lt;&gt;"",D27/$D$32,"")</f>
        <v/>
      </c>
      <c r="H27" s="5"/>
      <c r="N27" s="401"/>
    </row>
    <row r="28" spans="1:14" x14ac:dyDescent="0.25">
      <c r="A28" s="19"/>
      <c r="B28" s="20"/>
      <c r="C28" s="24"/>
      <c r="D28" s="290"/>
      <c r="E28" s="60"/>
      <c r="F28" s="155"/>
      <c r="G28" s="377" t="str">
        <f>IF(D28&lt;&gt;"",D28/$D$32,"")</f>
        <v/>
      </c>
      <c r="H28" s="5"/>
      <c r="N28" s="401"/>
    </row>
    <row r="29" spans="1:14" x14ac:dyDescent="0.25">
      <c r="A29" s="19"/>
      <c r="B29" s="20"/>
      <c r="C29" s="24"/>
      <c r="D29" s="375"/>
      <c r="E29" s="376"/>
      <c r="F29" s="334"/>
      <c r="G29" s="377" t="str">
        <f t="shared" ref="G29:G31" si="0">IF(D29&lt;&gt;"",D29/$D$32,"")</f>
        <v/>
      </c>
      <c r="H29" s="5"/>
      <c r="N29" s="401"/>
    </row>
    <row r="30" spans="1:14" x14ac:dyDescent="0.25">
      <c r="A30" s="19"/>
      <c r="B30" s="20"/>
      <c r="C30" s="24"/>
      <c r="D30" s="375"/>
      <c r="E30" s="376"/>
      <c r="F30" s="334"/>
      <c r="G30" s="377" t="str">
        <f t="shared" si="0"/>
        <v/>
      </c>
      <c r="H30" s="5"/>
      <c r="N30" s="401"/>
    </row>
    <row r="31" spans="1:14" x14ac:dyDescent="0.25">
      <c r="A31" s="19"/>
      <c r="B31" s="20"/>
      <c r="C31" s="24"/>
      <c r="D31" s="375"/>
      <c r="E31" s="376"/>
      <c r="F31" s="334"/>
      <c r="G31" s="377" t="str">
        <f t="shared" si="0"/>
        <v/>
      </c>
      <c r="H31" s="5"/>
      <c r="N31" s="401"/>
    </row>
    <row r="32" spans="1:14" x14ac:dyDescent="0.25">
      <c r="A32" s="185" t="s">
        <v>79</v>
      </c>
      <c r="B32" s="186"/>
      <c r="C32" s="348"/>
      <c r="D32" s="291">
        <f>SUM(D26:D31)</f>
        <v>0</v>
      </c>
      <c r="E32" s="527">
        <f>SUM(G26:G31)</f>
        <v>0</v>
      </c>
      <c r="F32" s="528"/>
      <c r="G32" s="529"/>
      <c r="H32" s="5"/>
    </row>
    <row r="33" spans="1:8" ht="14.25" customHeight="1" x14ac:dyDescent="0.25">
      <c r="A33" s="34"/>
      <c r="B33" s="35"/>
      <c r="C33" s="35"/>
      <c r="D33" s="36"/>
      <c r="E33" s="36"/>
      <c r="F33" s="32"/>
      <c r="G33" s="32"/>
      <c r="H33" s="33"/>
    </row>
    <row r="34" spans="1:8" ht="35.1" customHeight="1" x14ac:dyDescent="0.25">
      <c r="A34" s="525" t="s">
        <v>76</v>
      </c>
      <c r="B34" s="526"/>
      <c r="C34" s="526"/>
      <c r="D34" s="526"/>
      <c r="E34" s="526"/>
      <c r="F34" s="526"/>
      <c r="G34" s="526"/>
      <c r="H34" s="29" t="str">
        <f>CONCATENATE("hier:  ",$H$1)</f>
        <v xml:space="preserve">hier:  </v>
      </c>
    </row>
    <row r="35" spans="1:8" x14ac:dyDescent="0.25">
      <c r="A35" s="532" t="s">
        <v>10</v>
      </c>
      <c r="B35" s="533"/>
      <c r="C35" s="530" t="s">
        <v>81</v>
      </c>
      <c r="D35" s="530" t="s">
        <v>84</v>
      </c>
      <c r="E35" s="545" t="s">
        <v>11</v>
      </c>
      <c r="F35" s="546"/>
      <c r="G35" s="547"/>
      <c r="H35" s="548"/>
    </row>
    <row r="36" spans="1:8" ht="45" customHeight="1" x14ac:dyDescent="0.25">
      <c r="A36" s="534"/>
      <c r="B36" s="533"/>
      <c r="C36" s="537"/>
      <c r="D36" s="531"/>
      <c r="E36" s="486" t="s">
        <v>50</v>
      </c>
      <c r="F36" s="541"/>
      <c r="G36" s="58" t="s">
        <v>52</v>
      </c>
      <c r="H36" s="58" t="s">
        <v>50</v>
      </c>
    </row>
    <row r="37" spans="1:8" ht="30.75" customHeight="1" x14ac:dyDescent="0.25">
      <c r="A37" s="535"/>
      <c r="B37" s="536"/>
      <c r="C37" s="531"/>
      <c r="D37" s="9" t="s">
        <v>8</v>
      </c>
      <c r="E37" s="486" t="s">
        <v>19</v>
      </c>
      <c r="F37" s="541"/>
      <c r="G37" s="58" t="s">
        <v>53</v>
      </c>
      <c r="H37" s="8" t="s">
        <v>51</v>
      </c>
    </row>
    <row r="38" spans="1:8" ht="30" customHeight="1" x14ac:dyDescent="0.25">
      <c r="A38" s="507"/>
      <c r="B38" s="508"/>
      <c r="C38" s="24"/>
      <c r="D38" s="270"/>
      <c r="E38" s="505"/>
      <c r="F38" s="506"/>
      <c r="G38" s="24"/>
      <c r="H38" s="152" t="s">
        <v>45</v>
      </c>
    </row>
    <row r="39" spans="1:8" ht="30" customHeight="1" x14ac:dyDescent="0.25">
      <c r="A39" s="507"/>
      <c r="B39" s="508"/>
      <c r="C39" s="24"/>
      <c r="D39" s="270"/>
      <c r="E39" s="505"/>
      <c r="F39" s="506"/>
      <c r="G39" s="24"/>
      <c r="H39" s="152" t="s">
        <v>46</v>
      </c>
    </row>
    <row r="40" spans="1:8" ht="30" customHeight="1" x14ac:dyDescent="0.25">
      <c r="A40" s="507"/>
      <c r="B40" s="508"/>
      <c r="C40" s="24"/>
      <c r="D40" s="270"/>
      <c r="E40" s="505"/>
      <c r="F40" s="506"/>
      <c r="G40" s="24"/>
      <c r="H40" s="152" t="s">
        <v>47</v>
      </c>
    </row>
    <row r="41" spans="1:8" ht="30" customHeight="1" x14ac:dyDescent="0.25">
      <c r="A41" s="507"/>
      <c r="B41" s="508"/>
      <c r="C41" s="24"/>
      <c r="D41" s="270"/>
      <c r="E41" s="505"/>
      <c r="F41" s="506"/>
      <c r="G41" s="24"/>
      <c r="H41" s="152" t="s">
        <v>48</v>
      </c>
    </row>
    <row r="42" spans="1:8" ht="30" customHeight="1" x14ac:dyDescent="0.25">
      <c r="A42" s="507"/>
      <c r="B42" s="508"/>
      <c r="C42" s="24"/>
      <c r="D42" s="270"/>
      <c r="E42" s="505"/>
      <c r="F42" s="571"/>
      <c r="G42" s="24"/>
      <c r="H42" s="188" t="s">
        <v>66</v>
      </c>
    </row>
    <row r="43" spans="1:8" ht="30" customHeight="1" x14ac:dyDescent="0.25">
      <c r="A43" s="507"/>
      <c r="B43" s="508"/>
      <c r="C43" s="24"/>
      <c r="D43" s="270"/>
      <c r="E43" s="505"/>
      <c r="F43" s="571"/>
      <c r="G43" s="24"/>
      <c r="H43" s="188" t="s">
        <v>90</v>
      </c>
    </row>
    <row r="44" spans="1:8" ht="30" customHeight="1" x14ac:dyDescent="0.25">
      <c r="A44" s="507"/>
      <c r="B44" s="508"/>
      <c r="C44" s="24"/>
      <c r="D44" s="270"/>
      <c r="E44" s="505"/>
      <c r="F44" s="506"/>
      <c r="G44" s="24"/>
      <c r="H44" s="188" t="s">
        <v>136</v>
      </c>
    </row>
    <row r="45" spans="1:8" ht="30" customHeight="1" x14ac:dyDescent="0.25">
      <c r="A45" s="507"/>
      <c r="B45" s="508"/>
      <c r="C45" s="24"/>
      <c r="D45" s="270"/>
      <c r="E45" s="505"/>
      <c r="F45" s="506"/>
      <c r="G45" s="24"/>
      <c r="H45" s="188" t="s">
        <v>137</v>
      </c>
    </row>
    <row r="46" spans="1:8" ht="18.75" customHeight="1" x14ac:dyDescent="0.25">
      <c r="A46" s="561" t="s">
        <v>23</v>
      </c>
      <c r="B46" s="562"/>
      <c r="C46" s="563"/>
      <c r="D46" s="345">
        <f>SUM(D38:D45)</f>
        <v>0</v>
      </c>
      <c r="E46" s="564"/>
      <c r="F46" s="565"/>
      <c r="G46" s="565"/>
      <c r="H46" s="566"/>
    </row>
    <row r="47" spans="1:8" ht="15" customHeight="1" x14ac:dyDescent="0.25">
      <c r="A47" s="577"/>
      <c r="B47" s="578"/>
      <c r="C47" s="578"/>
      <c r="D47" s="578"/>
      <c r="E47" s="578"/>
      <c r="F47" s="578"/>
      <c r="G47" s="578"/>
      <c r="H47" s="579"/>
    </row>
    <row r="48" spans="1:8" ht="45" customHeight="1" x14ac:dyDescent="0.25">
      <c r="A48" s="569" t="s">
        <v>178</v>
      </c>
      <c r="B48" s="570"/>
      <c r="C48" s="570"/>
      <c r="D48" s="570"/>
      <c r="E48" s="570"/>
      <c r="F48" s="570"/>
      <c r="G48" s="570"/>
      <c r="H48" s="224" t="str">
        <f>CONCATENATE("hier:  ",$H$1)</f>
        <v xml:space="preserve">hier:  </v>
      </c>
    </row>
    <row r="49" spans="1:8" ht="51.75" customHeight="1" x14ac:dyDescent="0.25">
      <c r="A49" s="396" t="s">
        <v>204</v>
      </c>
      <c r="B49" s="449">
        <f>D32</f>
        <v>0</v>
      </c>
      <c r="C49" s="450"/>
      <c r="D49" s="574" t="s">
        <v>213</v>
      </c>
      <c r="E49" s="575"/>
      <c r="F49" s="575"/>
      <c r="G49" s="575"/>
      <c r="H49" s="576"/>
    </row>
    <row r="50" spans="1:8" ht="129.75" customHeight="1" x14ac:dyDescent="0.25">
      <c r="A50" s="237" t="s">
        <v>83</v>
      </c>
      <c r="B50" s="14" t="s">
        <v>69</v>
      </c>
      <c r="C50" s="14" t="s">
        <v>56</v>
      </c>
      <c r="D50" s="14" t="s">
        <v>58</v>
      </c>
      <c r="E50" s="15" t="s">
        <v>57</v>
      </c>
      <c r="F50" s="557" t="s">
        <v>54</v>
      </c>
      <c r="G50" s="250" t="s">
        <v>55</v>
      </c>
      <c r="H50" s="559" t="s">
        <v>12</v>
      </c>
    </row>
    <row r="51" spans="1:8" ht="15" customHeight="1" x14ac:dyDescent="0.25">
      <c r="A51" s="251"/>
      <c r="B51" s="248" t="s">
        <v>8</v>
      </c>
      <c r="C51" s="248" t="s">
        <v>8</v>
      </c>
      <c r="D51" s="248" t="s">
        <v>8</v>
      </c>
      <c r="E51" s="248" t="s">
        <v>8</v>
      </c>
      <c r="F51" s="558"/>
      <c r="G51" s="8" t="s">
        <v>9</v>
      </c>
      <c r="H51" s="560"/>
    </row>
    <row r="52" spans="1:8" x14ac:dyDescent="0.25">
      <c r="A52" s="175" t="s">
        <v>120</v>
      </c>
      <c r="B52" s="267"/>
      <c r="C52" s="268"/>
      <c r="D52" s="269"/>
      <c r="E52" s="277">
        <f t="shared" ref="E52:E63" si="1">C52</f>
        <v>0</v>
      </c>
      <c r="F52" s="24"/>
      <c r="G52" s="274"/>
      <c r="H52" s="24"/>
    </row>
    <row r="53" spans="1:8" x14ac:dyDescent="0.25">
      <c r="A53" s="175" t="s">
        <v>121</v>
      </c>
      <c r="B53" s="267"/>
      <c r="C53" s="268"/>
      <c r="D53" s="269"/>
      <c r="E53" s="277">
        <f t="shared" si="1"/>
        <v>0</v>
      </c>
      <c r="F53" s="253"/>
      <c r="G53" s="274"/>
      <c r="H53" s="24"/>
    </row>
    <row r="54" spans="1:8" x14ac:dyDescent="0.25">
      <c r="A54" s="175" t="s">
        <v>122</v>
      </c>
      <c r="B54" s="267"/>
      <c r="C54" s="268"/>
      <c r="D54" s="269"/>
      <c r="E54" s="277">
        <f t="shared" si="1"/>
        <v>0</v>
      </c>
      <c r="F54" s="253"/>
      <c r="G54" s="274"/>
      <c r="H54" s="24"/>
    </row>
    <row r="55" spans="1:8" x14ac:dyDescent="0.25">
      <c r="A55" s="175" t="s">
        <v>123</v>
      </c>
      <c r="B55" s="267"/>
      <c r="C55" s="268"/>
      <c r="D55" s="269"/>
      <c r="E55" s="277">
        <f t="shared" si="1"/>
        <v>0</v>
      </c>
      <c r="F55" s="253"/>
      <c r="G55" s="274"/>
      <c r="H55" s="24"/>
    </row>
    <row r="56" spans="1:8" x14ac:dyDescent="0.25">
      <c r="A56" s="175" t="s">
        <v>124</v>
      </c>
      <c r="B56" s="267"/>
      <c r="C56" s="268"/>
      <c r="D56" s="269"/>
      <c r="E56" s="277">
        <f t="shared" si="1"/>
        <v>0</v>
      </c>
      <c r="F56" s="253"/>
      <c r="G56" s="274"/>
      <c r="H56" s="24"/>
    </row>
    <row r="57" spans="1:8" x14ac:dyDescent="0.25">
      <c r="A57" s="175" t="s">
        <v>125</v>
      </c>
      <c r="B57" s="267"/>
      <c r="C57" s="268"/>
      <c r="D57" s="269"/>
      <c r="E57" s="277">
        <f t="shared" si="1"/>
        <v>0</v>
      </c>
      <c r="F57" s="253"/>
      <c r="G57" s="274"/>
      <c r="H57" s="24"/>
    </row>
    <row r="58" spans="1:8" x14ac:dyDescent="0.25">
      <c r="A58" s="175" t="s">
        <v>28</v>
      </c>
      <c r="B58" s="267"/>
      <c r="C58" s="268"/>
      <c r="D58" s="269"/>
      <c r="E58" s="277">
        <f t="shared" si="1"/>
        <v>0</v>
      </c>
      <c r="F58" s="253"/>
      <c r="G58" s="274"/>
      <c r="H58" s="24"/>
    </row>
    <row r="59" spans="1:8" ht="17.25" x14ac:dyDescent="0.25">
      <c r="A59" s="175" t="s">
        <v>147</v>
      </c>
      <c r="B59" s="267"/>
      <c r="C59" s="268"/>
      <c r="D59" s="269"/>
      <c r="E59" s="277">
        <f t="shared" si="1"/>
        <v>0</v>
      </c>
      <c r="F59" s="24"/>
      <c r="G59" s="274"/>
      <c r="H59" s="24"/>
    </row>
    <row r="60" spans="1:8" ht="19.5" x14ac:dyDescent="0.35">
      <c r="A60" s="175" t="s">
        <v>148</v>
      </c>
      <c r="B60" s="267"/>
      <c r="C60" s="268"/>
      <c r="D60" s="269"/>
      <c r="E60" s="277">
        <f t="shared" si="1"/>
        <v>0</v>
      </c>
      <c r="F60" s="24"/>
      <c r="G60" s="274"/>
      <c r="H60" s="24"/>
    </row>
    <row r="61" spans="1:8" ht="47.25" x14ac:dyDescent="0.25">
      <c r="A61" s="175" t="s">
        <v>149</v>
      </c>
      <c r="B61" s="267"/>
      <c r="C61" s="268"/>
      <c r="D61" s="269"/>
      <c r="E61" s="277">
        <f t="shared" si="1"/>
        <v>0</v>
      </c>
      <c r="F61" s="24"/>
      <c r="G61" s="274"/>
      <c r="H61" s="24"/>
    </row>
    <row r="62" spans="1:8" ht="32.25" x14ac:dyDescent="0.25">
      <c r="A62" s="175" t="s">
        <v>150</v>
      </c>
      <c r="B62" s="267"/>
      <c r="C62" s="268"/>
      <c r="D62" s="269"/>
      <c r="E62" s="277">
        <f t="shared" si="1"/>
        <v>0</v>
      </c>
      <c r="F62" s="24"/>
      <c r="G62" s="274"/>
      <c r="H62" s="24"/>
    </row>
    <row r="63" spans="1:8" ht="17.25" x14ac:dyDescent="0.25">
      <c r="A63" s="175" t="s">
        <v>151</v>
      </c>
      <c r="B63" s="267"/>
      <c r="C63" s="268"/>
      <c r="D63" s="269"/>
      <c r="E63" s="277">
        <f t="shared" si="1"/>
        <v>0</v>
      </c>
      <c r="F63" s="24"/>
      <c r="G63" s="274"/>
      <c r="H63" s="24"/>
    </row>
    <row r="64" spans="1:8" ht="17.25" x14ac:dyDescent="0.25">
      <c r="A64" s="175" t="s">
        <v>152</v>
      </c>
      <c r="B64" s="267"/>
      <c r="C64" s="270"/>
      <c r="D64" s="269"/>
      <c r="E64" s="277">
        <f>C64</f>
        <v>0</v>
      </c>
      <c r="F64" s="24"/>
      <c r="G64" s="275"/>
      <c r="H64" s="24"/>
    </row>
    <row r="65" spans="1:8" ht="17.25" x14ac:dyDescent="0.25">
      <c r="A65" s="175" t="s">
        <v>153</v>
      </c>
      <c r="B65" s="267"/>
      <c r="C65" s="270"/>
      <c r="D65" s="269"/>
      <c r="E65" s="277">
        <f t="shared" ref="E65:E70" si="2">C65</f>
        <v>0</v>
      </c>
      <c r="F65" s="24"/>
      <c r="G65" s="276"/>
      <c r="H65" s="24"/>
    </row>
    <row r="66" spans="1:8" x14ac:dyDescent="0.25">
      <c r="A66" s="6"/>
      <c r="B66" s="267"/>
      <c r="C66" s="270"/>
      <c r="D66" s="269"/>
      <c r="E66" s="277">
        <f t="shared" si="2"/>
        <v>0</v>
      </c>
      <c r="F66" s="24"/>
      <c r="G66" s="275"/>
      <c r="H66" s="24"/>
    </row>
    <row r="67" spans="1:8" x14ac:dyDescent="0.25">
      <c r="A67" s="6"/>
      <c r="B67" s="267"/>
      <c r="C67" s="270"/>
      <c r="D67" s="269"/>
      <c r="E67" s="277">
        <f t="shared" si="2"/>
        <v>0</v>
      </c>
      <c r="F67" s="24"/>
      <c r="G67" s="275"/>
      <c r="H67" s="24"/>
    </row>
    <row r="68" spans="1:8" x14ac:dyDescent="0.25">
      <c r="A68" s="6"/>
      <c r="B68" s="271"/>
      <c r="C68" s="266"/>
      <c r="D68" s="272"/>
      <c r="E68" s="285">
        <f t="shared" si="2"/>
        <v>0</v>
      </c>
      <c r="F68" s="24"/>
      <c r="G68" s="275"/>
      <c r="H68" s="24"/>
    </row>
    <row r="69" spans="1:8" x14ac:dyDescent="0.25">
      <c r="A69" s="6"/>
      <c r="B69" s="271"/>
      <c r="C69" s="266"/>
      <c r="D69" s="272"/>
      <c r="E69" s="285">
        <f t="shared" si="2"/>
        <v>0</v>
      </c>
      <c r="F69" s="24"/>
      <c r="G69" s="275"/>
      <c r="H69" s="24"/>
    </row>
    <row r="70" spans="1:8" x14ac:dyDescent="0.25">
      <c r="A70" s="6"/>
      <c r="B70" s="271"/>
      <c r="C70" s="266"/>
      <c r="D70" s="272"/>
      <c r="E70" s="285">
        <f t="shared" si="2"/>
        <v>0</v>
      </c>
      <c r="F70" s="24"/>
      <c r="G70" s="275"/>
      <c r="H70" s="24"/>
    </row>
    <row r="71" spans="1:8" ht="17.25" x14ac:dyDescent="0.25">
      <c r="A71" s="254" t="s">
        <v>154</v>
      </c>
      <c r="B71" s="278">
        <f>SUM(B52:B70)</f>
        <v>0</v>
      </c>
      <c r="C71" s="278">
        <f>SUM(C52:C70)</f>
        <v>0</v>
      </c>
      <c r="D71" s="273"/>
      <c r="E71" s="278">
        <f>SUM(E52:E70)</f>
        <v>0</v>
      </c>
      <c r="F71" s="153"/>
      <c r="G71" s="129"/>
      <c r="H71" s="38"/>
    </row>
    <row r="72" spans="1:8" ht="15" customHeight="1" x14ac:dyDescent="0.25">
      <c r="A72" s="552"/>
      <c r="B72" s="553"/>
      <c r="C72" s="553"/>
      <c r="D72" s="553"/>
      <c r="E72" s="553"/>
      <c r="F72" s="553"/>
      <c r="G72" s="553"/>
      <c r="H72" s="553"/>
    </row>
    <row r="73" spans="1:8" ht="50.1" customHeight="1" x14ac:dyDescent="0.25">
      <c r="A73" s="569" t="s">
        <v>174</v>
      </c>
      <c r="B73" s="570"/>
      <c r="C73" s="570"/>
      <c r="D73" s="570"/>
      <c r="E73" s="570"/>
      <c r="F73" s="570"/>
      <c r="G73" s="570"/>
      <c r="H73" s="224" t="str">
        <f>CONCATENATE("hier:  ",$H$1)</f>
        <v xml:space="preserve">hier:  </v>
      </c>
    </row>
    <row r="74" spans="1:8" ht="45" customHeight="1" x14ac:dyDescent="0.25">
      <c r="A74" s="397" t="s">
        <v>205</v>
      </c>
      <c r="B74" s="449">
        <f>D26</f>
        <v>0</v>
      </c>
      <c r="C74" s="450"/>
      <c r="D74" s="398"/>
      <c r="E74" s="398"/>
      <c r="F74" s="398"/>
      <c r="G74" s="398"/>
      <c r="H74" s="399"/>
    </row>
    <row r="75" spans="1:8" ht="20.100000000000001" customHeight="1" x14ac:dyDescent="0.25">
      <c r="A75" s="441" t="s">
        <v>100</v>
      </c>
      <c r="B75" s="442"/>
      <c r="C75" s="443"/>
      <c r="D75" s="554" t="str">
        <f>IF(E26&lt;&gt;"",E26,"")</f>
        <v/>
      </c>
      <c r="E75" s="555"/>
      <c r="F75" s="555"/>
      <c r="G75" s="555"/>
      <c r="H75" s="572"/>
    </row>
    <row r="76" spans="1:8" ht="101.25" customHeight="1" x14ac:dyDescent="0.25">
      <c r="A76" s="237" t="s">
        <v>83</v>
      </c>
      <c r="B76" s="14" t="s">
        <v>69</v>
      </c>
      <c r="C76" s="14" t="s">
        <v>56</v>
      </c>
      <c r="D76" s="14" t="s">
        <v>58</v>
      </c>
      <c r="E76" s="15" t="s">
        <v>57</v>
      </c>
      <c r="F76" s="557" t="s">
        <v>54</v>
      </c>
      <c r="G76" s="227" t="s">
        <v>55</v>
      </c>
      <c r="H76" s="559" t="s">
        <v>12</v>
      </c>
    </row>
    <row r="77" spans="1:8" ht="30.75" customHeight="1" x14ac:dyDescent="0.25">
      <c r="A77" s="126"/>
      <c r="B77" s="58" t="s">
        <v>8</v>
      </c>
      <c r="C77" s="226" t="s">
        <v>8</v>
      </c>
      <c r="D77" s="226" t="s">
        <v>8</v>
      </c>
      <c r="E77" s="226" t="s">
        <v>8</v>
      </c>
      <c r="F77" s="558"/>
      <c r="G77" s="8" t="s">
        <v>9</v>
      </c>
      <c r="H77" s="560"/>
    </row>
    <row r="78" spans="1:8" ht="30" customHeight="1" x14ac:dyDescent="0.25">
      <c r="A78" s="175" t="s">
        <v>120</v>
      </c>
      <c r="B78" s="259" t="str">
        <f t="shared" ref="B78:C96" si="3">IFERROR(B52*$G$26,"")</f>
        <v/>
      </c>
      <c r="C78" s="259" t="str">
        <f t="shared" si="3"/>
        <v/>
      </c>
      <c r="D78" s="272"/>
      <c r="E78" s="277" t="str">
        <f t="shared" ref="E78:E89" si="4">C78</f>
        <v/>
      </c>
      <c r="F78" s="400" t="str">
        <f>IF($D$26&lt;&gt;"",F52,"")</f>
        <v/>
      </c>
      <c r="G78" s="280" t="str">
        <f>IF($D$26&lt;&gt;"",G52,"")</f>
        <v/>
      </c>
      <c r="H78" s="400" t="str">
        <f>IF($D$26&lt;&gt;"",H52,"")</f>
        <v/>
      </c>
    </row>
    <row r="79" spans="1:8" ht="30" customHeight="1" x14ac:dyDescent="0.25">
      <c r="A79" s="175" t="s">
        <v>121</v>
      </c>
      <c r="B79" s="259" t="str">
        <f t="shared" si="3"/>
        <v/>
      </c>
      <c r="C79" s="259" t="str">
        <f t="shared" si="3"/>
        <v/>
      </c>
      <c r="D79" s="272"/>
      <c r="E79" s="277" t="str">
        <f t="shared" si="4"/>
        <v/>
      </c>
      <c r="F79" s="400" t="str">
        <f t="shared" ref="F79:H96" si="5">IF($D$26&lt;&gt;"",F53,"")</f>
        <v/>
      </c>
      <c r="G79" s="280" t="str">
        <f t="shared" si="5"/>
        <v/>
      </c>
      <c r="H79" s="400" t="str">
        <f t="shared" si="5"/>
        <v/>
      </c>
    </row>
    <row r="80" spans="1:8" ht="30" customHeight="1" x14ac:dyDescent="0.25">
      <c r="A80" s="175" t="s">
        <v>122</v>
      </c>
      <c r="B80" s="259" t="str">
        <f t="shared" si="3"/>
        <v/>
      </c>
      <c r="C80" s="259" t="str">
        <f t="shared" si="3"/>
        <v/>
      </c>
      <c r="D80" s="272"/>
      <c r="E80" s="277" t="str">
        <f t="shared" si="4"/>
        <v/>
      </c>
      <c r="F80" s="400" t="str">
        <f t="shared" si="5"/>
        <v/>
      </c>
      <c r="G80" s="280" t="str">
        <f t="shared" si="5"/>
        <v/>
      </c>
      <c r="H80" s="400" t="str">
        <f t="shared" si="5"/>
        <v/>
      </c>
    </row>
    <row r="81" spans="1:8" ht="30" customHeight="1" x14ac:dyDescent="0.25">
      <c r="A81" s="175" t="s">
        <v>123</v>
      </c>
      <c r="B81" s="259" t="str">
        <f t="shared" si="3"/>
        <v/>
      </c>
      <c r="C81" s="259" t="str">
        <f t="shared" si="3"/>
        <v/>
      </c>
      <c r="D81" s="272"/>
      <c r="E81" s="277" t="str">
        <f t="shared" si="4"/>
        <v/>
      </c>
      <c r="F81" s="400" t="str">
        <f t="shared" si="5"/>
        <v/>
      </c>
      <c r="G81" s="280" t="str">
        <f t="shared" si="5"/>
        <v/>
      </c>
      <c r="H81" s="400" t="str">
        <f t="shared" si="5"/>
        <v/>
      </c>
    </row>
    <row r="82" spans="1:8" ht="30" customHeight="1" x14ac:dyDescent="0.25">
      <c r="A82" s="175" t="s">
        <v>124</v>
      </c>
      <c r="B82" s="259" t="str">
        <f t="shared" si="3"/>
        <v/>
      </c>
      <c r="C82" s="259" t="str">
        <f t="shared" si="3"/>
        <v/>
      </c>
      <c r="D82" s="272"/>
      <c r="E82" s="277" t="str">
        <f t="shared" si="4"/>
        <v/>
      </c>
      <c r="F82" s="400" t="str">
        <f t="shared" si="5"/>
        <v/>
      </c>
      <c r="G82" s="280" t="str">
        <f t="shared" si="5"/>
        <v/>
      </c>
      <c r="H82" s="400" t="str">
        <f t="shared" si="5"/>
        <v/>
      </c>
    </row>
    <row r="83" spans="1:8" ht="30" customHeight="1" x14ac:dyDescent="0.25">
      <c r="A83" s="175" t="s">
        <v>125</v>
      </c>
      <c r="B83" s="259" t="str">
        <f t="shared" si="3"/>
        <v/>
      </c>
      <c r="C83" s="259" t="str">
        <f t="shared" si="3"/>
        <v/>
      </c>
      <c r="D83" s="272"/>
      <c r="E83" s="277" t="str">
        <f t="shared" si="4"/>
        <v/>
      </c>
      <c r="F83" s="400" t="str">
        <f t="shared" si="5"/>
        <v/>
      </c>
      <c r="G83" s="280" t="str">
        <f t="shared" si="5"/>
        <v/>
      </c>
      <c r="H83" s="400" t="str">
        <f t="shared" si="5"/>
        <v/>
      </c>
    </row>
    <row r="84" spans="1:8" ht="30" customHeight="1" x14ac:dyDescent="0.25">
      <c r="A84" s="175" t="s">
        <v>28</v>
      </c>
      <c r="B84" s="259" t="str">
        <f t="shared" si="3"/>
        <v/>
      </c>
      <c r="C84" s="259" t="str">
        <f t="shared" si="3"/>
        <v/>
      </c>
      <c r="D84" s="272"/>
      <c r="E84" s="277" t="str">
        <f t="shared" si="4"/>
        <v/>
      </c>
      <c r="F84" s="400" t="str">
        <f t="shared" si="5"/>
        <v/>
      </c>
      <c r="G84" s="280" t="str">
        <f t="shared" si="5"/>
        <v/>
      </c>
      <c r="H84" s="400" t="str">
        <f t="shared" si="5"/>
        <v/>
      </c>
    </row>
    <row r="85" spans="1:8" ht="30" customHeight="1" x14ac:dyDescent="0.25">
      <c r="A85" s="175" t="s">
        <v>147</v>
      </c>
      <c r="B85" s="259" t="str">
        <f t="shared" si="3"/>
        <v/>
      </c>
      <c r="C85" s="259" t="str">
        <f t="shared" si="3"/>
        <v/>
      </c>
      <c r="D85" s="272"/>
      <c r="E85" s="277" t="str">
        <f t="shared" si="4"/>
        <v/>
      </c>
      <c r="F85" s="400" t="str">
        <f t="shared" si="5"/>
        <v/>
      </c>
      <c r="G85" s="280" t="str">
        <f t="shared" si="5"/>
        <v/>
      </c>
      <c r="H85" s="400" t="str">
        <f t="shared" si="5"/>
        <v/>
      </c>
    </row>
    <row r="86" spans="1:8" ht="30" customHeight="1" x14ac:dyDescent="0.35">
      <c r="A86" s="175" t="s">
        <v>148</v>
      </c>
      <c r="B86" s="259" t="str">
        <f t="shared" si="3"/>
        <v/>
      </c>
      <c r="C86" s="259" t="str">
        <f t="shared" si="3"/>
        <v/>
      </c>
      <c r="D86" s="272"/>
      <c r="E86" s="277" t="str">
        <f t="shared" si="4"/>
        <v/>
      </c>
      <c r="F86" s="400" t="str">
        <f t="shared" si="5"/>
        <v/>
      </c>
      <c r="G86" s="280" t="str">
        <f t="shared" si="5"/>
        <v/>
      </c>
      <c r="H86" s="400" t="str">
        <f t="shared" si="5"/>
        <v/>
      </c>
    </row>
    <row r="87" spans="1:8" ht="45.75" customHeight="1" x14ac:dyDescent="0.25">
      <c r="A87" s="175" t="s">
        <v>149</v>
      </c>
      <c r="B87" s="259" t="str">
        <f t="shared" si="3"/>
        <v/>
      </c>
      <c r="C87" s="259" t="str">
        <f t="shared" si="3"/>
        <v/>
      </c>
      <c r="D87" s="272"/>
      <c r="E87" s="277" t="str">
        <f t="shared" si="4"/>
        <v/>
      </c>
      <c r="F87" s="400" t="str">
        <f t="shared" si="5"/>
        <v/>
      </c>
      <c r="G87" s="280" t="str">
        <f t="shared" si="5"/>
        <v/>
      </c>
      <c r="H87" s="400" t="str">
        <f t="shared" si="5"/>
        <v/>
      </c>
    </row>
    <row r="88" spans="1:8" ht="30" customHeight="1" x14ac:dyDescent="0.25">
      <c r="A88" s="175" t="s">
        <v>150</v>
      </c>
      <c r="B88" s="259" t="str">
        <f t="shared" si="3"/>
        <v/>
      </c>
      <c r="C88" s="259" t="str">
        <f t="shared" si="3"/>
        <v/>
      </c>
      <c r="D88" s="272"/>
      <c r="E88" s="277" t="str">
        <f t="shared" si="4"/>
        <v/>
      </c>
      <c r="F88" s="400" t="str">
        <f t="shared" si="5"/>
        <v/>
      </c>
      <c r="G88" s="280" t="str">
        <f t="shared" si="5"/>
        <v/>
      </c>
      <c r="H88" s="400" t="str">
        <f t="shared" si="5"/>
        <v/>
      </c>
    </row>
    <row r="89" spans="1:8" ht="30" customHeight="1" x14ac:dyDescent="0.25">
      <c r="A89" s="175" t="s">
        <v>151</v>
      </c>
      <c r="B89" s="259" t="str">
        <f t="shared" si="3"/>
        <v/>
      </c>
      <c r="C89" s="259" t="str">
        <f t="shared" si="3"/>
        <v/>
      </c>
      <c r="D89" s="272"/>
      <c r="E89" s="277" t="str">
        <f t="shared" si="4"/>
        <v/>
      </c>
      <c r="F89" s="400" t="str">
        <f t="shared" si="5"/>
        <v/>
      </c>
      <c r="G89" s="280" t="str">
        <f t="shared" si="5"/>
        <v/>
      </c>
      <c r="H89" s="400" t="str">
        <f t="shared" si="5"/>
        <v/>
      </c>
    </row>
    <row r="90" spans="1:8" ht="30" customHeight="1" x14ac:dyDescent="0.25">
      <c r="A90" s="175" t="s">
        <v>152</v>
      </c>
      <c r="B90" s="259" t="str">
        <f t="shared" si="3"/>
        <v/>
      </c>
      <c r="C90" s="259" t="str">
        <f t="shared" si="3"/>
        <v/>
      </c>
      <c r="D90" s="272"/>
      <c r="E90" s="277" t="str">
        <f>C90</f>
        <v/>
      </c>
      <c r="F90" s="400" t="str">
        <f t="shared" si="5"/>
        <v/>
      </c>
      <c r="G90" s="280" t="str">
        <f t="shared" si="5"/>
        <v/>
      </c>
      <c r="H90" s="400" t="str">
        <f t="shared" si="5"/>
        <v/>
      </c>
    </row>
    <row r="91" spans="1:8" ht="30" customHeight="1" x14ac:dyDescent="0.25">
      <c r="A91" s="175" t="s">
        <v>153</v>
      </c>
      <c r="B91" s="259" t="str">
        <f t="shared" si="3"/>
        <v/>
      </c>
      <c r="C91" s="259" t="str">
        <f t="shared" si="3"/>
        <v/>
      </c>
      <c r="D91" s="272"/>
      <c r="E91" s="277" t="str">
        <f t="shared" ref="E91:E96" si="6">C91</f>
        <v/>
      </c>
      <c r="F91" s="400" t="str">
        <f t="shared" si="5"/>
        <v/>
      </c>
      <c r="G91" s="280" t="str">
        <f t="shared" si="5"/>
        <v/>
      </c>
      <c r="H91" s="400" t="str">
        <f t="shared" si="5"/>
        <v/>
      </c>
    </row>
    <row r="92" spans="1:8" ht="30" customHeight="1" x14ac:dyDescent="0.25">
      <c r="A92" s="198" t="str">
        <f>IF('Recyclingschritt N_0'!A66&lt;&gt;"",'Recyclingschritt N_0'!A66,"")</f>
        <v/>
      </c>
      <c r="B92" s="259" t="str">
        <f t="shared" si="3"/>
        <v/>
      </c>
      <c r="C92" s="259" t="str">
        <f t="shared" si="3"/>
        <v/>
      </c>
      <c r="D92" s="272"/>
      <c r="E92" s="277" t="str">
        <f t="shared" si="6"/>
        <v/>
      </c>
      <c r="F92" s="400" t="str">
        <f t="shared" si="5"/>
        <v/>
      </c>
      <c r="G92" s="280" t="str">
        <f t="shared" si="5"/>
        <v/>
      </c>
      <c r="H92" s="400" t="str">
        <f t="shared" si="5"/>
        <v/>
      </c>
    </row>
    <row r="93" spans="1:8" ht="30" customHeight="1" x14ac:dyDescent="0.25">
      <c r="A93" s="198" t="str">
        <f>IF('Recyclingschritt N_0'!A67&lt;&gt;"",'Recyclingschritt N_0'!A67,"")</f>
        <v/>
      </c>
      <c r="B93" s="259" t="str">
        <f t="shared" si="3"/>
        <v/>
      </c>
      <c r="C93" s="259" t="str">
        <f t="shared" si="3"/>
        <v/>
      </c>
      <c r="D93" s="272"/>
      <c r="E93" s="277" t="str">
        <f t="shared" si="6"/>
        <v/>
      </c>
      <c r="F93" s="400" t="str">
        <f t="shared" si="5"/>
        <v/>
      </c>
      <c r="G93" s="280" t="str">
        <f t="shared" si="5"/>
        <v/>
      </c>
      <c r="H93" s="400" t="str">
        <f t="shared" si="5"/>
        <v/>
      </c>
    </row>
    <row r="94" spans="1:8" ht="30" customHeight="1" x14ac:dyDescent="0.25">
      <c r="A94" s="198" t="str">
        <f>IF('Recyclingschritt N_0'!A68&lt;&gt;"",'Recyclingschritt N_0'!A68,"")</f>
        <v/>
      </c>
      <c r="B94" s="259" t="str">
        <f t="shared" si="3"/>
        <v/>
      </c>
      <c r="C94" s="259" t="str">
        <f t="shared" si="3"/>
        <v/>
      </c>
      <c r="D94" s="272"/>
      <c r="E94" s="277" t="str">
        <f t="shared" si="6"/>
        <v/>
      </c>
      <c r="F94" s="400" t="str">
        <f t="shared" si="5"/>
        <v/>
      </c>
      <c r="G94" s="280" t="str">
        <f t="shared" si="5"/>
        <v/>
      </c>
      <c r="H94" s="400" t="str">
        <f t="shared" si="5"/>
        <v/>
      </c>
    </row>
    <row r="95" spans="1:8" ht="30" customHeight="1" x14ac:dyDescent="0.25">
      <c r="A95" s="198" t="str">
        <f>IF('Recyclingschritt N_0'!A69&lt;&gt;"",'Recyclingschritt N_0'!A69,"")</f>
        <v/>
      </c>
      <c r="B95" s="259" t="str">
        <f t="shared" si="3"/>
        <v/>
      </c>
      <c r="C95" s="259" t="str">
        <f t="shared" si="3"/>
        <v/>
      </c>
      <c r="D95" s="272"/>
      <c r="E95" s="277" t="str">
        <f t="shared" si="6"/>
        <v/>
      </c>
      <c r="F95" s="400" t="str">
        <f t="shared" si="5"/>
        <v/>
      </c>
      <c r="G95" s="280" t="str">
        <f t="shared" si="5"/>
        <v/>
      </c>
      <c r="H95" s="400" t="str">
        <f t="shared" si="5"/>
        <v/>
      </c>
    </row>
    <row r="96" spans="1:8" ht="30" customHeight="1" x14ac:dyDescent="0.25">
      <c r="A96" s="198" t="str">
        <f>IF('Recyclingschritt N_0'!A70&lt;&gt;"",'Recyclingschritt N_0'!A70,"")</f>
        <v/>
      </c>
      <c r="B96" s="259" t="str">
        <f t="shared" si="3"/>
        <v/>
      </c>
      <c r="C96" s="259" t="str">
        <f t="shared" si="3"/>
        <v/>
      </c>
      <c r="D96" s="272"/>
      <c r="E96" s="277" t="str">
        <f t="shared" si="6"/>
        <v/>
      </c>
      <c r="F96" s="400" t="str">
        <f t="shared" si="5"/>
        <v/>
      </c>
      <c r="G96" s="280" t="str">
        <f t="shared" si="5"/>
        <v/>
      </c>
      <c r="H96" s="400" t="str">
        <f t="shared" si="5"/>
        <v/>
      </c>
    </row>
    <row r="97" spans="1:8" ht="17.25" x14ac:dyDescent="0.25">
      <c r="A97" s="225" t="s">
        <v>177</v>
      </c>
      <c r="B97" s="278">
        <f>SUM(B78:B96)</f>
        <v>0</v>
      </c>
      <c r="C97" s="278">
        <f>SUM(C78:C96)</f>
        <v>0</v>
      </c>
      <c r="D97" s="272"/>
      <c r="E97" s="279">
        <f>SUM(E78:E96)</f>
        <v>0</v>
      </c>
      <c r="F97" s="153"/>
      <c r="G97" s="228"/>
      <c r="H97" s="38"/>
    </row>
    <row r="98" spans="1:8" ht="15" customHeight="1" x14ac:dyDescent="0.25">
      <c r="A98" s="552"/>
      <c r="B98" s="553"/>
      <c r="C98" s="553"/>
      <c r="D98" s="553"/>
      <c r="E98" s="553"/>
      <c r="F98" s="553"/>
      <c r="G98" s="553"/>
      <c r="H98" s="553"/>
    </row>
    <row r="99" spans="1:8" ht="45.95" customHeight="1" x14ac:dyDescent="0.25">
      <c r="A99" s="567" t="s">
        <v>175</v>
      </c>
      <c r="B99" s="568"/>
      <c r="C99" s="568"/>
      <c r="D99" s="568"/>
      <c r="E99" s="568"/>
      <c r="F99" s="568"/>
      <c r="G99" s="568"/>
      <c r="H99" s="29" t="str">
        <f>CONCATENATE("hier:  ",$H$1)</f>
        <v xml:space="preserve">hier:  </v>
      </c>
    </row>
    <row r="100" spans="1:8" ht="45" customHeight="1" x14ac:dyDescent="0.25">
      <c r="A100" s="397" t="s">
        <v>205</v>
      </c>
      <c r="B100" s="449">
        <f>D27</f>
        <v>0</v>
      </c>
      <c r="C100" s="450"/>
      <c r="D100" s="398"/>
      <c r="E100" s="398"/>
      <c r="F100" s="398"/>
      <c r="G100" s="398"/>
      <c r="H100" s="399"/>
    </row>
    <row r="101" spans="1:8" ht="20.100000000000001" customHeight="1" x14ac:dyDescent="0.25">
      <c r="A101" s="441" t="s">
        <v>100</v>
      </c>
      <c r="B101" s="442"/>
      <c r="C101" s="443"/>
      <c r="D101" s="554" t="str">
        <f>IF(E27&lt;&gt;"",E27,"")</f>
        <v/>
      </c>
      <c r="E101" s="555"/>
      <c r="F101" s="555"/>
      <c r="G101" s="555"/>
      <c r="H101" s="556"/>
    </row>
    <row r="102" spans="1:8" ht="100.5" customHeight="1" x14ac:dyDescent="0.25">
      <c r="A102" s="237" t="s">
        <v>83</v>
      </c>
      <c r="B102" s="14" t="s">
        <v>69</v>
      </c>
      <c r="C102" s="14" t="s">
        <v>56</v>
      </c>
      <c r="D102" s="14" t="s">
        <v>58</v>
      </c>
      <c r="E102" s="15" t="s">
        <v>57</v>
      </c>
      <c r="F102" s="557" t="s">
        <v>54</v>
      </c>
      <c r="G102" s="227" t="s">
        <v>55</v>
      </c>
      <c r="H102" s="559" t="s">
        <v>12</v>
      </c>
    </row>
    <row r="103" spans="1:8" ht="33.75" customHeight="1" x14ac:dyDescent="0.25">
      <c r="A103" s="126"/>
      <c r="B103" s="58" t="s">
        <v>8</v>
      </c>
      <c r="C103" s="226" t="s">
        <v>8</v>
      </c>
      <c r="D103" s="226" t="s">
        <v>8</v>
      </c>
      <c r="E103" s="226" t="s">
        <v>8</v>
      </c>
      <c r="F103" s="558"/>
      <c r="G103" s="8" t="s">
        <v>9</v>
      </c>
      <c r="H103" s="560"/>
    </row>
    <row r="104" spans="1:8" ht="30" customHeight="1" x14ac:dyDescent="0.25">
      <c r="A104" s="175" t="s">
        <v>120</v>
      </c>
      <c r="B104" s="259" t="str">
        <f t="shared" ref="B104:C122" si="7">IFERROR(B52*$G$27,"")</f>
        <v/>
      </c>
      <c r="C104" s="259" t="str">
        <f t="shared" si="7"/>
        <v/>
      </c>
      <c r="D104" s="281"/>
      <c r="E104" s="277" t="str">
        <f t="shared" ref="E104:E121" si="8">C104</f>
        <v/>
      </c>
      <c r="F104" s="400" t="str">
        <f>IF($D$27&lt;&gt;"",F52,"")</f>
        <v/>
      </c>
      <c r="G104" s="280" t="str">
        <f t="shared" ref="G104:H104" si="9">IF($D$27&lt;&gt;"",G52,"")</f>
        <v/>
      </c>
      <c r="H104" s="400" t="str">
        <f t="shared" si="9"/>
        <v/>
      </c>
    </row>
    <row r="105" spans="1:8" ht="30" customHeight="1" x14ac:dyDescent="0.25">
      <c r="A105" s="175" t="s">
        <v>121</v>
      </c>
      <c r="B105" s="259" t="str">
        <f t="shared" si="7"/>
        <v/>
      </c>
      <c r="C105" s="259" t="str">
        <f t="shared" si="7"/>
        <v/>
      </c>
      <c r="D105" s="281"/>
      <c r="E105" s="277" t="str">
        <f t="shared" si="8"/>
        <v/>
      </c>
      <c r="F105" s="400" t="str">
        <f t="shared" ref="F105:H122" si="10">IF($D$27&lt;&gt;"",F53,"")</f>
        <v/>
      </c>
      <c r="G105" s="280" t="str">
        <f t="shared" si="10"/>
        <v/>
      </c>
      <c r="H105" s="400" t="str">
        <f t="shared" si="10"/>
        <v/>
      </c>
    </row>
    <row r="106" spans="1:8" ht="30" customHeight="1" x14ac:dyDescent="0.25">
      <c r="A106" s="175" t="s">
        <v>122</v>
      </c>
      <c r="B106" s="259" t="str">
        <f t="shared" si="7"/>
        <v/>
      </c>
      <c r="C106" s="259" t="str">
        <f t="shared" si="7"/>
        <v/>
      </c>
      <c r="D106" s="281"/>
      <c r="E106" s="277" t="str">
        <f t="shared" si="8"/>
        <v/>
      </c>
      <c r="F106" s="400" t="str">
        <f t="shared" si="10"/>
        <v/>
      </c>
      <c r="G106" s="280" t="str">
        <f t="shared" si="10"/>
        <v/>
      </c>
      <c r="H106" s="400" t="str">
        <f t="shared" si="10"/>
        <v/>
      </c>
    </row>
    <row r="107" spans="1:8" ht="30" customHeight="1" x14ac:dyDescent="0.25">
      <c r="A107" s="175" t="s">
        <v>123</v>
      </c>
      <c r="B107" s="259" t="str">
        <f t="shared" si="7"/>
        <v/>
      </c>
      <c r="C107" s="259" t="str">
        <f t="shared" si="7"/>
        <v/>
      </c>
      <c r="D107" s="281"/>
      <c r="E107" s="277" t="str">
        <f t="shared" si="8"/>
        <v/>
      </c>
      <c r="F107" s="400" t="str">
        <f t="shared" si="10"/>
        <v/>
      </c>
      <c r="G107" s="280" t="str">
        <f t="shared" si="10"/>
        <v/>
      </c>
      <c r="H107" s="400" t="str">
        <f t="shared" si="10"/>
        <v/>
      </c>
    </row>
    <row r="108" spans="1:8" ht="30" customHeight="1" x14ac:dyDescent="0.25">
      <c r="A108" s="175" t="s">
        <v>124</v>
      </c>
      <c r="B108" s="259" t="str">
        <f t="shared" si="7"/>
        <v/>
      </c>
      <c r="C108" s="259" t="str">
        <f t="shared" si="7"/>
        <v/>
      </c>
      <c r="D108" s="281"/>
      <c r="E108" s="277" t="str">
        <f t="shared" si="8"/>
        <v/>
      </c>
      <c r="F108" s="400" t="str">
        <f t="shared" si="10"/>
        <v/>
      </c>
      <c r="G108" s="280" t="str">
        <f t="shared" si="10"/>
        <v/>
      </c>
      <c r="H108" s="400" t="str">
        <f t="shared" si="10"/>
        <v/>
      </c>
    </row>
    <row r="109" spans="1:8" ht="30" customHeight="1" x14ac:dyDescent="0.25">
      <c r="A109" s="175" t="s">
        <v>125</v>
      </c>
      <c r="B109" s="259" t="str">
        <f t="shared" si="7"/>
        <v/>
      </c>
      <c r="C109" s="259" t="str">
        <f t="shared" si="7"/>
        <v/>
      </c>
      <c r="D109" s="281"/>
      <c r="E109" s="277" t="str">
        <f t="shared" si="8"/>
        <v/>
      </c>
      <c r="F109" s="400" t="str">
        <f t="shared" si="10"/>
        <v/>
      </c>
      <c r="G109" s="280" t="str">
        <f t="shared" si="10"/>
        <v/>
      </c>
      <c r="H109" s="400" t="str">
        <f t="shared" si="10"/>
        <v/>
      </c>
    </row>
    <row r="110" spans="1:8" ht="30" customHeight="1" x14ac:dyDescent="0.25">
      <c r="A110" s="175" t="s">
        <v>28</v>
      </c>
      <c r="B110" s="259" t="str">
        <f t="shared" si="7"/>
        <v/>
      </c>
      <c r="C110" s="259" t="str">
        <f t="shared" si="7"/>
        <v/>
      </c>
      <c r="D110" s="281"/>
      <c r="E110" s="277" t="str">
        <f t="shared" si="8"/>
        <v/>
      </c>
      <c r="F110" s="400" t="str">
        <f t="shared" si="10"/>
        <v/>
      </c>
      <c r="G110" s="280" t="str">
        <f t="shared" si="10"/>
        <v/>
      </c>
      <c r="H110" s="400" t="str">
        <f t="shared" si="10"/>
        <v/>
      </c>
    </row>
    <row r="111" spans="1:8" ht="30" customHeight="1" x14ac:dyDescent="0.25">
      <c r="A111" s="175" t="s">
        <v>147</v>
      </c>
      <c r="B111" s="259" t="str">
        <f t="shared" si="7"/>
        <v/>
      </c>
      <c r="C111" s="259" t="str">
        <f t="shared" si="7"/>
        <v/>
      </c>
      <c r="D111" s="281"/>
      <c r="E111" s="277" t="str">
        <f t="shared" si="8"/>
        <v/>
      </c>
      <c r="F111" s="400" t="str">
        <f t="shared" si="10"/>
        <v/>
      </c>
      <c r="G111" s="280" t="str">
        <f t="shared" si="10"/>
        <v/>
      </c>
      <c r="H111" s="400" t="str">
        <f t="shared" si="10"/>
        <v/>
      </c>
    </row>
    <row r="112" spans="1:8" ht="30" customHeight="1" x14ac:dyDescent="0.35">
      <c r="A112" s="175" t="s">
        <v>148</v>
      </c>
      <c r="B112" s="259" t="str">
        <f t="shared" si="7"/>
        <v/>
      </c>
      <c r="C112" s="259" t="str">
        <f t="shared" si="7"/>
        <v/>
      </c>
      <c r="D112" s="281"/>
      <c r="E112" s="277" t="str">
        <f t="shared" si="8"/>
        <v/>
      </c>
      <c r="F112" s="400" t="str">
        <f t="shared" si="10"/>
        <v/>
      </c>
      <c r="G112" s="280" t="str">
        <f t="shared" si="10"/>
        <v/>
      </c>
      <c r="H112" s="400" t="str">
        <f t="shared" si="10"/>
        <v/>
      </c>
    </row>
    <row r="113" spans="1:8" ht="51" customHeight="1" x14ac:dyDescent="0.25">
      <c r="A113" s="175" t="s">
        <v>149</v>
      </c>
      <c r="B113" s="259" t="str">
        <f t="shared" si="7"/>
        <v/>
      </c>
      <c r="C113" s="259" t="str">
        <f t="shared" si="7"/>
        <v/>
      </c>
      <c r="D113" s="281"/>
      <c r="E113" s="277" t="str">
        <f t="shared" si="8"/>
        <v/>
      </c>
      <c r="F113" s="400" t="str">
        <f t="shared" si="10"/>
        <v/>
      </c>
      <c r="G113" s="280" t="str">
        <f t="shared" si="10"/>
        <v/>
      </c>
      <c r="H113" s="400" t="str">
        <f t="shared" si="10"/>
        <v/>
      </c>
    </row>
    <row r="114" spans="1:8" ht="30" customHeight="1" x14ac:dyDescent="0.25">
      <c r="A114" s="175" t="s">
        <v>150</v>
      </c>
      <c r="B114" s="259" t="str">
        <f t="shared" si="7"/>
        <v/>
      </c>
      <c r="C114" s="259" t="str">
        <f t="shared" si="7"/>
        <v/>
      </c>
      <c r="D114" s="281"/>
      <c r="E114" s="277" t="str">
        <f t="shared" si="8"/>
        <v/>
      </c>
      <c r="F114" s="400" t="str">
        <f t="shared" si="10"/>
        <v/>
      </c>
      <c r="G114" s="280" t="str">
        <f t="shared" si="10"/>
        <v/>
      </c>
      <c r="H114" s="400" t="str">
        <f t="shared" si="10"/>
        <v/>
      </c>
    </row>
    <row r="115" spans="1:8" ht="30" customHeight="1" x14ac:dyDescent="0.25">
      <c r="A115" s="175" t="s">
        <v>151</v>
      </c>
      <c r="B115" s="259" t="str">
        <f t="shared" si="7"/>
        <v/>
      </c>
      <c r="C115" s="259" t="str">
        <f t="shared" si="7"/>
        <v/>
      </c>
      <c r="D115" s="281"/>
      <c r="E115" s="277" t="str">
        <f t="shared" si="8"/>
        <v/>
      </c>
      <c r="F115" s="400" t="str">
        <f t="shared" si="10"/>
        <v/>
      </c>
      <c r="G115" s="280" t="str">
        <f t="shared" si="10"/>
        <v/>
      </c>
      <c r="H115" s="400" t="str">
        <f t="shared" si="10"/>
        <v/>
      </c>
    </row>
    <row r="116" spans="1:8" ht="30" customHeight="1" x14ac:dyDescent="0.25">
      <c r="A116" s="175" t="s">
        <v>152</v>
      </c>
      <c r="B116" s="259" t="str">
        <f t="shared" si="7"/>
        <v/>
      </c>
      <c r="C116" s="259" t="str">
        <f t="shared" si="7"/>
        <v/>
      </c>
      <c r="D116" s="281"/>
      <c r="E116" s="277" t="str">
        <f t="shared" si="8"/>
        <v/>
      </c>
      <c r="F116" s="400" t="str">
        <f t="shared" si="10"/>
        <v/>
      </c>
      <c r="G116" s="280" t="str">
        <f t="shared" si="10"/>
        <v/>
      </c>
      <c r="H116" s="400" t="str">
        <f t="shared" si="10"/>
        <v/>
      </c>
    </row>
    <row r="117" spans="1:8" ht="30" customHeight="1" x14ac:dyDescent="0.25">
      <c r="A117" s="175" t="s">
        <v>153</v>
      </c>
      <c r="B117" s="259" t="str">
        <f t="shared" si="7"/>
        <v/>
      </c>
      <c r="C117" s="259" t="str">
        <f t="shared" si="7"/>
        <v/>
      </c>
      <c r="D117" s="281"/>
      <c r="E117" s="277" t="str">
        <f t="shared" si="8"/>
        <v/>
      </c>
      <c r="F117" s="400" t="str">
        <f t="shared" si="10"/>
        <v/>
      </c>
      <c r="G117" s="280" t="str">
        <f t="shared" si="10"/>
        <v/>
      </c>
      <c r="H117" s="400" t="str">
        <f t="shared" si="10"/>
        <v/>
      </c>
    </row>
    <row r="118" spans="1:8" ht="30" customHeight="1" x14ac:dyDescent="0.25">
      <c r="A118" s="198" t="str">
        <f>IF('Recyclingschritt N_0'!A92&lt;&gt;"",'Recyclingschritt N_0'!A92,"")</f>
        <v/>
      </c>
      <c r="B118" s="259" t="str">
        <f t="shared" si="7"/>
        <v/>
      </c>
      <c r="C118" s="259" t="str">
        <f t="shared" si="7"/>
        <v/>
      </c>
      <c r="D118" s="281"/>
      <c r="E118" s="277" t="str">
        <f t="shared" si="8"/>
        <v/>
      </c>
      <c r="F118" s="400" t="str">
        <f t="shared" si="10"/>
        <v/>
      </c>
      <c r="G118" s="280" t="str">
        <f t="shared" si="10"/>
        <v/>
      </c>
      <c r="H118" s="400" t="str">
        <f t="shared" si="10"/>
        <v/>
      </c>
    </row>
    <row r="119" spans="1:8" ht="30" customHeight="1" x14ac:dyDescent="0.25">
      <c r="A119" s="198" t="str">
        <f>IF('Recyclingschritt N_0'!A93&lt;&gt;"",'Recyclingschritt N_0'!A93,"")</f>
        <v/>
      </c>
      <c r="B119" s="259" t="str">
        <f t="shared" si="7"/>
        <v/>
      </c>
      <c r="C119" s="259" t="str">
        <f t="shared" si="7"/>
        <v/>
      </c>
      <c r="D119" s="281"/>
      <c r="E119" s="277" t="str">
        <f t="shared" si="8"/>
        <v/>
      </c>
      <c r="F119" s="400" t="str">
        <f t="shared" si="10"/>
        <v/>
      </c>
      <c r="G119" s="280" t="str">
        <f t="shared" si="10"/>
        <v/>
      </c>
      <c r="H119" s="400" t="str">
        <f t="shared" si="10"/>
        <v/>
      </c>
    </row>
    <row r="120" spans="1:8" ht="30" customHeight="1" x14ac:dyDescent="0.25">
      <c r="A120" s="198" t="str">
        <f>IF('Recyclingschritt N_0'!A94&lt;&gt;"",'Recyclingschritt N_0'!A94,"")</f>
        <v/>
      </c>
      <c r="B120" s="259" t="str">
        <f t="shared" si="7"/>
        <v/>
      </c>
      <c r="C120" s="259" t="str">
        <f t="shared" si="7"/>
        <v/>
      </c>
      <c r="D120" s="281"/>
      <c r="E120" s="277" t="str">
        <f t="shared" si="8"/>
        <v/>
      </c>
      <c r="F120" s="400" t="str">
        <f t="shared" si="10"/>
        <v/>
      </c>
      <c r="G120" s="280" t="str">
        <f t="shared" si="10"/>
        <v/>
      </c>
      <c r="H120" s="400" t="str">
        <f t="shared" si="10"/>
        <v/>
      </c>
    </row>
    <row r="121" spans="1:8" ht="30" customHeight="1" x14ac:dyDescent="0.25">
      <c r="A121" s="198" t="str">
        <f>IF('Recyclingschritt N_0'!A95&lt;&gt;"",'Recyclingschritt N_0'!A95,"")</f>
        <v/>
      </c>
      <c r="B121" s="259" t="str">
        <f t="shared" si="7"/>
        <v/>
      </c>
      <c r="C121" s="259" t="str">
        <f t="shared" si="7"/>
        <v/>
      </c>
      <c r="D121" s="281"/>
      <c r="E121" s="277" t="str">
        <f t="shared" si="8"/>
        <v/>
      </c>
      <c r="F121" s="400" t="str">
        <f t="shared" si="10"/>
        <v/>
      </c>
      <c r="G121" s="280" t="str">
        <f t="shared" si="10"/>
        <v/>
      </c>
      <c r="H121" s="400" t="str">
        <f t="shared" si="10"/>
        <v/>
      </c>
    </row>
    <row r="122" spans="1:8" ht="30" customHeight="1" x14ac:dyDescent="0.25">
      <c r="A122" s="198" t="str">
        <f>IF('Recyclingschritt N_0'!A96&lt;&gt;"",'Recyclingschritt N_0'!A96,"")</f>
        <v/>
      </c>
      <c r="B122" s="259" t="str">
        <f t="shared" si="7"/>
        <v/>
      </c>
      <c r="C122" s="259" t="str">
        <f t="shared" si="7"/>
        <v/>
      </c>
      <c r="D122" s="281"/>
      <c r="E122" s="277" t="str">
        <f t="shared" ref="E122" si="11">C122</f>
        <v/>
      </c>
      <c r="F122" s="400" t="str">
        <f t="shared" si="10"/>
        <v/>
      </c>
      <c r="G122" s="280" t="str">
        <f t="shared" si="10"/>
        <v/>
      </c>
      <c r="H122" s="400" t="str">
        <f t="shared" si="10"/>
        <v/>
      </c>
    </row>
    <row r="123" spans="1:8" ht="17.25" x14ac:dyDescent="0.25">
      <c r="A123" s="225" t="s">
        <v>177</v>
      </c>
      <c r="B123" s="278">
        <f>SUM(B104:B122)</f>
        <v>0</v>
      </c>
      <c r="C123" s="278">
        <f>SUM(C104:C122)</f>
        <v>0</v>
      </c>
      <c r="D123" s="281"/>
      <c r="E123" s="279">
        <f>SUM(E104:E122)</f>
        <v>0</v>
      </c>
      <c r="F123" s="153"/>
      <c r="G123" s="129"/>
      <c r="H123" s="38"/>
    </row>
    <row r="124" spans="1:8" x14ac:dyDescent="0.25">
      <c r="A124" s="552"/>
      <c r="B124" s="553"/>
      <c r="C124" s="553"/>
      <c r="D124" s="553"/>
      <c r="E124" s="553"/>
      <c r="F124" s="553"/>
      <c r="G124" s="553"/>
      <c r="H124" s="553"/>
    </row>
    <row r="125" spans="1:8" ht="50.1" customHeight="1" x14ac:dyDescent="0.25">
      <c r="A125" s="567" t="s">
        <v>176</v>
      </c>
      <c r="B125" s="568"/>
      <c r="C125" s="568"/>
      <c r="D125" s="568"/>
      <c r="E125" s="568"/>
      <c r="F125" s="568"/>
      <c r="G125" s="568"/>
      <c r="H125" s="29" t="str">
        <f>CONCATENATE("hier:  ",$H$1)</f>
        <v xml:space="preserve">hier:  </v>
      </c>
    </row>
    <row r="126" spans="1:8" ht="45" customHeight="1" x14ac:dyDescent="0.25">
      <c r="A126" s="397" t="s">
        <v>205</v>
      </c>
      <c r="B126" s="449">
        <f>D28</f>
        <v>0</v>
      </c>
      <c r="C126" s="450"/>
      <c r="D126" s="398"/>
      <c r="E126" s="398"/>
      <c r="F126" s="398"/>
      <c r="G126" s="398"/>
      <c r="H126" s="399"/>
    </row>
    <row r="127" spans="1:8" x14ac:dyDescent="0.25">
      <c r="A127" s="441" t="s">
        <v>100</v>
      </c>
      <c r="B127" s="442"/>
      <c r="C127" s="443"/>
      <c r="D127" s="554" t="str">
        <f>IF(E28&lt;&gt;"",E28,"")</f>
        <v/>
      </c>
      <c r="E127" s="555"/>
      <c r="F127" s="555"/>
      <c r="G127" s="555"/>
      <c r="H127" s="556"/>
    </row>
    <row r="128" spans="1:8" ht="99.75" customHeight="1" x14ac:dyDescent="0.25">
      <c r="A128" s="238" t="s">
        <v>159</v>
      </c>
      <c r="B128" s="14" t="s">
        <v>69</v>
      </c>
      <c r="C128" s="14" t="s">
        <v>56</v>
      </c>
      <c r="D128" s="14" t="s">
        <v>58</v>
      </c>
      <c r="E128" s="15" t="s">
        <v>57</v>
      </c>
      <c r="F128" s="557" t="s">
        <v>54</v>
      </c>
      <c r="G128" s="227" t="s">
        <v>55</v>
      </c>
      <c r="H128" s="559" t="s">
        <v>12</v>
      </c>
    </row>
    <row r="129" spans="1:8" ht="35.1" customHeight="1" x14ac:dyDescent="0.25">
      <c r="A129" s="126"/>
      <c r="B129" s="58" t="s">
        <v>8</v>
      </c>
      <c r="C129" s="226" t="s">
        <v>8</v>
      </c>
      <c r="D129" s="226" t="s">
        <v>8</v>
      </c>
      <c r="E129" s="226" t="s">
        <v>8</v>
      </c>
      <c r="F129" s="558"/>
      <c r="G129" s="8" t="s">
        <v>9</v>
      </c>
      <c r="H129" s="560"/>
    </row>
    <row r="130" spans="1:8" ht="30" customHeight="1" x14ac:dyDescent="0.25">
      <c r="A130" s="175" t="s">
        <v>120</v>
      </c>
      <c r="B130" s="259" t="str">
        <f t="shared" ref="B130:C148" si="12">IFERROR(B52*$G$28,"")</f>
        <v/>
      </c>
      <c r="C130" s="259" t="str">
        <f t="shared" si="12"/>
        <v/>
      </c>
      <c r="D130" s="281"/>
      <c r="E130" s="277" t="str">
        <f t="shared" ref="E130:E147" si="13">C130</f>
        <v/>
      </c>
      <c r="F130" s="400" t="str">
        <f>IF($D$28&lt;&gt;"",F52,"")</f>
        <v/>
      </c>
      <c r="G130" s="280" t="str">
        <f t="shared" ref="G130:H130" si="14">IF($D$28&lt;&gt;"",G52,"")</f>
        <v/>
      </c>
      <c r="H130" s="400" t="str">
        <f t="shared" si="14"/>
        <v/>
      </c>
    </row>
    <row r="131" spans="1:8" ht="30" customHeight="1" x14ac:dyDescent="0.25">
      <c r="A131" s="175" t="s">
        <v>121</v>
      </c>
      <c r="B131" s="259" t="str">
        <f t="shared" si="12"/>
        <v/>
      </c>
      <c r="C131" s="259" t="str">
        <f t="shared" si="12"/>
        <v/>
      </c>
      <c r="D131" s="281"/>
      <c r="E131" s="277" t="str">
        <f t="shared" si="13"/>
        <v/>
      </c>
      <c r="F131" s="400" t="str">
        <f t="shared" ref="F131:H148" si="15">IF($D$28&lt;&gt;"",F53,"")</f>
        <v/>
      </c>
      <c r="G131" s="280" t="str">
        <f t="shared" si="15"/>
        <v/>
      </c>
      <c r="H131" s="400" t="str">
        <f t="shared" si="15"/>
        <v/>
      </c>
    </row>
    <row r="132" spans="1:8" ht="30" customHeight="1" x14ac:dyDescent="0.25">
      <c r="A132" s="175" t="s">
        <v>122</v>
      </c>
      <c r="B132" s="259" t="str">
        <f t="shared" si="12"/>
        <v/>
      </c>
      <c r="C132" s="259" t="str">
        <f t="shared" si="12"/>
        <v/>
      </c>
      <c r="D132" s="281"/>
      <c r="E132" s="277" t="str">
        <f t="shared" si="13"/>
        <v/>
      </c>
      <c r="F132" s="400" t="str">
        <f t="shared" si="15"/>
        <v/>
      </c>
      <c r="G132" s="280" t="str">
        <f t="shared" si="15"/>
        <v/>
      </c>
      <c r="H132" s="400" t="str">
        <f t="shared" si="15"/>
        <v/>
      </c>
    </row>
    <row r="133" spans="1:8" ht="30" customHeight="1" x14ac:dyDescent="0.25">
      <c r="A133" s="175" t="s">
        <v>123</v>
      </c>
      <c r="B133" s="259" t="str">
        <f t="shared" si="12"/>
        <v/>
      </c>
      <c r="C133" s="259" t="str">
        <f t="shared" si="12"/>
        <v/>
      </c>
      <c r="D133" s="281"/>
      <c r="E133" s="277" t="str">
        <f t="shared" si="13"/>
        <v/>
      </c>
      <c r="F133" s="400" t="str">
        <f t="shared" si="15"/>
        <v/>
      </c>
      <c r="G133" s="280" t="str">
        <f t="shared" si="15"/>
        <v/>
      </c>
      <c r="H133" s="400" t="str">
        <f t="shared" si="15"/>
        <v/>
      </c>
    </row>
    <row r="134" spans="1:8" ht="30" customHeight="1" x14ac:dyDescent="0.25">
      <c r="A134" s="175" t="s">
        <v>124</v>
      </c>
      <c r="B134" s="259" t="str">
        <f t="shared" si="12"/>
        <v/>
      </c>
      <c r="C134" s="259" t="str">
        <f t="shared" si="12"/>
        <v/>
      </c>
      <c r="D134" s="281"/>
      <c r="E134" s="277" t="str">
        <f t="shared" si="13"/>
        <v/>
      </c>
      <c r="F134" s="400" t="str">
        <f t="shared" si="15"/>
        <v/>
      </c>
      <c r="G134" s="280" t="str">
        <f t="shared" si="15"/>
        <v/>
      </c>
      <c r="H134" s="400" t="str">
        <f t="shared" si="15"/>
        <v/>
      </c>
    </row>
    <row r="135" spans="1:8" ht="30" customHeight="1" x14ac:dyDescent="0.25">
      <c r="A135" s="175" t="s">
        <v>125</v>
      </c>
      <c r="B135" s="259" t="str">
        <f t="shared" si="12"/>
        <v/>
      </c>
      <c r="C135" s="259" t="str">
        <f t="shared" si="12"/>
        <v/>
      </c>
      <c r="D135" s="281"/>
      <c r="E135" s="277" t="str">
        <f t="shared" si="13"/>
        <v/>
      </c>
      <c r="F135" s="400" t="str">
        <f t="shared" si="15"/>
        <v/>
      </c>
      <c r="G135" s="280" t="str">
        <f t="shared" si="15"/>
        <v/>
      </c>
      <c r="H135" s="400" t="str">
        <f t="shared" si="15"/>
        <v/>
      </c>
    </row>
    <row r="136" spans="1:8" ht="30" customHeight="1" x14ac:dyDescent="0.25">
      <c r="A136" s="175" t="s">
        <v>28</v>
      </c>
      <c r="B136" s="259" t="str">
        <f t="shared" si="12"/>
        <v/>
      </c>
      <c r="C136" s="259" t="str">
        <f t="shared" si="12"/>
        <v/>
      </c>
      <c r="D136" s="281"/>
      <c r="E136" s="277" t="str">
        <f t="shared" si="13"/>
        <v/>
      </c>
      <c r="F136" s="400" t="str">
        <f t="shared" si="15"/>
        <v/>
      </c>
      <c r="G136" s="280" t="str">
        <f t="shared" si="15"/>
        <v/>
      </c>
      <c r="H136" s="400" t="str">
        <f t="shared" si="15"/>
        <v/>
      </c>
    </row>
    <row r="137" spans="1:8" ht="30" customHeight="1" x14ac:dyDescent="0.25">
      <c r="A137" s="175" t="s">
        <v>147</v>
      </c>
      <c r="B137" s="259" t="str">
        <f t="shared" si="12"/>
        <v/>
      </c>
      <c r="C137" s="259" t="str">
        <f t="shared" si="12"/>
        <v/>
      </c>
      <c r="D137" s="281"/>
      <c r="E137" s="277" t="str">
        <f t="shared" si="13"/>
        <v/>
      </c>
      <c r="F137" s="400" t="str">
        <f t="shared" si="15"/>
        <v/>
      </c>
      <c r="G137" s="280" t="str">
        <f t="shared" si="15"/>
        <v/>
      </c>
      <c r="H137" s="400" t="str">
        <f t="shared" si="15"/>
        <v/>
      </c>
    </row>
    <row r="138" spans="1:8" ht="30" customHeight="1" x14ac:dyDescent="0.35">
      <c r="A138" s="175" t="s">
        <v>148</v>
      </c>
      <c r="B138" s="259" t="str">
        <f t="shared" si="12"/>
        <v/>
      </c>
      <c r="C138" s="259" t="str">
        <f t="shared" si="12"/>
        <v/>
      </c>
      <c r="D138" s="281"/>
      <c r="E138" s="277" t="str">
        <f t="shared" si="13"/>
        <v/>
      </c>
      <c r="F138" s="400" t="str">
        <f t="shared" si="15"/>
        <v/>
      </c>
      <c r="G138" s="280" t="str">
        <f t="shared" si="15"/>
        <v/>
      </c>
      <c r="H138" s="400" t="str">
        <f t="shared" si="15"/>
        <v/>
      </c>
    </row>
    <row r="139" spans="1:8" ht="44.25" customHeight="1" x14ac:dyDescent="0.25">
      <c r="A139" s="175" t="s">
        <v>149</v>
      </c>
      <c r="B139" s="259" t="str">
        <f t="shared" si="12"/>
        <v/>
      </c>
      <c r="C139" s="259" t="str">
        <f t="shared" si="12"/>
        <v/>
      </c>
      <c r="D139" s="281"/>
      <c r="E139" s="277" t="str">
        <f t="shared" si="13"/>
        <v/>
      </c>
      <c r="F139" s="400" t="str">
        <f t="shared" si="15"/>
        <v/>
      </c>
      <c r="G139" s="280" t="str">
        <f t="shared" si="15"/>
        <v/>
      </c>
      <c r="H139" s="400" t="str">
        <f t="shared" si="15"/>
        <v/>
      </c>
    </row>
    <row r="140" spans="1:8" ht="30" customHeight="1" x14ac:dyDescent="0.25">
      <c r="A140" s="175" t="s">
        <v>150</v>
      </c>
      <c r="B140" s="259" t="str">
        <f t="shared" si="12"/>
        <v/>
      </c>
      <c r="C140" s="259" t="str">
        <f t="shared" si="12"/>
        <v/>
      </c>
      <c r="D140" s="281"/>
      <c r="E140" s="277" t="str">
        <f t="shared" si="13"/>
        <v/>
      </c>
      <c r="F140" s="400" t="str">
        <f t="shared" si="15"/>
        <v/>
      </c>
      <c r="G140" s="280" t="str">
        <f t="shared" si="15"/>
        <v/>
      </c>
      <c r="H140" s="400" t="str">
        <f t="shared" si="15"/>
        <v/>
      </c>
    </row>
    <row r="141" spans="1:8" ht="30" customHeight="1" x14ac:dyDescent="0.25">
      <c r="A141" s="175" t="s">
        <v>151</v>
      </c>
      <c r="B141" s="259" t="str">
        <f t="shared" si="12"/>
        <v/>
      </c>
      <c r="C141" s="259" t="str">
        <f t="shared" si="12"/>
        <v/>
      </c>
      <c r="D141" s="281"/>
      <c r="E141" s="277" t="str">
        <f t="shared" si="13"/>
        <v/>
      </c>
      <c r="F141" s="400" t="str">
        <f t="shared" si="15"/>
        <v/>
      </c>
      <c r="G141" s="280" t="str">
        <f t="shared" si="15"/>
        <v/>
      </c>
      <c r="H141" s="400" t="str">
        <f t="shared" si="15"/>
        <v/>
      </c>
    </row>
    <row r="142" spans="1:8" ht="30" customHeight="1" x14ac:dyDescent="0.25">
      <c r="A142" s="175" t="s">
        <v>152</v>
      </c>
      <c r="B142" s="259" t="str">
        <f t="shared" si="12"/>
        <v/>
      </c>
      <c r="C142" s="259" t="str">
        <f t="shared" si="12"/>
        <v/>
      </c>
      <c r="D142" s="281"/>
      <c r="E142" s="277" t="str">
        <f t="shared" si="13"/>
        <v/>
      </c>
      <c r="F142" s="400" t="str">
        <f t="shared" si="15"/>
        <v/>
      </c>
      <c r="G142" s="280" t="str">
        <f t="shared" si="15"/>
        <v/>
      </c>
      <c r="H142" s="400" t="str">
        <f t="shared" si="15"/>
        <v/>
      </c>
    </row>
    <row r="143" spans="1:8" ht="30" customHeight="1" x14ac:dyDescent="0.25">
      <c r="A143" s="175" t="s">
        <v>153</v>
      </c>
      <c r="B143" s="259" t="str">
        <f t="shared" si="12"/>
        <v/>
      </c>
      <c r="C143" s="259" t="str">
        <f t="shared" si="12"/>
        <v/>
      </c>
      <c r="D143" s="281"/>
      <c r="E143" s="277" t="str">
        <f t="shared" si="13"/>
        <v/>
      </c>
      <c r="F143" s="400" t="str">
        <f t="shared" si="15"/>
        <v/>
      </c>
      <c r="G143" s="280" t="str">
        <f t="shared" si="15"/>
        <v/>
      </c>
      <c r="H143" s="400" t="str">
        <f t="shared" si="15"/>
        <v/>
      </c>
    </row>
    <row r="144" spans="1:8" ht="30" customHeight="1" x14ac:dyDescent="0.25">
      <c r="A144" s="198" t="str">
        <f>IF('Recyclingschritt N_0'!A92&lt;&gt;"",'Recyclingschritt N_0'!A92,"")</f>
        <v/>
      </c>
      <c r="B144" s="259" t="str">
        <f t="shared" si="12"/>
        <v/>
      </c>
      <c r="C144" s="259" t="str">
        <f t="shared" si="12"/>
        <v/>
      </c>
      <c r="D144" s="281"/>
      <c r="E144" s="277" t="str">
        <f t="shared" si="13"/>
        <v/>
      </c>
      <c r="F144" s="400" t="str">
        <f t="shared" si="15"/>
        <v/>
      </c>
      <c r="G144" s="280" t="str">
        <f t="shared" si="15"/>
        <v/>
      </c>
      <c r="H144" s="400" t="str">
        <f t="shared" si="15"/>
        <v/>
      </c>
    </row>
    <row r="145" spans="1:11" ht="30" customHeight="1" x14ac:dyDescent="0.25">
      <c r="A145" s="198" t="str">
        <f>IF('Recyclingschritt N_0'!A93&lt;&gt;"",'Recyclingschritt N_0'!A93,"")</f>
        <v/>
      </c>
      <c r="B145" s="259" t="str">
        <f t="shared" si="12"/>
        <v/>
      </c>
      <c r="C145" s="259" t="str">
        <f t="shared" si="12"/>
        <v/>
      </c>
      <c r="D145" s="281"/>
      <c r="E145" s="277" t="str">
        <f t="shared" si="13"/>
        <v/>
      </c>
      <c r="F145" s="400" t="str">
        <f t="shared" si="15"/>
        <v/>
      </c>
      <c r="G145" s="280" t="str">
        <f t="shared" si="15"/>
        <v/>
      </c>
      <c r="H145" s="400" t="str">
        <f t="shared" si="15"/>
        <v/>
      </c>
    </row>
    <row r="146" spans="1:11" ht="30" customHeight="1" x14ac:dyDescent="0.25">
      <c r="A146" s="198" t="str">
        <f>IF('Recyclingschritt N_0'!A94&lt;&gt;"",'Recyclingschritt N_0'!A94,"")</f>
        <v/>
      </c>
      <c r="B146" s="259" t="str">
        <f t="shared" si="12"/>
        <v/>
      </c>
      <c r="C146" s="259" t="str">
        <f t="shared" si="12"/>
        <v/>
      </c>
      <c r="D146" s="281"/>
      <c r="E146" s="277" t="str">
        <f t="shared" si="13"/>
        <v/>
      </c>
      <c r="F146" s="400" t="str">
        <f t="shared" si="15"/>
        <v/>
      </c>
      <c r="G146" s="280" t="str">
        <f t="shared" si="15"/>
        <v/>
      </c>
      <c r="H146" s="400" t="str">
        <f t="shared" si="15"/>
        <v/>
      </c>
    </row>
    <row r="147" spans="1:11" ht="30" customHeight="1" x14ac:dyDescent="0.25">
      <c r="A147" s="198" t="str">
        <f>IF('Recyclingschritt N_0'!A95&lt;&gt;"",'Recyclingschritt N_0'!A95,"")</f>
        <v/>
      </c>
      <c r="B147" s="259" t="str">
        <f t="shared" si="12"/>
        <v/>
      </c>
      <c r="C147" s="259" t="str">
        <f t="shared" si="12"/>
        <v/>
      </c>
      <c r="D147" s="281"/>
      <c r="E147" s="277" t="str">
        <f t="shared" si="13"/>
        <v/>
      </c>
      <c r="F147" s="400" t="str">
        <f t="shared" si="15"/>
        <v/>
      </c>
      <c r="G147" s="280" t="str">
        <f t="shared" si="15"/>
        <v/>
      </c>
      <c r="H147" s="400" t="str">
        <f t="shared" si="15"/>
        <v/>
      </c>
    </row>
    <row r="148" spans="1:11" ht="30" customHeight="1" x14ac:dyDescent="0.25">
      <c r="A148" s="198" t="str">
        <f>IF('Recyclingschritt N_0'!A96&lt;&gt;"",'Recyclingschritt N_0'!A96,"")</f>
        <v/>
      </c>
      <c r="B148" s="259" t="str">
        <f t="shared" si="12"/>
        <v/>
      </c>
      <c r="C148" s="259" t="str">
        <f t="shared" si="12"/>
        <v/>
      </c>
      <c r="D148" s="281"/>
      <c r="E148" s="277" t="str">
        <f t="shared" ref="E148" si="16">C148</f>
        <v/>
      </c>
      <c r="F148" s="400" t="str">
        <f t="shared" si="15"/>
        <v/>
      </c>
      <c r="G148" s="280" t="str">
        <f t="shared" si="15"/>
        <v/>
      </c>
      <c r="H148" s="400" t="str">
        <f t="shared" si="15"/>
        <v/>
      </c>
    </row>
    <row r="149" spans="1:11" ht="17.25" x14ac:dyDescent="0.25">
      <c r="A149" s="225" t="s">
        <v>177</v>
      </c>
      <c r="B149" s="278">
        <f>SUM(B130:B148)</f>
        <v>0</v>
      </c>
      <c r="C149" s="278">
        <f>SUM(C130:C148)</f>
        <v>0</v>
      </c>
      <c r="D149" s="278"/>
      <c r="E149" s="279">
        <f>SUM(E130:E147)</f>
        <v>0</v>
      </c>
      <c r="F149" s="153"/>
      <c r="G149" s="129"/>
      <c r="H149" s="389"/>
      <c r="J149" s="122"/>
      <c r="K149" s="122"/>
    </row>
    <row r="150" spans="1:11" x14ac:dyDescent="0.25">
      <c r="A150" s="552"/>
      <c r="B150" s="553"/>
      <c r="C150" s="553"/>
      <c r="D150" s="553"/>
      <c r="E150" s="553"/>
      <c r="F150" s="553"/>
      <c r="G150" s="553"/>
      <c r="H150" s="553"/>
    </row>
    <row r="151" spans="1:11" ht="72.75" customHeight="1" x14ac:dyDescent="0.25">
      <c r="A151" s="567" t="s">
        <v>196</v>
      </c>
      <c r="B151" s="568"/>
      <c r="C151" s="568"/>
      <c r="D151" s="568"/>
      <c r="E151" s="568"/>
      <c r="F151" s="568"/>
      <c r="G151" s="568"/>
      <c r="H151" s="224" t="str">
        <f>CONCATENATE("hier:  ",$H$1)</f>
        <v xml:space="preserve">hier:  </v>
      </c>
    </row>
    <row r="152" spans="1:11" ht="45" customHeight="1" x14ac:dyDescent="0.25">
      <c r="A152" s="397" t="s">
        <v>205</v>
      </c>
      <c r="B152" s="449">
        <f>D29</f>
        <v>0</v>
      </c>
      <c r="C152" s="450"/>
      <c r="D152" s="398"/>
      <c r="E152" s="398"/>
      <c r="F152" s="398"/>
      <c r="G152" s="398"/>
      <c r="H152" s="399"/>
    </row>
    <row r="153" spans="1:11" ht="15" customHeight="1" x14ac:dyDescent="0.25">
      <c r="A153" s="441" t="s">
        <v>100</v>
      </c>
      <c r="B153" s="442"/>
      <c r="C153" s="443"/>
      <c r="D153" s="554" t="str">
        <f>IF(E29&lt;&gt;"",E29,"")</f>
        <v/>
      </c>
      <c r="E153" s="555"/>
      <c r="F153" s="555"/>
      <c r="G153" s="555"/>
      <c r="H153" s="572"/>
    </row>
    <row r="154" spans="1:11" ht="103.5" customHeight="1" x14ac:dyDescent="0.25">
      <c r="A154" s="237" t="s">
        <v>83</v>
      </c>
      <c r="B154" s="14" t="s">
        <v>69</v>
      </c>
      <c r="C154" s="14" t="s">
        <v>56</v>
      </c>
      <c r="D154" s="14" t="s">
        <v>58</v>
      </c>
      <c r="E154" s="15" t="s">
        <v>57</v>
      </c>
      <c r="F154" s="557" t="s">
        <v>54</v>
      </c>
      <c r="G154" s="331" t="s">
        <v>55</v>
      </c>
      <c r="H154" s="559" t="s">
        <v>12</v>
      </c>
    </row>
    <row r="155" spans="1:11" ht="35.1" customHeight="1" x14ac:dyDescent="0.25">
      <c r="A155" s="333"/>
      <c r="B155" s="330" t="s">
        <v>8</v>
      </c>
      <c r="C155" s="330" t="s">
        <v>8</v>
      </c>
      <c r="D155" s="330" t="s">
        <v>8</v>
      </c>
      <c r="E155" s="330" t="s">
        <v>8</v>
      </c>
      <c r="F155" s="558"/>
      <c r="G155" s="8" t="s">
        <v>9</v>
      </c>
      <c r="H155" s="560"/>
    </row>
    <row r="156" spans="1:11" s="335" customFormat="1" ht="30" customHeight="1" x14ac:dyDescent="0.25">
      <c r="A156" s="175" t="s">
        <v>120</v>
      </c>
      <c r="B156" s="259" t="str">
        <f t="shared" ref="B156:C174" si="17">IFERROR(B52*$G$29,"")</f>
        <v/>
      </c>
      <c r="C156" s="259" t="str">
        <f t="shared" si="17"/>
        <v/>
      </c>
      <c r="D156" s="390"/>
      <c r="E156" s="282" t="str">
        <f t="shared" ref="E156:E167" si="18">C156</f>
        <v/>
      </c>
      <c r="F156" s="400" t="str">
        <f>IF($D$29&lt;&gt;"",F52,"")</f>
        <v/>
      </c>
      <c r="G156" s="280" t="str">
        <f t="shared" ref="G156:H156" si="19">IF($D$29&lt;&gt;"",G52,"")</f>
        <v/>
      </c>
      <c r="H156" s="400" t="str">
        <f t="shared" si="19"/>
        <v/>
      </c>
    </row>
    <row r="157" spans="1:11" ht="30" customHeight="1" x14ac:dyDescent="0.25">
      <c r="A157" s="175" t="s">
        <v>121</v>
      </c>
      <c r="B157" s="259" t="str">
        <f t="shared" si="17"/>
        <v/>
      </c>
      <c r="C157" s="259" t="str">
        <f t="shared" si="17"/>
        <v/>
      </c>
      <c r="D157" s="272"/>
      <c r="E157" s="277" t="str">
        <f t="shared" si="18"/>
        <v/>
      </c>
      <c r="F157" s="400" t="str">
        <f t="shared" ref="F157:H174" si="20">IF($D$29&lt;&gt;"",F53,"")</f>
        <v/>
      </c>
      <c r="G157" s="280" t="str">
        <f t="shared" si="20"/>
        <v/>
      </c>
      <c r="H157" s="400" t="str">
        <f t="shared" si="20"/>
        <v/>
      </c>
    </row>
    <row r="158" spans="1:11" ht="30" customHeight="1" x14ac:dyDescent="0.25">
      <c r="A158" s="175" t="s">
        <v>122</v>
      </c>
      <c r="B158" s="259" t="str">
        <f t="shared" si="17"/>
        <v/>
      </c>
      <c r="C158" s="259" t="str">
        <f t="shared" si="17"/>
        <v/>
      </c>
      <c r="D158" s="272"/>
      <c r="E158" s="277" t="str">
        <f t="shared" si="18"/>
        <v/>
      </c>
      <c r="F158" s="400" t="str">
        <f t="shared" si="20"/>
        <v/>
      </c>
      <c r="G158" s="280" t="str">
        <f t="shared" si="20"/>
        <v/>
      </c>
      <c r="H158" s="400" t="str">
        <f t="shared" si="20"/>
        <v/>
      </c>
    </row>
    <row r="159" spans="1:11" ht="30" customHeight="1" x14ac:dyDescent="0.25">
      <c r="A159" s="175" t="s">
        <v>123</v>
      </c>
      <c r="B159" s="259" t="str">
        <f t="shared" si="17"/>
        <v/>
      </c>
      <c r="C159" s="259" t="str">
        <f t="shared" si="17"/>
        <v/>
      </c>
      <c r="D159" s="272"/>
      <c r="E159" s="277" t="str">
        <f t="shared" si="18"/>
        <v/>
      </c>
      <c r="F159" s="400" t="str">
        <f t="shared" si="20"/>
        <v/>
      </c>
      <c r="G159" s="280" t="str">
        <f t="shared" si="20"/>
        <v/>
      </c>
      <c r="H159" s="400" t="str">
        <f t="shared" si="20"/>
        <v/>
      </c>
    </row>
    <row r="160" spans="1:11" ht="30" customHeight="1" x14ac:dyDescent="0.25">
      <c r="A160" s="175" t="s">
        <v>124</v>
      </c>
      <c r="B160" s="259" t="str">
        <f t="shared" si="17"/>
        <v/>
      </c>
      <c r="C160" s="259" t="str">
        <f t="shared" si="17"/>
        <v/>
      </c>
      <c r="D160" s="272"/>
      <c r="E160" s="277" t="str">
        <f t="shared" si="18"/>
        <v/>
      </c>
      <c r="F160" s="400" t="str">
        <f t="shared" si="20"/>
        <v/>
      </c>
      <c r="G160" s="280" t="str">
        <f t="shared" si="20"/>
        <v/>
      </c>
      <c r="H160" s="400" t="str">
        <f t="shared" si="20"/>
        <v/>
      </c>
    </row>
    <row r="161" spans="1:9" ht="30" customHeight="1" x14ac:dyDescent="0.25">
      <c r="A161" s="175" t="s">
        <v>125</v>
      </c>
      <c r="B161" s="259" t="str">
        <f t="shared" si="17"/>
        <v/>
      </c>
      <c r="C161" s="259" t="str">
        <f t="shared" si="17"/>
        <v/>
      </c>
      <c r="D161" s="272"/>
      <c r="E161" s="277" t="str">
        <f t="shared" si="18"/>
        <v/>
      </c>
      <c r="F161" s="400" t="str">
        <f t="shared" si="20"/>
        <v/>
      </c>
      <c r="G161" s="280" t="str">
        <f t="shared" si="20"/>
        <v/>
      </c>
      <c r="H161" s="400" t="str">
        <f t="shared" si="20"/>
        <v/>
      </c>
    </row>
    <row r="162" spans="1:9" ht="30" customHeight="1" x14ac:dyDescent="0.25">
      <c r="A162" s="175" t="s">
        <v>28</v>
      </c>
      <c r="B162" s="259" t="str">
        <f t="shared" si="17"/>
        <v/>
      </c>
      <c r="C162" s="259" t="str">
        <f t="shared" si="17"/>
        <v/>
      </c>
      <c r="D162" s="272"/>
      <c r="E162" s="277" t="str">
        <f t="shared" si="18"/>
        <v/>
      </c>
      <c r="F162" s="400" t="str">
        <f t="shared" si="20"/>
        <v/>
      </c>
      <c r="G162" s="280" t="str">
        <f t="shared" si="20"/>
        <v/>
      </c>
      <c r="H162" s="400" t="str">
        <f t="shared" si="20"/>
        <v/>
      </c>
    </row>
    <row r="163" spans="1:9" ht="30" customHeight="1" x14ac:dyDescent="0.25">
      <c r="A163" s="175" t="s">
        <v>147</v>
      </c>
      <c r="B163" s="259" t="str">
        <f t="shared" si="17"/>
        <v/>
      </c>
      <c r="C163" s="259" t="str">
        <f t="shared" si="17"/>
        <v/>
      </c>
      <c r="D163" s="272"/>
      <c r="E163" s="277" t="str">
        <f t="shared" si="18"/>
        <v/>
      </c>
      <c r="F163" s="400" t="str">
        <f t="shared" si="20"/>
        <v/>
      </c>
      <c r="G163" s="280" t="str">
        <f t="shared" si="20"/>
        <v/>
      </c>
      <c r="H163" s="400" t="str">
        <f t="shared" si="20"/>
        <v/>
      </c>
    </row>
    <row r="164" spans="1:9" ht="30" customHeight="1" x14ac:dyDescent="0.35">
      <c r="A164" s="175" t="s">
        <v>148</v>
      </c>
      <c r="B164" s="259" t="str">
        <f t="shared" si="17"/>
        <v/>
      </c>
      <c r="C164" s="259" t="str">
        <f t="shared" si="17"/>
        <v/>
      </c>
      <c r="D164" s="272"/>
      <c r="E164" s="277" t="str">
        <f t="shared" si="18"/>
        <v/>
      </c>
      <c r="F164" s="400" t="str">
        <f t="shared" si="20"/>
        <v/>
      </c>
      <c r="G164" s="280" t="str">
        <f t="shared" si="20"/>
        <v/>
      </c>
      <c r="H164" s="400" t="str">
        <f t="shared" si="20"/>
        <v/>
      </c>
    </row>
    <row r="165" spans="1:9" ht="51.75" customHeight="1" x14ac:dyDescent="0.25">
      <c r="A165" s="175" t="s">
        <v>149</v>
      </c>
      <c r="B165" s="259" t="str">
        <f t="shared" si="17"/>
        <v/>
      </c>
      <c r="C165" s="259" t="str">
        <f t="shared" si="17"/>
        <v/>
      </c>
      <c r="D165" s="272"/>
      <c r="E165" s="277" t="str">
        <f t="shared" si="18"/>
        <v/>
      </c>
      <c r="F165" s="400" t="str">
        <f t="shared" si="20"/>
        <v/>
      </c>
      <c r="G165" s="280" t="str">
        <f t="shared" si="20"/>
        <v/>
      </c>
      <c r="H165" s="400" t="str">
        <f t="shared" si="20"/>
        <v/>
      </c>
    </row>
    <row r="166" spans="1:9" ht="30" customHeight="1" x14ac:dyDescent="0.25">
      <c r="A166" s="175" t="s">
        <v>150</v>
      </c>
      <c r="B166" s="259" t="str">
        <f t="shared" si="17"/>
        <v/>
      </c>
      <c r="C166" s="259" t="str">
        <f t="shared" si="17"/>
        <v/>
      </c>
      <c r="D166" s="272"/>
      <c r="E166" s="277" t="str">
        <f t="shared" si="18"/>
        <v/>
      </c>
      <c r="F166" s="400" t="str">
        <f t="shared" si="20"/>
        <v/>
      </c>
      <c r="G166" s="280" t="str">
        <f t="shared" si="20"/>
        <v/>
      </c>
      <c r="H166" s="400" t="str">
        <f t="shared" si="20"/>
        <v/>
      </c>
    </row>
    <row r="167" spans="1:9" ht="30" customHeight="1" x14ac:dyDescent="0.25">
      <c r="A167" s="175" t="s">
        <v>151</v>
      </c>
      <c r="B167" s="259" t="str">
        <f t="shared" si="17"/>
        <v/>
      </c>
      <c r="C167" s="259" t="str">
        <f t="shared" si="17"/>
        <v/>
      </c>
      <c r="D167" s="272"/>
      <c r="E167" s="277" t="str">
        <f t="shared" si="18"/>
        <v/>
      </c>
      <c r="F167" s="400" t="str">
        <f t="shared" si="20"/>
        <v/>
      </c>
      <c r="G167" s="280" t="str">
        <f t="shared" si="20"/>
        <v/>
      </c>
      <c r="H167" s="400" t="str">
        <f t="shared" si="20"/>
        <v/>
      </c>
    </row>
    <row r="168" spans="1:9" ht="30" customHeight="1" x14ac:dyDescent="0.25">
      <c r="A168" s="175" t="s">
        <v>152</v>
      </c>
      <c r="B168" s="259" t="str">
        <f t="shared" si="17"/>
        <v/>
      </c>
      <c r="C168" s="259" t="str">
        <f t="shared" si="17"/>
        <v/>
      </c>
      <c r="D168" s="272"/>
      <c r="E168" s="277" t="str">
        <f>C168</f>
        <v/>
      </c>
      <c r="F168" s="400" t="str">
        <f t="shared" si="20"/>
        <v/>
      </c>
      <c r="G168" s="280" t="str">
        <f t="shared" si="20"/>
        <v/>
      </c>
      <c r="H168" s="400" t="str">
        <f t="shared" si="20"/>
        <v/>
      </c>
    </row>
    <row r="169" spans="1:9" ht="30" customHeight="1" x14ac:dyDescent="0.25">
      <c r="A169" s="175" t="s">
        <v>153</v>
      </c>
      <c r="B169" s="259" t="str">
        <f t="shared" si="17"/>
        <v/>
      </c>
      <c r="C169" s="259" t="str">
        <f t="shared" si="17"/>
        <v/>
      </c>
      <c r="D169" s="272"/>
      <c r="E169" s="277" t="str">
        <f t="shared" ref="E169:E174" si="21">C169</f>
        <v/>
      </c>
      <c r="F169" s="400" t="str">
        <f t="shared" si="20"/>
        <v/>
      </c>
      <c r="G169" s="280" t="str">
        <f t="shared" si="20"/>
        <v/>
      </c>
      <c r="H169" s="400" t="str">
        <f t="shared" si="20"/>
        <v/>
      </c>
    </row>
    <row r="170" spans="1:9" ht="30" customHeight="1" x14ac:dyDescent="0.25">
      <c r="A170" s="198" t="str">
        <f>IF('Recyclingschritt N_0'!A66&lt;&gt;"",'Recyclingschritt N_0'!A66,"")</f>
        <v/>
      </c>
      <c r="B170" s="259" t="str">
        <f t="shared" si="17"/>
        <v/>
      </c>
      <c r="C170" s="259" t="str">
        <f t="shared" si="17"/>
        <v/>
      </c>
      <c r="D170" s="272"/>
      <c r="E170" s="277" t="str">
        <f t="shared" si="21"/>
        <v/>
      </c>
      <c r="F170" s="400" t="str">
        <f t="shared" si="20"/>
        <v/>
      </c>
      <c r="G170" s="280" t="str">
        <f t="shared" si="20"/>
        <v/>
      </c>
      <c r="H170" s="400" t="str">
        <f t="shared" si="20"/>
        <v/>
      </c>
    </row>
    <row r="171" spans="1:9" ht="30" customHeight="1" x14ac:dyDescent="0.25">
      <c r="A171" s="198" t="str">
        <f>IF('Recyclingschritt N_0'!A67&lt;&gt;"",'Recyclingschritt N_0'!A67,"")</f>
        <v/>
      </c>
      <c r="B171" s="259" t="str">
        <f t="shared" si="17"/>
        <v/>
      </c>
      <c r="C171" s="259" t="str">
        <f t="shared" si="17"/>
        <v/>
      </c>
      <c r="D171" s="272"/>
      <c r="E171" s="277" t="str">
        <f t="shared" si="21"/>
        <v/>
      </c>
      <c r="F171" s="400" t="str">
        <f t="shared" si="20"/>
        <v/>
      </c>
      <c r="G171" s="280" t="str">
        <f t="shared" si="20"/>
        <v/>
      </c>
      <c r="H171" s="400" t="str">
        <f t="shared" si="20"/>
        <v/>
      </c>
    </row>
    <row r="172" spans="1:9" ht="30" customHeight="1" x14ac:dyDescent="0.25">
      <c r="A172" s="198" t="str">
        <f>IF('Recyclingschritt N_0'!A68&lt;&gt;"",'Recyclingschritt N_0'!A68,"")</f>
        <v/>
      </c>
      <c r="B172" s="259" t="str">
        <f t="shared" si="17"/>
        <v/>
      </c>
      <c r="C172" s="259" t="str">
        <f t="shared" si="17"/>
        <v/>
      </c>
      <c r="D172" s="272"/>
      <c r="E172" s="277" t="str">
        <f t="shared" si="21"/>
        <v/>
      </c>
      <c r="F172" s="400" t="str">
        <f t="shared" si="20"/>
        <v/>
      </c>
      <c r="G172" s="280" t="str">
        <f t="shared" si="20"/>
        <v/>
      </c>
      <c r="H172" s="400" t="str">
        <f t="shared" si="20"/>
        <v/>
      </c>
    </row>
    <row r="173" spans="1:9" ht="30" customHeight="1" x14ac:dyDescent="0.25">
      <c r="A173" s="198" t="str">
        <f>IF('Recyclingschritt N_0'!A69&lt;&gt;"",'Recyclingschritt N_0'!A69,"")</f>
        <v/>
      </c>
      <c r="B173" s="259" t="str">
        <f t="shared" si="17"/>
        <v/>
      </c>
      <c r="C173" s="259" t="str">
        <f t="shared" si="17"/>
        <v/>
      </c>
      <c r="D173" s="272"/>
      <c r="E173" s="277" t="str">
        <f t="shared" si="21"/>
        <v/>
      </c>
      <c r="F173" s="400" t="str">
        <f t="shared" si="20"/>
        <v/>
      </c>
      <c r="G173" s="280" t="str">
        <f t="shared" si="20"/>
        <v/>
      </c>
      <c r="H173" s="400" t="str">
        <f t="shared" si="20"/>
        <v/>
      </c>
    </row>
    <row r="174" spans="1:9" ht="30" customHeight="1" x14ac:dyDescent="0.25">
      <c r="A174" s="198" t="str">
        <f>IF('Recyclingschritt N_0'!A70&lt;&gt;"",'Recyclingschritt N_0'!A70,"")</f>
        <v/>
      </c>
      <c r="B174" s="259" t="str">
        <f t="shared" si="17"/>
        <v/>
      </c>
      <c r="C174" s="259" t="str">
        <f t="shared" si="17"/>
        <v/>
      </c>
      <c r="D174" s="272"/>
      <c r="E174" s="277" t="str">
        <f t="shared" si="21"/>
        <v/>
      </c>
      <c r="F174" s="400" t="str">
        <f t="shared" si="20"/>
        <v/>
      </c>
      <c r="G174" s="280" t="str">
        <f t="shared" si="20"/>
        <v/>
      </c>
      <c r="H174" s="400" t="str">
        <f t="shared" si="20"/>
        <v/>
      </c>
    </row>
    <row r="175" spans="1:9" ht="17.25" x14ac:dyDescent="0.25">
      <c r="A175" s="225" t="s">
        <v>177</v>
      </c>
      <c r="B175" s="278">
        <f>SUM(B156:B174)</f>
        <v>0</v>
      </c>
      <c r="C175" s="278">
        <f>SUM(C156:C174)</f>
        <v>0</v>
      </c>
      <c r="D175" s="272"/>
      <c r="E175" s="279">
        <f>SUM(E156:E174)</f>
        <v>0</v>
      </c>
      <c r="F175" s="388"/>
      <c r="G175" s="228"/>
      <c r="H175" s="38"/>
    </row>
    <row r="176" spans="1:9" x14ac:dyDescent="0.25">
      <c r="A176" s="552"/>
      <c r="B176" s="553"/>
      <c r="C176" s="553"/>
      <c r="D176" s="553"/>
      <c r="E176" s="553"/>
      <c r="F176" s="553"/>
      <c r="G176" s="553"/>
      <c r="H176" s="553"/>
      <c r="I176" s="197"/>
    </row>
    <row r="177" spans="1:8" ht="54.95" customHeight="1" x14ac:dyDescent="0.25">
      <c r="A177" s="567" t="s">
        <v>197</v>
      </c>
      <c r="B177" s="568"/>
      <c r="C177" s="568"/>
      <c r="D177" s="568"/>
      <c r="E177" s="568"/>
      <c r="F177" s="568"/>
      <c r="G177" s="568"/>
      <c r="H177" s="224" t="str">
        <f>CONCATENATE("hier:  ",$H$1)</f>
        <v xml:space="preserve">hier:  </v>
      </c>
    </row>
    <row r="178" spans="1:8" ht="45" customHeight="1" x14ac:dyDescent="0.25">
      <c r="A178" s="397" t="s">
        <v>195</v>
      </c>
      <c r="B178" s="449">
        <f>D30</f>
        <v>0</v>
      </c>
      <c r="C178" s="450"/>
      <c r="D178" s="398"/>
      <c r="E178" s="398"/>
      <c r="F178" s="398"/>
      <c r="G178" s="398"/>
      <c r="H178" s="399"/>
    </row>
    <row r="179" spans="1:8" ht="15" customHeight="1" x14ac:dyDescent="0.25">
      <c r="A179" s="441" t="s">
        <v>100</v>
      </c>
      <c r="B179" s="442"/>
      <c r="C179" s="443"/>
      <c r="D179" s="554" t="str">
        <f>IF(E30&lt;&gt;"",E30,"")</f>
        <v/>
      </c>
      <c r="E179" s="555"/>
      <c r="F179" s="555"/>
      <c r="G179" s="555"/>
      <c r="H179" s="572"/>
    </row>
    <row r="180" spans="1:8" ht="95.1" customHeight="1" x14ac:dyDescent="0.25">
      <c r="A180" s="237" t="s">
        <v>83</v>
      </c>
      <c r="B180" s="14" t="s">
        <v>69</v>
      </c>
      <c r="C180" s="14" t="s">
        <v>56</v>
      </c>
      <c r="D180" s="14" t="s">
        <v>58</v>
      </c>
      <c r="E180" s="15" t="s">
        <v>57</v>
      </c>
      <c r="F180" s="557" t="s">
        <v>54</v>
      </c>
      <c r="G180" s="331" t="s">
        <v>55</v>
      </c>
      <c r="H180" s="559" t="s">
        <v>12</v>
      </c>
    </row>
    <row r="181" spans="1:8" ht="35.1" customHeight="1" x14ac:dyDescent="0.25">
      <c r="A181" s="333"/>
      <c r="B181" s="330" t="s">
        <v>8</v>
      </c>
      <c r="C181" s="330" t="s">
        <v>8</v>
      </c>
      <c r="D181" s="330" t="s">
        <v>8</v>
      </c>
      <c r="E181" s="330" t="s">
        <v>8</v>
      </c>
      <c r="F181" s="558"/>
      <c r="G181" s="8" t="s">
        <v>9</v>
      </c>
      <c r="H181" s="560"/>
    </row>
    <row r="182" spans="1:8" ht="30" customHeight="1" x14ac:dyDescent="0.25">
      <c r="A182" s="175" t="s">
        <v>120</v>
      </c>
      <c r="B182" s="259" t="str">
        <f t="shared" ref="B182:C200" si="22">IFERROR(B52*$G$30,"")</f>
        <v/>
      </c>
      <c r="C182" s="259" t="str">
        <f t="shared" si="22"/>
        <v/>
      </c>
      <c r="D182" s="272"/>
      <c r="E182" s="277" t="str">
        <f t="shared" ref="E182:E193" si="23">C182</f>
        <v/>
      </c>
      <c r="F182" s="400" t="str">
        <f>IF($D$30&lt;&gt;"",F52,"")</f>
        <v/>
      </c>
      <c r="G182" s="280" t="str">
        <f t="shared" ref="G182:H182" si="24">IF($D$30&lt;&gt;"",G52,"")</f>
        <v/>
      </c>
      <c r="H182" s="400" t="str">
        <f t="shared" si="24"/>
        <v/>
      </c>
    </row>
    <row r="183" spans="1:8" ht="30" customHeight="1" x14ac:dyDescent="0.25">
      <c r="A183" s="175" t="s">
        <v>121</v>
      </c>
      <c r="B183" s="259" t="str">
        <f t="shared" si="22"/>
        <v/>
      </c>
      <c r="C183" s="259" t="str">
        <f t="shared" si="22"/>
        <v/>
      </c>
      <c r="D183" s="272"/>
      <c r="E183" s="277" t="str">
        <f t="shared" si="23"/>
        <v/>
      </c>
      <c r="F183" s="400" t="str">
        <f t="shared" ref="F183:H200" si="25">IF($D$30&lt;&gt;"",F53,"")</f>
        <v/>
      </c>
      <c r="G183" s="280" t="str">
        <f t="shared" si="25"/>
        <v/>
      </c>
      <c r="H183" s="400" t="str">
        <f t="shared" si="25"/>
        <v/>
      </c>
    </row>
    <row r="184" spans="1:8" ht="30" customHeight="1" x14ac:dyDescent="0.25">
      <c r="A184" s="175" t="s">
        <v>122</v>
      </c>
      <c r="B184" s="259" t="str">
        <f t="shared" si="22"/>
        <v/>
      </c>
      <c r="C184" s="259" t="str">
        <f t="shared" si="22"/>
        <v/>
      </c>
      <c r="D184" s="272"/>
      <c r="E184" s="277" t="str">
        <f t="shared" si="23"/>
        <v/>
      </c>
      <c r="F184" s="400" t="str">
        <f t="shared" si="25"/>
        <v/>
      </c>
      <c r="G184" s="280" t="str">
        <f t="shared" si="25"/>
        <v/>
      </c>
      <c r="H184" s="400" t="str">
        <f t="shared" si="25"/>
        <v/>
      </c>
    </row>
    <row r="185" spans="1:8" ht="30" customHeight="1" x14ac:dyDescent="0.25">
      <c r="A185" s="175" t="s">
        <v>123</v>
      </c>
      <c r="B185" s="259" t="str">
        <f t="shared" si="22"/>
        <v/>
      </c>
      <c r="C185" s="259" t="str">
        <f t="shared" si="22"/>
        <v/>
      </c>
      <c r="D185" s="272"/>
      <c r="E185" s="277" t="str">
        <f t="shared" si="23"/>
        <v/>
      </c>
      <c r="F185" s="400" t="str">
        <f t="shared" si="25"/>
        <v/>
      </c>
      <c r="G185" s="280" t="str">
        <f t="shared" si="25"/>
        <v/>
      </c>
      <c r="H185" s="400" t="str">
        <f t="shared" si="25"/>
        <v/>
      </c>
    </row>
    <row r="186" spans="1:8" ht="30" customHeight="1" x14ac:dyDescent="0.25">
      <c r="A186" s="175" t="s">
        <v>124</v>
      </c>
      <c r="B186" s="259" t="str">
        <f t="shared" si="22"/>
        <v/>
      </c>
      <c r="C186" s="259" t="str">
        <f t="shared" si="22"/>
        <v/>
      </c>
      <c r="D186" s="272"/>
      <c r="E186" s="277" t="str">
        <f t="shared" si="23"/>
        <v/>
      </c>
      <c r="F186" s="400" t="str">
        <f t="shared" si="25"/>
        <v/>
      </c>
      <c r="G186" s="280" t="str">
        <f t="shared" si="25"/>
        <v/>
      </c>
      <c r="H186" s="400" t="str">
        <f t="shared" si="25"/>
        <v/>
      </c>
    </row>
    <row r="187" spans="1:8" ht="30" customHeight="1" x14ac:dyDescent="0.25">
      <c r="A187" s="175" t="s">
        <v>125</v>
      </c>
      <c r="B187" s="259" t="str">
        <f t="shared" si="22"/>
        <v/>
      </c>
      <c r="C187" s="259" t="str">
        <f t="shared" si="22"/>
        <v/>
      </c>
      <c r="D187" s="272"/>
      <c r="E187" s="277" t="str">
        <f t="shared" si="23"/>
        <v/>
      </c>
      <c r="F187" s="400" t="str">
        <f t="shared" si="25"/>
        <v/>
      </c>
      <c r="G187" s="280" t="str">
        <f t="shared" si="25"/>
        <v/>
      </c>
      <c r="H187" s="400" t="str">
        <f t="shared" si="25"/>
        <v/>
      </c>
    </row>
    <row r="188" spans="1:8" ht="30" customHeight="1" x14ac:dyDescent="0.25">
      <c r="A188" s="175" t="s">
        <v>28</v>
      </c>
      <c r="B188" s="259" t="str">
        <f t="shared" si="22"/>
        <v/>
      </c>
      <c r="C188" s="259" t="str">
        <f t="shared" si="22"/>
        <v/>
      </c>
      <c r="D188" s="272"/>
      <c r="E188" s="277" t="str">
        <f t="shared" si="23"/>
        <v/>
      </c>
      <c r="F188" s="400" t="str">
        <f t="shared" si="25"/>
        <v/>
      </c>
      <c r="G188" s="280" t="str">
        <f t="shared" si="25"/>
        <v/>
      </c>
      <c r="H188" s="400" t="str">
        <f t="shared" si="25"/>
        <v/>
      </c>
    </row>
    <row r="189" spans="1:8" ht="30" customHeight="1" x14ac:dyDescent="0.25">
      <c r="A189" s="175" t="s">
        <v>147</v>
      </c>
      <c r="B189" s="259" t="str">
        <f t="shared" si="22"/>
        <v/>
      </c>
      <c r="C189" s="259" t="str">
        <f t="shared" si="22"/>
        <v/>
      </c>
      <c r="D189" s="272"/>
      <c r="E189" s="277" t="str">
        <f t="shared" si="23"/>
        <v/>
      </c>
      <c r="F189" s="400" t="str">
        <f t="shared" si="25"/>
        <v/>
      </c>
      <c r="G189" s="280" t="str">
        <f t="shared" si="25"/>
        <v/>
      </c>
      <c r="H189" s="400" t="str">
        <f t="shared" si="25"/>
        <v/>
      </c>
    </row>
    <row r="190" spans="1:8" ht="30" customHeight="1" x14ac:dyDescent="0.35">
      <c r="A190" s="175" t="s">
        <v>148</v>
      </c>
      <c r="B190" s="259" t="str">
        <f t="shared" si="22"/>
        <v/>
      </c>
      <c r="C190" s="259" t="str">
        <f t="shared" si="22"/>
        <v/>
      </c>
      <c r="D190" s="272"/>
      <c r="E190" s="277" t="str">
        <f t="shared" si="23"/>
        <v/>
      </c>
      <c r="F190" s="400" t="str">
        <f t="shared" si="25"/>
        <v/>
      </c>
      <c r="G190" s="280" t="str">
        <f t="shared" si="25"/>
        <v/>
      </c>
      <c r="H190" s="400" t="str">
        <f t="shared" si="25"/>
        <v/>
      </c>
    </row>
    <row r="191" spans="1:8" ht="49.5" customHeight="1" x14ac:dyDescent="0.25">
      <c r="A191" s="175" t="s">
        <v>149</v>
      </c>
      <c r="B191" s="259" t="str">
        <f t="shared" si="22"/>
        <v/>
      </c>
      <c r="C191" s="259" t="str">
        <f t="shared" si="22"/>
        <v/>
      </c>
      <c r="D191" s="272"/>
      <c r="E191" s="277" t="str">
        <f t="shared" si="23"/>
        <v/>
      </c>
      <c r="F191" s="400" t="str">
        <f t="shared" si="25"/>
        <v/>
      </c>
      <c r="G191" s="280" t="str">
        <f t="shared" si="25"/>
        <v/>
      </c>
      <c r="H191" s="400" t="str">
        <f t="shared" si="25"/>
        <v/>
      </c>
    </row>
    <row r="192" spans="1:8" ht="30" customHeight="1" x14ac:dyDescent="0.25">
      <c r="A192" s="175" t="s">
        <v>150</v>
      </c>
      <c r="B192" s="259" t="str">
        <f t="shared" si="22"/>
        <v/>
      </c>
      <c r="C192" s="259" t="str">
        <f t="shared" si="22"/>
        <v/>
      </c>
      <c r="D192" s="272"/>
      <c r="E192" s="277" t="str">
        <f t="shared" si="23"/>
        <v/>
      </c>
      <c r="F192" s="400" t="str">
        <f t="shared" si="25"/>
        <v/>
      </c>
      <c r="G192" s="280" t="str">
        <f t="shared" si="25"/>
        <v/>
      </c>
      <c r="H192" s="400" t="str">
        <f t="shared" si="25"/>
        <v/>
      </c>
    </row>
    <row r="193" spans="1:10" ht="30" customHeight="1" x14ac:dyDescent="0.25">
      <c r="A193" s="175" t="s">
        <v>151</v>
      </c>
      <c r="B193" s="259" t="str">
        <f t="shared" si="22"/>
        <v/>
      </c>
      <c r="C193" s="259" t="str">
        <f t="shared" si="22"/>
        <v/>
      </c>
      <c r="D193" s="272"/>
      <c r="E193" s="277" t="str">
        <f t="shared" si="23"/>
        <v/>
      </c>
      <c r="F193" s="400" t="str">
        <f t="shared" si="25"/>
        <v/>
      </c>
      <c r="G193" s="280" t="str">
        <f t="shared" si="25"/>
        <v/>
      </c>
      <c r="H193" s="400" t="str">
        <f t="shared" si="25"/>
        <v/>
      </c>
    </row>
    <row r="194" spans="1:10" ht="30" customHeight="1" x14ac:dyDescent="0.25">
      <c r="A194" s="175" t="s">
        <v>152</v>
      </c>
      <c r="B194" s="259" t="str">
        <f t="shared" si="22"/>
        <v/>
      </c>
      <c r="C194" s="259" t="str">
        <f t="shared" si="22"/>
        <v/>
      </c>
      <c r="D194" s="272"/>
      <c r="E194" s="277" t="str">
        <f>C194</f>
        <v/>
      </c>
      <c r="F194" s="400" t="str">
        <f t="shared" si="25"/>
        <v/>
      </c>
      <c r="G194" s="280" t="str">
        <f t="shared" si="25"/>
        <v/>
      </c>
      <c r="H194" s="400" t="str">
        <f t="shared" si="25"/>
        <v/>
      </c>
    </row>
    <row r="195" spans="1:10" ht="30" customHeight="1" x14ac:dyDescent="0.25">
      <c r="A195" s="175" t="s">
        <v>153</v>
      </c>
      <c r="B195" s="259" t="str">
        <f t="shared" si="22"/>
        <v/>
      </c>
      <c r="C195" s="259" t="str">
        <f t="shared" si="22"/>
        <v/>
      </c>
      <c r="D195" s="272"/>
      <c r="E195" s="277" t="str">
        <f t="shared" ref="E195:E200" si="26">C195</f>
        <v/>
      </c>
      <c r="F195" s="400" t="str">
        <f t="shared" si="25"/>
        <v/>
      </c>
      <c r="G195" s="280" t="str">
        <f t="shared" si="25"/>
        <v/>
      </c>
      <c r="H195" s="400" t="str">
        <f t="shared" si="25"/>
        <v/>
      </c>
    </row>
    <row r="196" spans="1:10" ht="30" customHeight="1" x14ac:dyDescent="0.25">
      <c r="A196" s="198" t="str">
        <f>IF('Recyclingschritt N_0'!A66&lt;&gt;"",'Recyclingschritt N_0'!A66,"")</f>
        <v/>
      </c>
      <c r="B196" s="259" t="str">
        <f t="shared" si="22"/>
        <v/>
      </c>
      <c r="C196" s="259" t="str">
        <f t="shared" si="22"/>
        <v/>
      </c>
      <c r="D196" s="272"/>
      <c r="E196" s="277" t="str">
        <f t="shared" si="26"/>
        <v/>
      </c>
      <c r="F196" s="400" t="str">
        <f t="shared" si="25"/>
        <v/>
      </c>
      <c r="G196" s="280" t="str">
        <f t="shared" si="25"/>
        <v/>
      </c>
      <c r="H196" s="400" t="str">
        <f t="shared" si="25"/>
        <v/>
      </c>
    </row>
    <row r="197" spans="1:10" ht="30" customHeight="1" x14ac:dyDescent="0.25">
      <c r="A197" s="198" t="str">
        <f>IF('Recyclingschritt N_0'!A67&lt;&gt;"",'Recyclingschritt N_0'!A67,"")</f>
        <v/>
      </c>
      <c r="B197" s="259" t="str">
        <f t="shared" si="22"/>
        <v/>
      </c>
      <c r="C197" s="259" t="str">
        <f t="shared" si="22"/>
        <v/>
      </c>
      <c r="D197" s="272"/>
      <c r="E197" s="277" t="str">
        <f t="shared" si="26"/>
        <v/>
      </c>
      <c r="F197" s="400" t="str">
        <f t="shared" si="25"/>
        <v/>
      </c>
      <c r="G197" s="280" t="str">
        <f t="shared" si="25"/>
        <v/>
      </c>
      <c r="H197" s="400" t="str">
        <f t="shared" si="25"/>
        <v/>
      </c>
    </row>
    <row r="198" spans="1:10" ht="30" customHeight="1" x14ac:dyDescent="0.25">
      <c r="A198" s="198" t="str">
        <f>IF('Recyclingschritt N_0'!A68&lt;&gt;"",'Recyclingschritt N_0'!A68,"")</f>
        <v/>
      </c>
      <c r="B198" s="259" t="str">
        <f t="shared" si="22"/>
        <v/>
      </c>
      <c r="C198" s="259" t="str">
        <f t="shared" si="22"/>
        <v/>
      </c>
      <c r="D198" s="272"/>
      <c r="E198" s="277" t="str">
        <f t="shared" si="26"/>
        <v/>
      </c>
      <c r="F198" s="400" t="str">
        <f t="shared" si="25"/>
        <v/>
      </c>
      <c r="G198" s="280" t="str">
        <f t="shared" si="25"/>
        <v/>
      </c>
      <c r="H198" s="400" t="str">
        <f t="shared" si="25"/>
        <v/>
      </c>
    </row>
    <row r="199" spans="1:10" ht="30" customHeight="1" x14ac:dyDescent="0.25">
      <c r="A199" s="198" t="str">
        <f>IF('Recyclingschritt N_0'!A69&lt;&gt;"",'Recyclingschritt N_0'!A69,"")</f>
        <v/>
      </c>
      <c r="B199" s="259" t="str">
        <f t="shared" si="22"/>
        <v/>
      </c>
      <c r="C199" s="259" t="str">
        <f t="shared" si="22"/>
        <v/>
      </c>
      <c r="D199" s="272"/>
      <c r="E199" s="277" t="str">
        <f t="shared" si="26"/>
        <v/>
      </c>
      <c r="F199" s="400" t="str">
        <f t="shared" si="25"/>
        <v/>
      </c>
      <c r="G199" s="280" t="str">
        <f t="shared" si="25"/>
        <v/>
      </c>
      <c r="H199" s="400" t="str">
        <f t="shared" si="25"/>
        <v/>
      </c>
    </row>
    <row r="200" spans="1:10" ht="30" customHeight="1" x14ac:dyDescent="0.25">
      <c r="A200" s="198" t="str">
        <f>IF('Recyclingschritt N_0'!A70&lt;&gt;"",'Recyclingschritt N_0'!A70,"")</f>
        <v/>
      </c>
      <c r="B200" s="259" t="str">
        <f t="shared" si="22"/>
        <v/>
      </c>
      <c r="C200" s="259" t="str">
        <f t="shared" si="22"/>
        <v/>
      </c>
      <c r="D200" s="272"/>
      <c r="E200" s="277" t="str">
        <f t="shared" si="26"/>
        <v/>
      </c>
      <c r="F200" s="400" t="str">
        <f t="shared" si="25"/>
        <v/>
      </c>
      <c r="G200" s="280" t="str">
        <f t="shared" si="25"/>
        <v/>
      </c>
      <c r="H200" s="400" t="str">
        <f t="shared" si="25"/>
        <v/>
      </c>
    </row>
    <row r="201" spans="1:10" ht="30" customHeight="1" x14ac:dyDescent="0.25">
      <c r="A201" s="225" t="s">
        <v>177</v>
      </c>
      <c r="B201" s="278">
        <f>SUM(B182:B200)</f>
        <v>0</v>
      </c>
      <c r="C201" s="278">
        <f>SUM(C182:C200)</f>
        <v>0</v>
      </c>
      <c r="D201" s="272"/>
      <c r="E201" s="279">
        <f>SUM(E182:E200)</f>
        <v>0</v>
      </c>
      <c r="F201" s="229" t="str">
        <f>IF(F71&lt;&gt;"",F71,"")</f>
        <v/>
      </c>
      <c r="G201" s="280" t="str">
        <f>IF(G71&lt;&gt;"",G71,"")</f>
        <v/>
      </c>
      <c r="H201" s="229" t="str">
        <f>IF(H71&lt;&gt;"",H71,"")</f>
        <v/>
      </c>
      <c r="J201" s="378"/>
    </row>
    <row r="202" spans="1:10" x14ac:dyDescent="0.25">
      <c r="A202" s="552"/>
      <c r="B202" s="553"/>
      <c r="C202" s="553"/>
      <c r="D202" s="553"/>
      <c r="E202" s="553"/>
      <c r="F202" s="553"/>
      <c r="G202" s="553"/>
      <c r="H202" s="553"/>
    </row>
    <row r="203" spans="1:10" ht="54.95" customHeight="1" x14ac:dyDescent="0.25">
      <c r="A203" s="567" t="s">
        <v>198</v>
      </c>
      <c r="B203" s="568"/>
      <c r="C203" s="568"/>
      <c r="D203" s="568"/>
      <c r="E203" s="568"/>
      <c r="F203" s="568"/>
      <c r="G203" s="568"/>
      <c r="H203" s="224" t="str">
        <f>CONCATENATE("hier:  ",$H$1)</f>
        <v xml:space="preserve">hier:  </v>
      </c>
    </row>
    <row r="204" spans="1:10" ht="54.95" customHeight="1" x14ac:dyDescent="0.25">
      <c r="A204" s="397" t="s">
        <v>195</v>
      </c>
      <c r="B204" s="449">
        <f>D31</f>
        <v>0</v>
      </c>
      <c r="C204" s="450"/>
      <c r="D204" s="398"/>
      <c r="E204" s="398"/>
      <c r="F204" s="398"/>
      <c r="G204" s="398"/>
      <c r="H204" s="399"/>
    </row>
    <row r="205" spans="1:10" ht="15" customHeight="1" x14ac:dyDescent="0.25">
      <c r="A205" s="441" t="s">
        <v>100</v>
      </c>
      <c r="B205" s="442"/>
      <c r="C205" s="443"/>
      <c r="D205" s="554" t="str">
        <f>IF(E31&lt;&gt;"",E31,"")</f>
        <v/>
      </c>
      <c r="E205" s="555"/>
      <c r="F205" s="555"/>
      <c r="G205" s="555"/>
      <c r="H205" s="572"/>
    </row>
    <row r="206" spans="1:10" ht="102.75" customHeight="1" x14ac:dyDescent="0.25">
      <c r="A206" s="237" t="s">
        <v>83</v>
      </c>
      <c r="B206" s="14" t="s">
        <v>69</v>
      </c>
      <c r="C206" s="14" t="s">
        <v>56</v>
      </c>
      <c r="D206" s="14" t="s">
        <v>58</v>
      </c>
      <c r="E206" s="15" t="s">
        <v>57</v>
      </c>
      <c r="F206" s="557" t="s">
        <v>54</v>
      </c>
      <c r="G206" s="331" t="s">
        <v>55</v>
      </c>
      <c r="H206" s="559" t="s">
        <v>12</v>
      </c>
    </row>
    <row r="207" spans="1:10" ht="35.1" customHeight="1" x14ac:dyDescent="0.25">
      <c r="A207" s="333"/>
      <c r="B207" s="330" t="s">
        <v>8</v>
      </c>
      <c r="C207" s="330" t="s">
        <v>8</v>
      </c>
      <c r="D207" s="330" t="s">
        <v>8</v>
      </c>
      <c r="E207" s="330" t="s">
        <v>8</v>
      </c>
      <c r="F207" s="558"/>
      <c r="G207" s="8" t="s">
        <v>9</v>
      </c>
      <c r="H207" s="560"/>
    </row>
    <row r="208" spans="1:10" ht="30" customHeight="1" x14ac:dyDescent="0.25">
      <c r="A208" s="175" t="s">
        <v>120</v>
      </c>
      <c r="B208" s="259" t="str">
        <f t="shared" ref="B208:C226" si="27">IFERROR(B52*$G$31,"")</f>
        <v/>
      </c>
      <c r="C208" s="259" t="str">
        <f t="shared" si="27"/>
        <v/>
      </c>
      <c r="D208" s="272"/>
      <c r="E208" s="277" t="str">
        <f t="shared" ref="E208:E219" si="28">C208</f>
        <v/>
      </c>
      <c r="F208" s="400" t="str">
        <f>IF($D$31&lt;&gt;"",F52,"")</f>
        <v/>
      </c>
      <c r="G208" s="280" t="str">
        <f t="shared" ref="G208:H208" si="29">IF($D$31&lt;&gt;"",G52,"")</f>
        <v/>
      </c>
      <c r="H208" s="400" t="str">
        <f t="shared" si="29"/>
        <v/>
      </c>
    </row>
    <row r="209" spans="1:8" ht="30" customHeight="1" x14ac:dyDescent="0.25">
      <c r="A209" s="175" t="s">
        <v>121</v>
      </c>
      <c r="B209" s="259" t="str">
        <f t="shared" si="27"/>
        <v/>
      </c>
      <c r="C209" s="259" t="str">
        <f t="shared" si="27"/>
        <v/>
      </c>
      <c r="D209" s="272"/>
      <c r="E209" s="277" t="str">
        <f t="shared" si="28"/>
        <v/>
      </c>
      <c r="F209" s="400" t="str">
        <f t="shared" ref="F209:H226" si="30">IF($D$31&lt;&gt;"",F53,"")</f>
        <v/>
      </c>
      <c r="G209" s="280" t="str">
        <f t="shared" si="30"/>
        <v/>
      </c>
      <c r="H209" s="400" t="str">
        <f t="shared" si="30"/>
        <v/>
      </c>
    </row>
    <row r="210" spans="1:8" ht="30" customHeight="1" x14ac:dyDescent="0.25">
      <c r="A210" s="175" t="s">
        <v>122</v>
      </c>
      <c r="B210" s="259" t="str">
        <f t="shared" si="27"/>
        <v/>
      </c>
      <c r="C210" s="259" t="str">
        <f t="shared" si="27"/>
        <v/>
      </c>
      <c r="D210" s="272"/>
      <c r="E210" s="277" t="str">
        <f t="shared" si="28"/>
        <v/>
      </c>
      <c r="F210" s="400" t="str">
        <f t="shared" si="30"/>
        <v/>
      </c>
      <c r="G210" s="280" t="str">
        <f t="shared" si="30"/>
        <v/>
      </c>
      <c r="H210" s="400" t="str">
        <f t="shared" si="30"/>
        <v/>
      </c>
    </row>
    <row r="211" spans="1:8" ht="30" customHeight="1" x14ac:dyDescent="0.25">
      <c r="A211" s="175" t="s">
        <v>123</v>
      </c>
      <c r="B211" s="259" t="str">
        <f t="shared" si="27"/>
        <v/>
      </c>
      <c r="C211" s="259" t="str">
        <f t="shared" si="27"/>
        <v/>
      </c>
      <c r="D211" s="272"/>
      <c r="E211" s="277" t="str">
        <f t="shared" si="28"/>
        <v/>
      </c>
      <c r="F211" s="400" t="str">
        <f t="shared" si="30"/>
        <v/>
      </c>
      <c r="G211" s="280" t="str">
        <f t="shared" si="30"/>
        <v/>
      </c>
      <c r="H211" s="400" t="str">
        <f t="shared" si="30"/>
        <v/>
      </c>
    </row>
    <row r="212" spans="1:8" ht="30" customHeight="1" x14ac:dyDescent="0.25">
      <c r="A212" s="175" t="s">
        <v>124</v>
      </c>
      <c r="B212" s="259" t="str">
        <f t="shared" si="27"/>
        <v/>
      </c>
      <c r="C212" s="259" t="str">
        <f t="shared" si="27"/>
        <v/>
      </c>
      <c r="D212" s="272"/>
      <c r="E212" s="277" t="str">
        <f t="shared" si="28"/>
        <v/>
      </c>
      <c r="F212" s="400" t="str">
        <f t="shared" si="30"/>
        <v/>
      </c>
      <c r="G212" s="280" t="str">
        <f t="shared" si="30"/>
        <v/>
      </c>
      <c r="H212" s="400" t="str">
        <f t="shared" si="30"/>
        <v/>
      </c>
    </row>
    <row r="213" spans="1:8" ht="30" customHeight="1" x14ac:dyDescent="0.25">
      <c r="A213" s="175" t="s">
        <v>125</v>
      </c>
      <c r="B213" s="259" t="str">
        <f t="shared" si="27"/>
        <v/>
      </c>
      <c r="C213" s="259" t="str">
        <f t="shared" si="27"/>
        <v/>
      </c>
      <c r="D213" s="272"/>
      <c r="E213" s="277" t="str">
        <f t="shared" si="28"/>
        <v/>
      </c>
      <c r="F213" s="400" t="str">
        <f t="shared" si="30"/>
        <v/>
      </c>
      <c r="G213" s="280" t="str">
        <f t="shared" si="30"/>
        <v/>
      </c>
      <c r="H213" s="400" t="str">
        <f t="shared" si="30"/>
        <v/>
      </c>
    </row>
    <row r="214" spans="1:8" ht="30" customHeight="1" x14ac:dyDescent="0.25">
      <c r="A214" s="175" t="s">
        <v>28</v>
      </c>
      <c r="B214" s="259" t="str">
        <f t="shared" si="27"/>
        <v/>
      </c>
      <c r="C214" s="259" t="str">
        <f t="shared" si="27"/>
        <v/>
      </c>
      <c r="D214" s="272"/>
      <c r="E214" s="277" t="str">
        <f t="shared" si="28"/>
        <v/>
      </c>
      <c r="F214" s="400" t="str">
        <f t="shared" si="30"/>
        <v/>
      </c>
      <c r="G214" s="280" t="str">
        <f t="shared" si="30"/>
        <v/>
      </c>
      <c r="H214" s="400" t="str">
        <f t="shared" si="30"/>
        <v/>
      </c>
    </row>
    <row r="215" spans="1:8" ht="30" customHeight="1" x14ac:dyDescent="0.25">
      <c r="A215" s="175" t="s">
        <v>147</v>
      </c>
      <c r="B215" s="259" t="str">
        <f t="shared" si="27"/>
        <v/>
      </c>
      <c r="C215" s="259" t="str">
        <f t="shared" si="27"/>
        <v/>
      </c>
      <c r="D215" s="272"/>
      <c r="E215" s="277" t="str">
        <f t="shared" si="28"/>
        <v/>
      </c>
      <c r="F215" s="400" t="str">
        <f t="shared" si="30"/>
        <v/>
      </c>
      <c r="G215" s="280" t="str">
        <f t="shared" si="30"/>
        <v/>
      </c>
      <c r="H215" s="400" t="str">
        <f t="shared" si="30"/>
        <v/>
      </c>
    </row>
    <row r="216" spans="1:8" ht="30" customHeight="1" x14ac:dyDescent="0.35">
      <c r="A216" s="175" t="s">
        <v>148</v>
      </c>
      <c r="B216" s="259" t="str">
        <f t="shared" si="27"/>
        <v/>
      </c>
      <c r="C216" s="259" t="str">
        <f t="shared" si="27"/>
        <v/>
      </c>
      <c r="D216" s="272"/>
      <c r="E216" s="277" t="str">
        <f t="shared" si="28"/>
        <v/>
      </c>
      <c r="F216" s="400" t="str">
        <f t="shared" si="30"/>
        <v/>
      </c>
      <c r="G216" s="280" t="str">
        <f t="shared" si="30"/>
        <v/>
      </c>
      <c r="H216" s="400" t="str">
        <f t="shared" si="30"/>
        <v/>
      </c>
    </row>
    <row r="217" spans="1:8" ht="48.75" customHeight="1" x14ac:dyDescent="0.25">
      <c r="A217" s="175" t="s">
        <v>149</v>
      </c>
      <c r="B217" s="259" t="str">
        <f t="shared" si="27"/>
        <v/>
      </c>
      <c r="C217" s="259" t="str">
        <f t="shared" si="27"/>
        <v/>
      </c>
      <c r="D217" s="272"/>
      <c r="E217" s="277" t="str">
        <f t="shared" si="28"/>
        <v/>
      </c>
      <c r="F217" s="400" t="str">
        <f t="shared" si="30"/>
        <v/>
      </c>
      <c r="G217" s="280" t="str">
        <f t="shared" si="30"/>
        <v/>
      </c>
      <c r="H217" s="400" t="str">
        <f t="shared" si="30"/>
        <v/>
      </c>
    </row>
    <row r="218" spans="1:8" ht="30" customHeight="1" x14ac:dyDescent="0.25">
      <c r="A218" s="175" t="s">
        <v>150</v>
      </c>
      <c r="B218" s="259" t="str">
        <f t="shared" si="27"/>
        <v/>
      </c>
      <c r="C218" s="259" t="str">
        <f t="shared" si="27"/>
        <v/>
      </c>
      <c r="D218" s="272"/>
      <c r="E218" s="277" t="str">
        <f t="shared" si="28"/>
        <v/>
      </c>
      <c r="F218" s="400" t="str">
        <f t="shared" si="30"/>
        <v/>
      </c>
      <c r="G218" s="280" t="str">
        <f t="shared" si="30"/>
        <v/>
      </c>
      <c r="H218" s="400" t="str">
        <f t="shared" si="30"/>
        <v/>
      </c>
    </row>
    <row r="219" spans="1:8" ht="30" customHeight="1" x14ac:dyDescent="0.25">
      <c r="A219" s="175" t="s">
        <v>151</v>
      </c>
      <c r="B219" s="259" t="str">
        <f t="shared" si="27"/>
        <v/>
      </c>
      <c r="C219" s="259" t="str">
        <f t="shared" si="27"/>
        <v/>
      </c>
      <c r="D219" s="272"/>
      <c r="E219" s="277" t="str">
        <f t="shared" si="28"/>
        <v/>
      </c>
      <c r="F219" s="400" t="str">
        <f t="shared" si="30"/>
        <v/>
      </c>
      <c r="G219" s="280" t="str">
        <f t="shared" si="30"/>
        <v/>
      </c>
      <c r="H219" s="400" t="str">
        <f t="shared" si="30"/>
        <v/>
      </c>
    </row>
    <row r="220" spans="1:8" ht="30" customHeight="1" x14ac:dyDescent="0.25">
      <c r="A220" s="175" t="s">
        <v>152</v>
      </c>
      <c r="B220" s="259" t="str">
        <f t="shared" si="27"/>
        <v/>
      </c>
      <c r="C220" s="259" t="str">
        <f t="shared" si="27"/>
        <v/>
      </c>
      <c r="D220" s="272"/>
      <c r="E220" s="277" t="str">
        <f>C220</f>
        <v/>
      </c>
      <c r="F220" s="400" t="str">
        <f t="shared" si="30"/>
        <v/>
      </c>
      <c r="G220" s="280" t="str">
        <f t="shared" si="30"/>
        <v/>
      </c>
      <c r="H220" s="400" t="str">
        <f t="shared" si="30"/>
        <v/>
      </c>
    </row>
    <row r="221" spans="1:8" ht="30" customHeight="1" x14ac:dyDescent="0.25">
      <c r="A221" s="175" t="s">
        <v>153</v>
      </c>
      <c r="B221" s="259" t="str">
        <f t="shared" si="27"/>
        <v/>
      </c>
      <c r="C221" s="259" t="str">
        <f t="shared" si="27"/>
        <v/>
      </c>
      <c r="D221" s="272"/>
      <c r="E221" s="277" t="str">
        <f t="shared" ref="E221:E226" si="31">C221</f>
        <v/>
      </c>
      <c r="F221" s="400" t="str">
        <f t="shared" si="30"/>
        <v/>
      </c>
      <c r="G221" s="280" t="str">
        <f t="shared" si="30"/>
        <v/>
      </c>
      <c r="H221" s="400" t="str">
        <f t="shared" si="30"/>
        <v/>
      </c>
    </row>
    <row r="222" spans="1:8" ht="30" customHeight="1" x14ac:dyDescent="0.25">
      <c r="A222" s="198" t="str">
        <f>IF('Recyclingschritt N_0'!A66&lt;&gt;"",'Recyclingschritt N_0'!A66,"")</f>
        <v/>
      </c>
      <c r="B222" s="259" t="str">
        <f t="shared" si="27"/>
        <v/>
      </c>
      <c r="C222" s="259" t="str">
        <f t="shared" si="27"/>
        <v/>
      </c>
      <c r="D222" s="272"/>
      <c r="E222" s="277" t="str">
        <f t="shared" si="31"/>
        <v/>
      </c>
      <c r="F222" s="400" t="str">
        <f t="shared" si="30"/>
        <v/>
      </c>
      <c r="G222" s="280" t="str">
        <f t="shared" si="30"/>
        <v/>
      </c>
      <c r="H222" s="400" t="str">
        <f t="shared" si="30"/>
        <v/>
      </c>
    </row>
    <row r="223" spans="1:8" ht="30" customHeight="1" x14ac:dyDescent="0.25">
      <c r="A223" s="198" t="str">
        <f>IF('Recyclingschritt N_0'!A67&lt;&gt;"",'Recyclingschritt N_0'!A67,"")</f>
        <v/>
      </c>
      <c r="B223" s="259" t="str">
        <f t="shared" si="27"/>
        <v/>
      </c>
      <c r="C223" s="259" t="str">
        <f t="shared" si="27"/>
        <v/>
      </c>
      <c r="D223" s="272"/>
      <c r="E223" s="277" t="str">
        <f t="shared" si="31"/>
        <v/>
      </c>
      <c r="F223" s="400" t="str">
        <f t="shared" si="30"/>
        <v/>
      </c>
      <c r="G223" s="280" t="str">
        <f t="shared" si="30"/>
        <v/>
      </c>
      <c r="H223" s="400" t="str">
        <f t="shared" si="30"/>
        <v/>
      </c>
    </row>
    <row r="224" spans="1:8" ht="30" customHeight="1" x14ac:dyDescent="0.25">
      <c r="A224" s="198" t="str">
        <f>IF('Recyclingschritt N_0'!A68&lt;&gt;"",'Recyclingschritt N_0'!A68,"")</f>
        <v/>
      </c>
      <c r="B224" s="259" t="str">
        <f t="shared" si="27"/>
        <v/>
      </c>
      <c r="C224" s="259" t="str">
        <f t="shared" si="27"/>
        <v/>
      </c>
      <c r="D224" s="272"/>
      <c r="E224" s="277" t="str">
        <f t="shared" si="31"/>
        <v/>
      </c>
      <c r="F224" s="400" t="str">
        <f t="shared" si="30"/>
        <v/>
      </c>
      <c r="G224" s="280" t="str">
        <f t="shared" si="30"/>
        <v/>
      </c>
      <c r="H224" s="400" t="str">
        <f t="shared" si="30"/>
        <v/>
      </c>
    </row>
    <row r="225" spans="1:8" ht="30" customHeight="1" x14ac:dyDescent="0.25">
      <c r="A225" s="198" t="str">
        <f>IF('Recyclingschritt N_0'!A69&lt;&gt;"",'Recyclingschritt N_0'!A69,"")</f>
        <v/>
      </c>
      <c r="B225" s="259" t="str">
        <f t="shared" si="27"/>
        <v/>
      </c>
      <c r="C225" s="259" t="str">
        <f t="shared" si="27"/>
        <v/>
      </c>
      <c r="D225" s="272"/>
      <c r="E225" s="277" t="str">
        <f t="shared" si="31"/>
        <v/>
      </c>
      <c r="F225" s="400" t="str">
        <f t="shared" si="30"/>
        <v/>
      </c>
      <c r="G225" s="280" t="str">
        <f t="shared" si="30"/>
        <v/>
      </c>
      <c r="H225" s="400" t="str">
        <f t="shared" si="30"/>
        <v/>
      </c>
    </row>
    <row r="226" spans="1:8" ht="30" customHeight="1" x14ac:dyDescent="0.25">
      <c r="A226" s="198" t="str">
        <f>IF('Recyclingschritt N_0'!A70&lt;&gt;"",'Recyclingschritt N_0'!A70,"")</f>
        <v/>
      </c>
      <c r="B226" s="259" t="str">
        <f t="shared" si="27"/>
        <v/>
      </c>
      <c r="C226" s="259" t="str">
        <f t="shared" si="27"/>
        <v/>
      </c>
      <c r="D226" s="272"/>
      <c r="E226" s="277" t="str">
        <f t="shared" si="31"/>
        <v/>
      </c>
      <c r="F226" s="400" t="str">
        <f t="shared" si="30"/>
        <v/>
      </c>
      <c r="G226" s="280" t="str">
        <f t="shared" si="30"/>
        <v/>
      </c>
      <c r="H226" s="400" t="str">
        <f t="shared" si="30"/>
        <v/>
      </c>
    </row>
    <row r="227" spans="1:8" ht="17.25" x14ac:dyDescent="0.25">
      <c r="A227" s="225" t="s">
        <v>177</v>
      </c>
      <c r="B227" s="278">
        <f>SUM(B208:B226)</f>
        <v>0</v>
      </c>
      <c r="C227" s="278">
        <f>SUM(C208:C226)</f>
        <v>0</v>
      </c>
      <c r="D227" s="272"/>
      <c r="E227" s="279">
        <f>SUM(E208:E226)</f>
        <v>0</v>
      </c>
      <c r="F227" s="229" t="str">
        <f>IF(F71&lt;&gt;"",F71,"")</f>
        <v/>
      </c>
      <c r="G227" s="280" t="str">
        <f>IF(G71&lt;&gt;"",G71,"")</f>
        <v/>
      </c>
      <c r="H227" s="229" t="str">
        <f>IF(H71&lt;&gt;"",H71,"")</f>
        <v/>
      </c>
    </row>
    <row r="228" spans="1:8" ht="15" customHeight="1" x14ac:dyDescent="0.25">
      <c r="A228" s="552"/>
      <c r="B228" s="553"/>
      <c r="C228" s="553"/>
      <c r="D228" s="553"/>
      <c r="E228" s="553"/>
      <c r="F228" s="553"/>
      <c r="G228" s="553"/>
      <c r="H228" s="553"/>
    </row>
    <row r="229" spans="1:8" x14ac:dyDescent="0.25">
      <c r="A229" s="329"/>
    </row>
    <row r="230" spans="1:8" ht="17.25" customHeight="1" x14ac:dyDescent="0.25">
      <c r="A230" s="7" t="str">
        <f>Gesamtergebnis!A197</f>
        <v>Anmerkungen (vgl. DV Abschnitt 7):</v>
      </c>
    </row>
    <row r="232" spans="1:8" ht="31.5" customHeight="1" x14ac:dyDescent="0.25">
      <c r="A232" s="458" t="s">
        <v>172</v>
      </c>
      <c r="B232" s="458"/>
      <c r="C232" s="458"/>
      <c r="D232" s="458"/>
      <c r="E232" s="458"/>
      <c r="F232" s="458"/>
      <c r="G232" s="458"/>
      <c r="H232" s="458"/>
    </row>
    <row r="234" spans="1:8" ht="15" customHeight="1" x14ac:dyDescent="0.25">
      <c r="A234" s="458" t="s">
        <v>173</v>
      </c>
      <c r="B234" s="458"/>
      <c r="C234" s="458"/>
      <c r="D234" s="458"/>
      <c r="E234" s="458"/>
      <c r="F234" s="458"/>
      <c r="G234" s="458"/>
      <c r="H234" s="458"/>
    </row>
    <row r="235" spans="1:8" ht="36" customHeight="1" x14ac:dyDescent="0.25">
      <c r="A235" s="458"/>
      <c r="B235" s="458"/>
      <c r="C235" s="458"/>
      <c r="D235" s="458"/>
      <c r="E235" s="458"/>
      <c r="F235" s="458"/>
      <c r="G235" s="458"/>
      <c r="H235" s="458"/>
    </row>
    <row r="237" spans="1:8" ht="35.25" customHeight="1" x14ac:dyDescent="0.25">
      <c r="A237" s="458" t="s">
        <v>106</v>
      </c>
      <c r="B237" s="459"/>
      <c r="C237" s="459"/>
      <c r="D237" s="459"/>
      <c r="E237" s="459"/>
      <c r="F237" s="459"/>
      <c r="G237" s="459"/>
      <c r="H237" s="459"/>
    </row>
    <row r="239" spans="1:8" ht="65.25" customHeight="1" x14ac:dyDescent="0.25">
      <c r="A239" s="458" t="s">
        <v>111</v>
      </c>
      <c r="B239" s="459"/>
      <c r="C239" s="459"/>
      <c r="D239" s="459"/>
      <c r="E239" s="459"/>
      <c r="F239" s="459"/>
      <c r="G239" s="459"/>
      <c r="H239" s="459"/>
    </row>
    <row r="241" spans="1:8" x14ac:dyDescent="0.25">
      <c r="A241" s="458" t="s">
        <v>107</v>
      </c>
      <c r="B241" s="458"/>
      <c r="C241" s="458"/>
      <c r="D241" s="458"/>
      <c r="E241" s="458"/>
      <c r="F241" s="458"/>
      <c r="G241" s="458"/>
      <c r="H241" s="458"/>
    </row>
    <row r="242" spans="1:8" ht="32.25" customHeight="1" x14ac:dyDescent="0.25">
      <c r="A242" s="458"/>
      <c r="B242" s="458"/>
      <c r="C242" s="458"/>
      <c r="D242" s="458"/>
      <c r="E242" s="458"/>
      <c r="F242" s="458"/>
      <c r="G242" s="458"/>
      <c r="H242" s="458"/>
    </row>
    <row r="244" spans="1:8" ht="37.5" customHeight="1" x14ac:dyDescent="0.25">
      <c r="A244" s="458" t="s">
        <v>108</v>
      </c>
      <c r="B244" s="458"/>
      <c r="C244" s="458"/>
      <c r="D244" s="458"/>
      <c r="E244" s="458"/>
      <c r="F244" s="458"/>
      <c r="G244" s="458"/>
      <c r="H244" s="458"/>
    </row>
    <row r="245" spans="1:8" ht="15" customHeight="1" x14ac:dyDescent="0.25">
      <c r="A245" s="177"/>
      <c r="B245" s="177"/>
      <c r="C245" s="177"/>
      <c r="D245" s="177"/>
      <c r="E245" s="177"/>
      <c r="F245" s="177"/>
      <c r="G245" s="177"/>
      <c r="H245" s="177"/>
    </row>
    <row r="246" spans="1:8" s="82" customFormat="1" ht="50.25" customHeight="1" x14ac:dyDescent="0.25">
      <c r="A246" s="458" t="s">
        <v>109</v>
      </c>
      <c r="B246" s="458"/>
      <c r="C246" s="458"/>
      <c r="D246" s="458"/>
      <c r="E246" s="458"/>
      <c r="F246" s="458"/>
      <c r="G246" s="458"/>
      <c r="H246" s="458"/>
    </row>
    <row r="247" spans="1:8" s="82" customFormat="1" ht="15" customHeight="1" x14ac:dyDescent="0.25">
      <c r="A247" s="59"/>
      <c r="B247" s="59"/>
      <c r="C247" s="59"/>
      <c r="D247" s="59"/>
      <c r="E247" s="59"/>
      <c r="F247" s="59"/>
      <c r="G247" s="59"/>
      <c r="H247" s="59"/>
    </row>
    <row r="248" spans="1:8" s="82" customFormat="1" ht="20.25" customHeight="1" x14ac:dyDescent="0.25">
      <c r="A248" s="458" t="s">
        <v>102</v>
      </c>
      <c r="B248" s="458"/>
      <c r="C248" s="458"/>
      <c r="D248" s="458"/>
      <c r="E248" s="458"/>
      <c r="F248" s="458"/>
      <c r="G248" s="458"/>
      <c r="H248" s="458"/>
    </row>
    <row r="249" spans="1:8" s="82" customFormat="1" ht="15" customHeight="1" x14ac:dyDescent="0.25">
      <c r="A249" s="59"/>
      <c r="B249" s="59"/>
      <c r="C249" s="59"/>
      <c r="D249" s="59"/>
      <c r="E249" s="59"/>
      <c r="F249" s="59"/>
      <c r="G249" s="59"/>
      <c r="H249" s="59"/>
    </row>
    <row r="250" spans="1:8" s="82" customFormat="1" ht="37.5" customHeight="1" x14ac:dyDescent="0.25">
      <c r="A250" s="458" t="s">
        <v>110</v>
      </c>
      <c r="B250" s="458"/>
      <c r="C250" s="458"/>
      <c r="D250" s="458"/>
      <c r="E250" s="458"/>
      <c r="F250" s="458"/>
      <c r="G250" s="458"/>
      <c r="H250" s="458"/>
    </row>
    <row r="251" spans="1:8" s="176" customFormat="1" ht="15" customHeight="1" x14ac:dyDescent="0.25">
      <c r="A251" s="177"/>
      <c r="B251" s="177"/>
      <c r="C251" s="177"/>
      <c r="D251" s="177"/>
      <c r="E251" s="177"/>
      <c r="F251" s="177"/>
      <c r="G251" s="177"/>
      <c r="H251" s="177"/>
    </row>
    <row r="252" spans="1:8" s="176" customFormat="1" ht="37.5" customHeight="1" x14ac:dyDescent="0.25">
      <c r="A252" s="464" t="s">
        <v>155</v>
      </c>
      <c r="B252" s="427"/>
      <c r="C252" s="427"/>
      <c r="D252" s="427"/>
      <c r="E252" s="427"/>
      <c r="F252" s="427"/>
      <c r="G252" s="427"/>
      <c r="H252" s="573"/>
    </row>
    <row r="254" spans="1:8" ht="101.25" customHeight="1" x14ac:dyDescent="0.25">
      <c r="A254" s="458" t="s">
        <v>156</v>
      </c>
      <c r="B254" s="458"/>
      <c r="C254" s="458"/>
      <c r="D254" s="458"/>
      <c r="E254" s="458"/>
      <c r="F254" s="458"/>
      <c r="G254" s="458"/>
      <c r="H254" s="458"/>
    </row>
    <row r="256" spans="1:8" ht="35.25" customHeight="1" x14ac:dyDescent="0.25">
      <c r="A256" s="458" t="s">
        <v>157</v>
      </c>
      <c r="B256" s="458"/>
      <c r="C256" s="458"/>
      <c r="D256" s="458"/>
      <c r="E256" s="458"/>
      <c r="F256" s="458"/>
      <c r="G256" s="458"/>
      <c r="H256" s="458"/>
    </row>
    <row r="258" spans="1:8" ht="33.75" customHeight="1" x14ac:dyDescent="0.25">
      <c r="A258" s="487" t="s">
        <v>158</v>
      </c>
      <c r="B258" s="487"/>
      <c r="C258" s="487"/>
      <c r="D258" s="487"/>
      <c r="E258" s="487"/>
      <c r="F258" s="487"/>
      <c r="G258" s="487"/>
      <c r="H258" s="487"/>
    </row>
  </sheetData>
  <sheetProtection algorithmName="SHA-512" hashValue="fW+8Sysn5pE+Fb9fQ3VDWh9S4r1wcwdLi7NOmrj1U+9p08PW3JhjFwl8gW3pZDynA3ILwNjJE/c75ooISOoWSw==" saltValue="IfBJsEM/55co6YFJcduynQ==" spinCount="100000" sheet="1" objects="1" scenarios="1"/>
  <mergeCells count="97">
    <mergeCell ref="B178:C178"/>
    <mergeCell ref="B152:C152"/>
    <mergeCell ref="B126:C126"/>
    <mergeCell ref="B100:C100"/>
    <mergeCell ref="B74:C74"/>
    <mergeCell ref="A228:H228"/>
    <mergeCell ref="F180:F181"/>
    <mergeCell ref="H180:H181"/>
    <mergeCell ref="A202:H202"/>
    <mergeCell ref="F154:F155"/>
    <mergeCell ref="H154:H155"/>
    <mergeCell ref="A176:H176"/>
    <mergeCell ref="A177:G177"/>
    <mergeCell ref="A179:C179"/>
    <mergeCell ref="D179:H179"/>
    <mergeCell ref="A203:G203"/>
    <mergeCell ref="A205:C205"/>
    <mergeCell ref="D205:H205"/>
    <mergeCell ref="F206:F207"/>
    <mergeCell ref="H206:H207"/>
    <mergeCell ref="B204:C204"/>
    <mergeCell ref="A43:B43"/>
    <mergeCell ref="A44:B44"/>
    <mergeCell ref="A45:B45"/>
    <mergeCell ref="A151:G151"/>
    <mergeCell ref="A153:C153"/>
    <mergeCell ref="D153:H153"/>
    <mergeCell ref="A47:H47"/>
    <mergeCell ref="A42:B42"/>
    <mergeCell ref="E41:F41"/>
    <mergeCell ref="A48:G48"/>
    <mergeCell ref="D49:H49"/>
    <mergeCell ref="A150:H150"/>
    <mergeCell ref="A125:G125"/>
    <mergeCell ref="A127:C127"/>
    <mergeCell ref="D127:H127"/>
    <mergeCell ref="F128:F129"/>
    <mergeCell ref="H128:H129"/>
    <mergeCell ref="F50:F51"/>
    <mergeCell ref="H50:H51"/>
    <mergeCell ref="A72:H72"/>
    <mergeCell ref="B49:C49"/>
    <mergeCell ref="E44:F44"/>
    <mergeCell ref="E45:F45"/>
    <mergeCell ref="A248:H248"/>
    <mergeCell ref="A258:H258"/>
    <mergeCell ref="D75:H75"/>
    <mergeCell ref="F76:F77"/>
    <mergeCell ref="H76:H77"/>
    <mergeCell ref="A237:H237"/>
    <mergeCell ref="A239:H239"/>
    <mergeCell ref="A244:H244"/>
    <mergeCell ref="A246:H246"/>
    <mergeCell ref="A250:H250"/>
    <mergeCell ref="A254:H254"/>
    <mergeCell ref="A256:H256"/>
    <mergeCell ref="A234:H235"/>
    <mergeCell ref="A232:H232"/>
    <mergeCell ref="A241:H242"/>
    <mergeCell ref="A252:H252"/>
    <mergeCell ref="E37:F37"/>
    <mergeCell ref="A124:H124"/>
    <mergeCell ref="A101:C101"/>
    <mergeCell ref="D101:H101"/>
    <mergeCell ref="F102:F103"/>
    <mergeCell ref="H102:H103"/>
    <mergeCell ref="A46:C46"/>
    <mergeCell ref="E46:H46"/>
    <mergeCell ref="A75:C75"/>
    <mergeCell ref="A99:G99"/>
    <mergeCell ref="A98:H98"/>
    <mergeCell ref="A73:G73"/>
    <mergeCell ref="E42:F42"/>
    <mergeCell ref="A39:B39"/>
    <mergeCell ref="E43:F43"/>
    <mergeCell ref="A41:B41"/>
    <mergeCell ref="C1:F1"/>
    <mergeCell ref="C24:C25"/>
    <mergeCell ref="A23:G23"/>
    <mergeCell ref="E35:H35"/>
    <mergeCell ref="E24:F25"/>
    <mergeCell ref="E40:F40"/>
    <mergeCell ref="A40:B40"/>
    <mergeCell ref="B2:H2"/>
    <mergeCell ref="A3:H3"/>
    <mergeCell ref="C20:H21"/>
    <mergeCell ref="E39:F39"/>
    <mergeCell ref="A24:B25"/>
    <mergeCell ref="A34:G34"/>
    <mergeCell ref="E32:G32"/>
    <mergeCell ref="D35:D36"/>
    <mergeCell ref="A38:B38"/>
    <mergeCell ref="A35:B37"/>
    <mergeCell ref="E38:F38"/>
    <mergeCell ref="C35:C37"/>
    <mergeCell ref="A20:B21"/>
    <mergeCell ref="E36:F36"/>
  </mergeCells>
  <phoneticPr fontId="26" type="noConversion"/>
  <pageMargins left="0.59055118110236227" right="0.62992125984251968" top="0.51181102362204722" bottom="0.51181102362204722" header="0.31496062992125984" footer="0.31496062992125984"/>
  <pageSetup paperSize="9" scale="75" orientation="portrait" r:id="rId1"/>
  <headerFooter>
    <oddHeader>&amp;CBlatt - &amp;A</oddHeader>
    <oddFooter>&amp;CSeite &amp;P von &amp;N</oddFooter>
  </headerFooter>
  <ignoredErrors>
    <ignoredError sqref="B68:B69" unlockedFormula="1"/>
  </ignoredError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D9F24-FA46-4580-8E43-BF7F2418C2BA}">
  <sheetPr codeName="Tabelle4"/>
  <dimension ref="A1:H90"/>
  <sheetViews>
    <sheetView view="pageLayout" zoomScaleNormal="100" workbookViewId="0"/>
  </sheetViews>
  <sheetFormatPr baseColWidth="10" defaultColWidth="11.42578125" defaultRowHeight="15" x14ac:dyDescent="0.25"/>
  <cols>
    <col min="1" max="1" width="25.140625" customWidth="1"/>
    <col min="2" max="2" width="15" customWidth="1"/>
    <col min="3" max="3" width="12.7109375" customWidth="1"/>
    <col min="4" max="4" width="12.28515625" customWidth="1"/>
    <col min="5" max="5" width="10.7109375" customWidth="1"/>
    <col min="6" max="6" width="15.28515625" customWidth="1"/>
    <col min="7" max="7" width="14.85546875" customWidth="1"/>
    <col min="8" max="8" width="12.140625" customWidth="1"/>
  </cols>
  <sheetData>
    <row r="1" spans="1:8" ht="24.95" customHeight="1" x14ac:dyDescent="0.25">
      <c r="A1" s="242"/>
      <c r="B1" s="243"/>
      <c r="C1" s="587" t="s">
        <v>26</v>
      </c>
      <c r="D1" s="588"/>
      <c r="E1" s="588"/>
      <c r="F1" s="588"/>
      <c r="G1" s="326"/>
      <c r="H1" s="327" t="str">
        <f>IF('Titelseite Lithium-Altbatterien'!$F$7&lt;&gt;"",'Titelseite Lithium-Altbatterien'!$F$7,"")</f>
        <v/>
      </c>
    </row>
    <row r="2" spans="1:8" ht="32.25" customHeight="1" x14ac:dyDescent="0.25">
      <c r="A2" s="157" t="str">
        <f>'Recyclingschritt N_0'!A2</f>
        <v>DV Abschnitt  7 (Teil 2)</v>
      </c>
      <c r="B2" s="589" t="s">
        <v>39</v>
      </c>
      <c r="C2" s="590"/>
      <c r="D2" s="590"/>
      <c r="E2" s="590"/>
      <c r="F2" s="590"/>
      <c r="G2" s="590"/>
      <c r="H2" s="591"/>
    </row>
    <row r="3" spans="1:8" ht="60" customHeight="1" x14ac:dyDescent="0.25">
      <c r="A3" s="491" t="s">
        <v>115</v>
      </c>
      <c r="B3" s="492"/>
      <c r="C3" s="492"/>
      <c r="D3" s="492"/>
      <c r="E3" s="492"/>
      <c r="F3" s="492"/>
      <c r="G3" s="492"/>
      <c r="H3" s="493"/>
    </row>
    <row r="4" spans="1:8" ht="15" customHeight="1" x14ac:dyDescent="0.25">
      <c r="A4" s="142"/>
      <c r="B4" s="143"/>
      <c r="C4" s="143"/>
      <c r="D4" s="143"/>
      <c r="E4" s="143"/>
      <c r="F4" s="143"/>
      <c r="G4" s="143"/>
      <c r="H4" s="158"/>
    </row>
    <row r="5" spans="1:8" ht="15" customHeight="1" x14ac:dyDescent="0.25">
      <c r="A5" s="116" t="s">
        <v>42</v>
      </c>
      <c r="B5" s="146" t="str">
        <f>CONCATENATE("N_-1, hier:  ",IF('Titelseite Lithium-Altbatterien'!$B$15&lt;&gt;"",'Titelseite Lithium-Altbatterien'!$B$15,""))</f>
        <v xml:space="preserve">N_-1, hier:  </v>
      </c>
      <c r="C5" s="4"/>
      <c r="D5" s="4"/>
      <c r="E5" s="4"/>
      <c r="F5" s="4"/>
      <c r="G5" s="4"/>
      <c r="H5" s="147"/>
    </row>
    <row r="6" spans="1:8" ht="15" customHeight="1" x14ac:dyDescent="0.25">
      <c r="A6" s="3"/>
      <c r="B6" s="4"/>
      <c r="C6" s="4"/>
      <c r="D6" s="4"/>
      <c r="E6" s="4"/>
      <c r="F6" s="4"/>
      <c r="G6" s="4"/>
      <c r="H6" s="149"/>
    </row>
    <row r="7" spans="1:8" ht="15" customHeight="1" x14ac:dyDescent="0.25">
      <c r="A7" s="116" t="s">
        <v>0</v>
      </c>
      <c r="B7" s="4"/>
      <c r="C7" s="26">
        <f>IF('Titelseite Lithium-Altbatterien'!$F$8&lt;&gt;"",'Titelseite Lithium-Altbatterien'!$F$8,"")</f>
        <v>2026</v>
      </c>
      <c r="D7" s="4"/>
      <c r="E7" s="4"/>
      <c r="F7" s="4"/>
      <c r="G7" s="4"/>
      <c r="H7" s="149"/>
    </row>
    <row r="8" spans="1:8" ht="15" customHeight="1" x14ac:dyDescent="0.25">
      <c r="A8" s="116"/>
      <c r="B8" s="4"/>
      <c r="C8" s="4"/>
      <c r="D8" s="4"/>
      <c r="E8" s="4"/>
      <c r="F8" s="4"/>
      <c r="G8" s="4"/>
      <c r="H8" s="149"/>
    </row>
    <row r="9" spans="1:8" ht="15" customHeight="1" x14ac:dyDescent="0.25">
      <c r="A9" s="117" t="s">
        <v>31</v>
      </c>
      <c r="B9" s="4"/>
      <c r="C9" s="4"/>
      <c r="D9" s="4"/>
      <c r="E9" s="4"/>
      <c r="F9" s="4"/>
      <c r="G9" s="4"/>
      <c r="H9" s="150"/>
    </row>
    <row r="10" spans="1:8" ht="15" customHeight="1" x14ac:dyDescent="0.25">
      <c r="A10" s="118" t="s">
        <v>1</v>
      </c>
      <c r="B10" s="4"/>
      <c r="C10" s="23"/>
      <c r="D10" s="18"/>
      <c r="E10" s="18"/>
      <c r="F10" s="18"/>
      <c r="G10" s="18"/>
      <c r="H10" s="154"/>
    </row>
    <row r="11" spans="1:8" ht="15" customHeight="1" x14ac:dyDescent="0.25">
      <c r="A11" s="118" t="s">
        <v>85</v>
      </c>
      <c r="B11" s="4"/>
      <c r="C11" s="23"/>
      <c r="D11" s="18"/>
      <c r="E11" s="18"/>
      <c r="F11" s="18"/>
      <c r="G11" s="18"/>
      <c r="H11" s="154"/>
    </row>
    <row r="12" spans="1:8" ht="15" customHeight="1" x14ac:dyDescent="0.25">
      <c r="A12" s="118" t="s">
        <v>4</v>
      </c>
      <c r="B12" s="4"/>
      <c r="C12" s="409"/>
      <c r="D12" s="410"/>
      <c r="E12" s="410"/>
      <c r="F12" s="410"/>
      <c r="G12" s="410"/>
      <c r="H12" s="411"/>
    </row>
    <row r="13" spans="1:8" ht="15" customHeight="1" x14ac:dyDescent="0.25">
      <c r="A13" s="118" t="s">
        <v>13</v>
      </c>
      <c r="B13" s="4"/>
      <c r="C13" s="23"/>
      <c r="D13" s="18"/>
      <c r="E13" s="18"/>
      <c r="F13" s="18"/>
      <c r="G13" s="18"/>
      <c r="H13" s="154"/>
    </row>
    <row r="14" spans="1:8" ht="15" customHeight="1" x14ac:dyDescent="0.25">
      <c r="A14" s="118" t="s">
        <v>2</v>
      </c>
      <c r="B14" s="4"/>
      <c r="C14" s="23"/>
      <c r="D14" s="18"/>
      <c r="E14" s="18"/>
      <c r="F14" s="18"/>
      <c r="G14" s="18"/>
      <c r="H14" s="154"/>
    </row>
    <row r="15" spans="1:8" ht="15" customHeight="1" x14ac:dyDescent="0.25">
      <c r="A15" s="118" t="s">
        <v>3</v>
      </c>
      <c r="B15" s="4"/>
      <c r="C15" s="23"/>
      <c r="D15" s="18"/>
      <c r="E15" s="18"/>
      <c r="F15" s="18"/>
      <c r="G15" s="18"/>
      <c r="H15" s="154"/>
    </row>
    <row r="16" spans="1:8" ht="15" customHeight="1" x14ac:dyDescent="0.25">
      <c r="A16" s="118" t="s">
        <v>6</v>
      </c>
      <c r="B16" s="4"/>
      <c r="C16" s="409"/>
      <c r="D16" s="410"/>
      <c r="E16" s="410"/>
      <c r="F16" s="410"/>
      <c r="G16" s="410"/>
      <c r="H16" s="411"/>
    </row>
    <row r="17" spans="1:8" ht="15" customHeight="1" x14ac:dyDescent="0.25">
      <c r="A17" s="118" t="s">
        <v>5</v>
      </c>
      <c r="B17" s="4"/>
      <c r="C17" s="30"/>
      <c r="D17" s="18"/>
      <c r="E17" s="18"/>
      <c r="F17" s="18"/>
      <c r="G17" s="18"/>
      <c r="H17" s="154"/>
    </row>
    <row r="18" spans="1:8" ht="15" customHeight="1" x14ac:dyDescent="0.25">
      <c r="A18" s="118"/>
      <c r="B18" s="4"/>
      <c r="C18" s="179"/>
      <c r="D18" s="179"/>
      <c r="E18" s="179"/>
      <c r="F18" s="179"/>
      <c r="G18" s="179"/>
      <c r="H18" s="151"/>
    </row>
    <row r="19" spans="1:8" ht="15" customHeight="1" x14ac:dyDescent="0.25">
      <c r="A19" s="538" t="s">
        <v>41</v>
      </c>
      <c r="B19" s="539"/>
      <c r="C19" s="515" t="s">
        <v>180</v>
      </c>
      <c r="D19" s="516"/>
      <c r="E19" s="516"/>
      <c r="F19" s="516"/>
      <c r="G19" s="516"/>
      <c r="H19" s="517"/>
    </row>
    <row r="20" spans="1:8" ht="15" customHeight="1" x14ac:dyDescent="0.25">
      <c r="A20" s="475"/>
      <c r="B20" s="540"/>
      <c r="C20" s="518"/>
      <c r="D20" s="519"/>
      <c r="E20" s="519"/>
      <c r="F20" s="519"/>
      <c r="G20" s="519"/>
      <c r="H20" s="520"/>
    </row>
    <row r="21" spans="1:8" x14ac:dyDescent="0.25">
      <c r="A21" s="31"/>
      <c r="B21" s="183"/>
      <c r="C21" s="183"/>
      <c r="D21" s="183"/>
      <c r="E21" s="183"/>
      <c r="F21" s="183"/>
      <c r="G21" s="183"/>
      <c r="H21" s="184"/>
    </row>
    <row r="22" spans="1:8" ht="35.1" customHeight="1" x14ac:dyDescent="0.25">
      <c r="A22" s="525" t="s">
        <v>49</v>
      </c>
      <c r="B22" s="585"/>
      <c r="C22" s="585"/>
      <c r="D22" s="585"/>
      <c r="E22" s="586"/>
      <c r="F22" s="586"/>
      <c r="G22" s="586"/>
      <c r="H22" s="39" t="str">
        <f>CONCATENATE("hier: ",$C$10)</f>
        <v xml:space="preserve">hier: </v>
      </c>
    </row>
    <row r="23" spans="1:8" ht="38.1" customHeight="1" x14ac:dyDescent="0.25">
      <c r="A23" s="521" t="s">
        <v>86</v>
      </c>
      <c r="B23" s="522"/>
      <c r="C23" s="530" t="s">
        <v>81</v>
      </c>
      <c r="D23" s="159" t="s">
        <v>44</v>
      </c>
      <c r="E23" s="521" t="s">
        <v>43</v>
      </c>
      <c r="F23" s="549"/>
      <c r="G23" s="580"/>
      <c r="H23" s="2"/>
    </row>
    <row r="24" spans="1:8" ht="38.1" customHeight="1" x14ac:dyDescent="0.25">
      <c r="A24" s="523"/>
      <c r="B24" s="524"/>
      <c r="C24" s="544"/>
      <c r="D24" s="159" t="s">
        <v>8</v>
      </c>
      <c r="E24" s="550"/>
      <c r="F24" s="551"/>
      <c r="G24" s="581"/>
      <c r="H24" s="5"/>
    </row>
    <row r="25" spans="1:8" x14ac:dyDescent="0.25">
      <c r="A25" s="19"/>
      <c r="B25" s="20"/>
      <c r="C25" s="235"/>
      <c r="D25" s="299"/>
      <c r="E25" s="60"/>
      <c r="F25" s="155"/>
      <c r="G25" s="156"/>
      <c r="H25" s="5"/>
    </row>
    <row r="26" spans="1:8" x14ac:dyDescent="0.25">
      <c r="A26" s="19"/>
      <c r="B26" s="20"/>
      <c r="C26" s="235"/>
      <c r="D26" s="300"/>
      <c r="E26" s="60"/>
      <c r="F26" s="155"/>
      <c r="G26" s="156"/>
      <c r="H26" s="5"/>
    </row>
    <row r="27" spans="1:8" x14ac:dyDescent="0.25">
      <c r="A27" s="19"/>
      <c r="B27" s="20"/>
      <c r="C27" s="235"/>
      <c r="D27" s="301"/>
      <c r="E27" s="60"/>
      <c r="F27" s="155"/>
      <c r="G27" s="156"/>
      <c r="H27" s="5"/>
    </row>
    <row r="28" spans="1:8" x14ac:dyDescent="0.25">
      <c r="A28" s="293" t="s">
        <v>79</v>
      </c>
      <c r="B28" s="294"/>
      <c r="C28" s="295"/>
      <c r="D28" s="302">
        <f>SUM(D25:D27)</f>
        <v>0</v>
      </c>
      <c r="E28" s="296"/>
      <c r="F28" s="297"/>
      <c r="G28" s="298"/>
      <c r="H28" s="5"/>
    </row>
    <row r="29" spans="1:8" ht="6" customHeight="1" x14ac:dyDescent="0.25">
      <c r="A29" s="201"/>
      <c r="B29" s="219"/>
      <c r="C29" s="220"/>
      <c r="D29" s="221"/>
      <c r="E29" s="222"/>
      <c r="F29" s="203"/>
      <c r="G29" s="204"/>
      <c r="H29" s="5"/>
    </row>
    <row r="30" spans="1:8" ht="14.25" customHeight="1" x14ac:dyDescent="0.25">
      <c r="A30" s="34"/>
      <c r="B30" s="35"/>
      <c r="C30" s="35"/>
      <c r="D30" s="36"/>
      <c r="E30" s="40"/>
      <c r="F30" s="41"/>
      <c r="G30" s="41"/>
      <c r="H30" s="42"/>
    </row>
    <row r="31" spans="1:8" ht="35.1" customHeight="1" x14ac:dyDescent="0.25">
      <c r="A31" s="525" t="s">
        <v>76</v>
      </c>
      <c r="B31" s="526"/>
      <c r="C31" s="526"/>
      <c r="D31" s="526"/>
      <c r="E31" s="526"/>
      <c r="F31" s="526"/>
      <c r="G31" s="526"/>
      <c r="H31" s="29" t="str">
        <f>CONCATENATE("hier:  ",C10)</f>
        <v xml:space="preserve">hier:  </v>
      </c>
    </row>
    <row r="32" spans="1:8" ht="15" customHeight="1" x14ac:dyDescent="0.25">
      <c r="A32" s="532" t="s">
        <v>10</v>
      </c>
      <c r="B32" s="533"/>
      <c r="C32" s="530" t="s">
        <v>81</v>
      </c>
      <c r="D32" s="530" t="s">
        <v>89</v>
      </c>
      <c r="E32" s="545" t="s">
        <v>11</v>
      </c>
      <c r="F32" s="546"/>
      <c r="G32" s="547"/>
      <c r="H32" s="548"/>
    </row>
    <row r="33" spans="1:8" ht="45" customHeight="1" x14ac:dyDescent="0.25">
      <c r="A33" s="534"/>
      <c r="B33" s="533"/>
      <c r="C33" s="537"/>
      <c r="D33" s="531"/>
      <c r="E33" s="486" t="s">
        <v>50</v>
      </c>
      <c r="F33" s="541"/>
      <c r="G33" s="178" t="s">
        <v>52</v>
      </c>
      <c r="H33" s="178" t="s">
        <v>50</v>
      </c>
    </row>
    <row r="34" spans="1:8" ht="30.75" customHeight="1" x14ac:dyDescent="0.25">
      <c r="A34" s="535"/>
      <c r="B34" s="536"/>
      <c r="C34" s="531"/>
      <c r="D34" s="9" t="s">
        <v>8</v>
      </c>
      <c r="E34" s="486" t="s">
        <v>19</v>
      </c>
      <c r="F34" s="541"/>
      <c r="G34" s="178" t="s">
        <v>53</v>
      </c>
      <c r="H34" s="8" t="s">
        <v>51</v>
      </c>
    </row>
    <row r="35" spans="1:8" x14ac:dyDescent="0.25">
      <c r="A35" s="507"/>
      <c r="B35" s="508"/>
      <c r="C35" s="24"/>
      <c r="D35" s="270"/>
      <c r="E35" s="505"/>
      <c r="F35" s="506"/>
      <c r="G35" s="24"/>
      <c r="H35" s="205" t="s">
        <v>167</v>
      </c>
    </row>
    <row r="36" spans="1:8" ht="15" customHeight="1" x14ac:dyDescent="0.25">
      <c r="A36" s="582"/>
      <c r="B36" s="506"/>
      <c r="C36" s="24"/>
      <c r="D36" s="270"/>
      <c r="E36" s="505"/>
      <c r="F36" s="506"/>
      <c r="G36" s="24"/>
      <c r="H36" s="205" t="s">
        <v>75</v>
      </c>
    </row>
    <row r="37" spans="1:8" ht="15" customHeight="1" x14ac:dyDescent="0.25">
      <c r="A37" s="582"/>
      <c r="B37" s="506"/>
      <c r="C37" s="24"/>
      <c r="D37" s="270"/>
      <c r="E37" s="505"/>
      <c r="F37" s="506"/>
      <c r="G37" s="24"/>
      <c r="H37" s="205" t="s">
        <v>75</v>
      </c>
    </row>
    <row r="38" spans="1:8" ht="15" customHeight="1" x14ac:dyDescent="0.25">
      <c r="A38" s="582"/>
      <c r="B38" s="506"/>
      <c r="C38" s="24"/>
      <c r="D38" s="270"/>
      <c r="E38" s="505"/>
      <c r="F38" s="506"/>
      <c r="G38" s="24"/>
      <c r="H38" s="205" t="s">
        <v>75</v>
      </c>
    </row>
    <row r="39" spans="1:8" x14ac:dyDescent="0.25">
      <c r="A39" s="582"/>
      <c r="B39" s="506"/>
      <c r="C39" s="24"/>
      <c r="D39" s="270"/>
      <c r="E39" s="583"/>
      <c r="F39" s="584"/>
      <c r="G39" s="24"/>
      <c r="H39" s="205" t="s">
        <v>75</v>
      </c>
    </row>
    <row r="40" spans="1:8" ht="18.75" customHeight="1" x14ac:dyDescent="0.25">
      <c r="A40" s="561" t="s">
        <v>23</v>
      </c>
      <c r="B40" s="562"/>
      <c r="C40" s="563"/>
      <c r="D40" s="345">
        <f>SUM(D35:D39)</f>
        <v>0</v>
      </c>
      <c r="E40" s="564"/>
      <c r="F40" s="565"/>
      <c r="G40" s="565"/>
      <c r="H40" s="566"/>
    </row>
    <row r="41" spans="1:8" ht="15" customHeight="1" x14ac:dyDescent="0.25">
      <c r="A41" s="577"/>
      <c r="B41" s="578"/>
      <c r="C41" s="578"/>
      <c r="D41" s="578"/>
      <c r="E41" s="578"/>
      <c r="F41" s="578"/>
      <c r="G41" s="578"/>
      <c r="H41" s="579"/>
    </row>
    <row r="42" spans="1:8" ht="39.950000000000003" customHeight="1" x14ac:dyDescent="0.25">
      <c r="A42" s="567" t="s">
        <v>114</v>
      </c>
      <c r="B42" s="568"/>
      <c r="C42" s="568"/>
      <c r="D42" s="568"/>
      <c r="E42" s="568"/>
      <c r="F42" s="568"/>
      <c r="G42" s="568"/>
      <c r="H42" s="29" t="str">
        <f>CONCATENATE("hier:  ",$C$10)</f>
        <v xml:space="preserve">hier:  </v>
      </c>
    </row>
    <row r="43" spans="1:8" ht="90" customHeight="1" x14ac:dyDescent="0.25">
      <c r="A43" s="125" t="s">
        <v>83</v>
      </c>
      <c r="B43" s="14" t="s">
        <v>73</v>
      </c>
      <c r="C43" s="14" t="s">
        <v>56</v>
      </c>
      <c r="D43" s="14" t="s">
        <v>58</v>
      </c>
      <c r="E43" s="15" t="s">
        <v>57</v>
      </c>
      <c r="F43" s="557" t="s">
        <v>54</v>
      </c>
      <c r="G43" s="227" t="s">
        <v>55</v>
      </c>
      <c r="H43" s="559" t="s">
        <v>12</v>
      </c>
    </row>
    <row r="44" spans="1:8" ht="33" customHeight="1" x14ac:dyDescent="0.25">
      <c r="A44" s="182"/>
      <c r="B44" s="178" t="s">
        <v>8</v>
      </c>
      <c r="C44" s="226" t="s">
        <v>8</v>
      </c>
      <c r="D44" s="226" t="s">
        <v>8</v>
      </c>
      <c r="E44" s="226" t="s">
        <v>8</v>
      </c>
      <c r="F44" s="558"/>
      <c r="G44" s="8" t="s">
        <v>9</v>
      </c>
      <c r="H44" s="560"/>
    </row>
    <row r="45" spans="1:8" x14ac:dyDescent="0.25">
      <c r="A45" s="175" t="s">
        <v>120</v>
      </c>
      <c r="B45" s="206"/>
      <c r="C45" s="268"/>
      <c r="D45" s="268"/>
      <c r="E45" s="282">
        <f>C45+D45</f>
        <v>0</v>
      </c>
      <c r="F45" s="253"/>
      <c r="G45" s="274"/>
      <c r="H45" s="24"/>
    </row>
    <row r="46" spans="1:8" x14ac:dyDescent="0.25">
      <c r="A46" s="175" t="s">
        <v>121</v>
      </c>
      <c r="B46" s="206"/>
      <c r="C46" s="268"/>
      <c r="D46" s="268"/>
      <c r="E46" s="282">
        <f t="shared" ref="E46:E63" si="0">C46+D46</f>
        <v>0</v>
      </c>
      <c r="F46" s="253"/>
      <c r="G46" s="274"/>
      <c r="H46" s="24"/>
    </row>
    <row r="47" spans="1:8" x14ac:dyDescent="0.25">
      <c r="A47" s="175" t="s">
        <v>122</v>
      </c>
      <c r="B47" s="206"/>
      <c r="C47" s="268"/>
      <c r="D47" s="268"/>
      <c r="E47" s="282">
        <f t="shared" si="0"/>
        <v>0</v>
      </c>
      <c r="F47" s="253"/>
      <c r="G47" s="274"/>
      <c r="H47" s="24"/>
    </row>
    <row r="48" spans="1:8" x14ac:dyDescent="0.25">
      <c r="A48" s="175" t="s">
        <v>123</v>
      </c>
      <c r="B48" s="206"/>
      <c r="C48" s="268"/>
      <c r="D48" s="268"/>
      <c r="E48" s="282">
        <f t="shared" si="0"/>
        <v>0</v>
      </c>
      <c r="F48" s="253"/>
      <c r="G48" s="274"/>
      <c r="H48" s="24"/>
    </row>
    <row r="49" spans="1:8" x14ac:dyDescent="0.25">
      <c r="A49" s="175" t="s">
        <v>124</v>
      </c>
      <c r="B49" s="206"/>
      <c r="C49" s="268"/>
      <c r="D49" s="268"/>
      <c r="E49" s="282">
        <f t="shared" si="0"/>
        <v>0</v>
      </c>
      <c r="F49" s="253"/>
      <c r="G49" s="274"/>
      <c r="H49" s="24"/>
    </row>
    <row r="50" spans="1:8" x14ac:dyDescent="0.25">
      <c r="A50" s="175" t="s">
        <v>125</v>
      </c>
      <c r="B50" s="206"/>
      <c r="C50" s="268"/>
      <c r="D50" s="268"/>
      <c r="E50" s="282">
        <f t="shared" si="0"/>
        <v>0</v>
      </c>
      <c r="F50" s="24"/>
      <c r="G50" s="274"/>
      <c r="H50" s="24"/>
    </row>
    <row r="51" spans="1:8" x14ac:dyDescent="0.25">
      <c r="A51" s="175" t="s">
        <v>28</v>
      </c>
      <c r="B51" s="206"/>
      <c r="C51" s="268"/>
      <c r="D51" s="268"/>
      <c r="E51" s="282">
        <f t="shared" si="0"/>
        <v>0</v>
      </c>
      <c r="F51" s="253"/>
      <c r="G51" s="274"/>
      <c r="H51" s="24"/>
    </row>
    <row r="52" spans="1:8" ht="17.25" x14ac:dyDescent="0.25">
      <c r="A52" s="175" t="s">
        <v>147</v>
      </c>
      <c r="B52" s="206"/>
      <c r="C52" s="268"/>
      <c r="D52" s="268"/>
      <c r="E52" s="282">
        <f t="shared" si="0"/>
        <v>0</v>
      </c>
      <c r="F52" s="253"/>
      <c r="G52" s="274"/>
      <c r="H52" s="24"/>
    </row>
    <row r="53" spans="1:8" ht="19.5" x14ac:dyDescent="0.35">
      <c r="A53" s="175" t="s">
        <v>148</v>
      </c>
      <c r="B53" s="206"/>
      <c r="C53" s="268"/>
      <c r="D53" s="268"/>
      <c r="E53" s="282">
        <f t="shared" si="0"/>
        <v>0</v>
      </c>
      <c r="F53" s="253"/>
      <c r="G53" s="274"/>
      <c r="H53" s="24"/>
    </row>
    <row r="54" spans="1:8" ht="47.25" x14ac:dyDescent="0.25">
      <c r="A54" s="175" t="s">
        <v>149</v>
      </c>
      <c r="B54" s="206"/>
      <c r="C54" s="268"/>
      <c r="D54" s="268"/>
      <c r="E54" s="282">
        <f t="shared" si="0"/>
        <v>0</v>
      </c>
      <c r="F54" s="253"/>
      <c r="G54" s="274"/>
      <c r="H54" s="24"/>
    </row>
    <row r="55" spans="1:8" ht="32.25" x14ac:dyDescent="0.25">
      <c r="A55" s="175" t="s">
        <v>150</v>
      </c>
      <c r="B55" s="206"/>
      <c r="C55" s="268"/>
      <c r="D55" s="268"/>
      <c r="E55" s="282">
        <f t="shared" si="0"/>
        <v>0</v>
      </c>
      <c r="F55" s="253"/>
      <c r="G55" s="274"/>
      <c r="H55" s="24"/>
    </row>
    <row r="56" spans="1:8" ht="17.25" x14ac:dyDescent="0.25">
      <c r="A56" s="175" t="s">
        <v>151</v>
      </c>
      <c r="B56" s="206"/>
      <c r="C56" s="268"/>
      <c r="D56" s="268"/>
      <c r="E56" s="282">
        <f t="shared" si="0"/>
        <v>0</v>
      </c>
      <c r="F56" s="253"/>
      <c r="G56" s="274"/>
      <c r="H56" s="24"/>
    </row>
    <row r="57" spans="1:8" ht="17.25" x14ac:dyDescent="0.25">
      <c r="A57" s="175" t="s">
        <v>152</v>
      </c>
      <c r="B57" s="207"/>
      <c r="C57" s="266"/>
      <c r="D57" s="283"/>
      <c r="E57" s="282">
        <f t="shared" si="0"/>
        <v>0</v>
      </c>
      <c r="F57" s="231"/>
      <c r="G57" s="275"/>
      <c r="H57" s="24"/>
    </row>
    <row r="58" spans="1:8" ht="17.25" x14ac:dyDescent="0.25">
      <c r="A58" s="175" t="s">
        <v>153</v>
      </c>
      <c r="B58" s="207"/>
      <c r="C58" s="266"/>
      <c r="D58" s="283"/>
      <c r="E58" s="282">
        <f t="shared" si="0"/>
        <v>0</v>
      </c>
      <c r="F58" s="24"/>
      <c r="G58" s="275"/>
      <c r="H58" s="24"/>
    </row>
    <row r="59" spans="1:8" x14ac:dyDescent="0.25">
      <c r="A59" s="198" t="str">
        <f>IF('Recyclingschritt N_0'!A92&lt;&gt;"",'Recyclingschritt N_0'!A92,"")</f>
        <v/>
      </c>
      <c r="B59" s="207"/>
      <c r="C59" s="266"/>
      <c r="D59" s="283"/>
      <c r="E59" s="282">
        <f t="shared" si="0"/>
        <v>0</v>
      </c>
      <c r="F59" s="24"/>
      <c r="G59" s="275"/>
      <c r="H59" s="24"/>
    </row>
    <row r="60" spans="1:8" x14ac:dyDescent="0.25">
      <c r="A60" s="198" t="str">
        <f>IF('Recyclingschritt N_0'!A93&lt;&gt;"",'Recyclingschritt N_0'!A93,"")</f>
        <v/>
      </c>
      <c r="B60" s="207"/>
      <c r="C60" s="266"/>
      <c r="D60" s="283"/>
      <c r="E60" s="282">
        <f t="shared" si="0"/>
        <v>0</v>
      </c>
      <c r="F60" s="24"/>
      <c r="G60" s="275"/>
      <c r="H60" s="24"/>
    </row>
    <row r="61" spans="1:8" x14ac:dyDescent="0.25">
      <c r="A61" s="198" t="str">
        <f>IF('Recyclingschritt N_0'!A94&lt;&gt;"",'Recyclingschritt N_0'!A94,"")</f>
        <v/>
      </c>
      <c r="B61" s="207"/>
      <c r="C61" s="266"/>
      <c r="D61" s="283"/>
      <c r="E61" s="282">
        <f t="shared" si="0"/>
        <v>0</v>
      </c>
      <c r="F61" s="24"/>
      <c r="G61" s="275"/>
      <c r="H61" s="24"/>
    </row>
    <row r="62" spans="1:8" x14ac:dyDescent="0.25">
      <c r="A62" s="198" t="str">
        <f>IF('Recyclingschritt N_0'!A95&lt;&gt;"",'Recyclingschritt N_0'!A95,"")</f>
        <v/>
      </c>
      <c r="B62" s="207"/>
      <c r="C62" s="266"/>
      <c r="D62" s="283"/>
      <c r="E62" s="282">
        <f t="shared" si="0"/>
        <v>0</v>
      </c>
      <c r="F62" s="24"/>
      <c r="G62" s="275"/>
      <c r="H62" s="24"/>
    </row>
    <row r="63" spans="1:8" x14ac:dyDescent="0.25">
      <c r="A63" s="198" t="str">
        <f>IF('Recyclingschritt N_0'!A96&lt;&gt;"",'Recyclingschritt N_0'!A96,"")</f>
        <v/>
      </c>
      <c r="B63" s="207"/>
      <c r="C63" s="266"/>
      <c r="D63" s="283"/>
      <c r="E63" s="282">
        <f t="shared" si="0"/>
        <v>0</v>
      </c>
      <c r="F63" s="24"/>
      <c r="G63" s="275"/>
      <c r="H63" s="24"/>
    </row>
    <row r="64" spans="1:8" ht="15" customHeight="1" x14ac:dyDescent="0.25">
      <c r="A64" s="180" t="s">
        <v>92</v>
      </c>
      <c r="B64" s="223"/>
      <c r="C64" s="284">
        <f>SUM(C45:C63)</f>
        <v>0</v>
      </c>
      <c r="D64" s="284">
        <f>SUM(D45:D63)</f>
        <v>0</v>
      </c>
      <c r="E64" s="282">
        <f t="shared" ref="E64" si="1">C64+D64</f>
        <v>0</v>
      </c>
      <c r="F64" s="153"/>
      <c r="G64" s="129"/>
      <c r="H64" s="38"/>
    </row>
    <row r="65" spans="1:8" ht="15" customHeight="1" x14ac:dyDescent="0.25">
      <c r="A65" s="552"/>
      <c r="B65" s="553"/>
      <c r="C65" s="553"/>
      <c r="D65" s="553"/>
      <c r="E65" s="553"/>
      <c r="F65" s="553"/>
      <c r="G65" s="553"/>
      <c r="H65" s="553"/>
    </row>
    <row r="66" spans="1:8" x14ac:dyDescent="0.25">
      <c r="A66" s="7"/>
    </row>
    <row r="67" spans="1:8" x14ac:dyDescent="0.25">
      <c r="A67" t="str">
        <f>Gesamtergebnis!A197</f>
        <v>Anmerkungen (vgl. DV Abschnitt 7):</v>
      </c>
    </row>
    <row r="69" spans="1:8" ht="31.5" customHeight="1" x14ac:dyDescent="0.25">
      <c r="A69" s="458" t="s">
        <v>168</v>
      </c>
      <c r="B69" s="458"/>
      <c r="C69" s="458"/>
      <c r="D69" s="458"/>
      <c r="E69" s="458"/>
      <c r="F69" s="458"/>
      <c r="G69" s="458"/>
      <c r="H69" s="458"/>
    </row>
    <row r="71" spans="1:8" x14ac:dyDescent="0.25">
      <c r="A71" s="458" t="s">
        <v>112</v>
      </c>
      <c r="B71" s="458"/>
      <c r="C71" s="458"/>
      <c r="D71" s="458"/>
      <c r="E71" s="458"/>
      <c r="F71" s="458"/>
      <c r="G71" s="458"/>
      <c r="H71" s="458"/>
    </row>
    <row r="72" spans="1:8" ht="36" customHeight="1" x14ac:dyDescent="0.25">
      <c r="A72" s="458"/>
      <c r="B72" s="458"/>
      <c r="C72" s="458"/>
      <c r="D72" s="458"/>
      <c r="E72" s="458"/>
      <c r="F72" s="458"/>
      <c r="G72" s="458"/>
      <c r="H72" s="458"/>
    </row>
    <row r="74" spans="1:8" ht="37.5" customHeight="1" x14ac:dyDescent="0.25">
      <c r="A74" s="458" t="s">
        <v>106</v>
      </c>
      <c r="B74" s="459"/>
      <c r="C74" s="459"/>
      <c r="D74" s="459"/>
      <c r="E74" s="459"/>
      <c r="F74" s="459"/>
      <c r="G74" s="459"/>
      <c r="H74" s="459"/>
    </row>
    <row r="76" spans="1:8" ht="65.25" customHeight="1" x14ac:dyDescent="0.25">
      <c r="A76" s="458" t="s">
        <v>113</v>
      </c>
      <c r="B76" s="459"/>
      <c r="C76" s="459"/>
      <c r="D76" s="459"/>
      <c r="E76" s="459"/>
      <c r="F76" s="459"/>
      <c r="G76" s="459"/>
      <c r="H76" s="459"/>
    </row>
    <row r="78" spans="1:8" x14ac:dyDescent="0.25">
      <c r="A78" s="458" t="s">
        <v>107</v>
      </c>
      <c r="B78" s="458"/>
      <c r="C78" s="458"/>
      <c r="D78" s="458"/>
      <c r="E78" s="458"/>
      <c r="F78" s="458"/>
      <c r="G78" s="458"/>
      <c r="H78" s="458"/>
    </row>
    <row r="79" spans="1:8" ht="32.25" customHeight="1" x14ac:dyDescent="0.25">
      <c r="A79" s="458"/>
      <c r="B79" s="458"/>
      <c r="C79" s="458"/>
      <c r="D79" s="458"/>
      <c r="E79" s="458"/>
      <c r="F79" s="458"/>
      <c r="G79" s="458"/>
      <c r="H79" s="458"/>
    </row>
    <row r="81" spans="1:8" ht="37.5" customHeight="1" x14ac:dyDescent="0.25">
      <c r="A81" s="458" t="s">
        <v>108</v>
      </c>
      <c r="B81" s="458"/>
      <c r="C81" s="458"/>
      <c r="D81" s="458"/>
      <c r="E81" s="458"/>
      <c r="F81" s="458"/>
      <c r="G81" s="458"/>
      <c r="H81" s="458"/>
    </row>
    <row r="82" spans="1:8" s="176" customFormat="1" ht="50.25" customHeight="1" x14ac:dyDescent="0.25">
      <c r="A82" s="458" t="s">
        <v>109</v>
      </c>
      <c r="B82" s="458"/>
      <c r="C82" s="458"/>
      <c r="D82" s="458"/>
      <c r="E82" s="458"/>
      <c r="F82" s="458"/>
      <c r="G82" s="458"/>
      <c r="H82" s="458"/>
    </row>
    <row r="83" spans="1:8" s="176" customFormat="1" ht="15" customHeight="1" x14ac:dyDescent="0.25">
      <c r="A83" s="177"/>
      <c r="B83" s="177"/>
      <c r="C83" s="177"/>
      <c r="D83" s="177"/>
      <c r="E83" s="177"/>
      <c r="F83" s="177"/>
      <c r="G83" s="177"/>
      <c r="H83" s="177"/>
    </row>
    <row r="84" spans="1:8" s="176" customFormat="1" ht="20.25" customHeight="1" x14ac:dyDescent="0.25">
      <c r="A84" s="458" t="s">
        <v>102</v>
      </c>
      <c r="B84" s="458"/>
      <c r="C84" s="458"/>
      <c r="D84" s="458"/>
      <c r="E84" s="458"/>
      <c r="F84" s="458"/>
      <c r="G84" s="458"/>
      <c r="H84" s="458"/>
    </row>
    <row r="85" spans="1:8" s="176" customFormat="1" ht="15" customHeight="1" x14ac:dyDescent="0.25">
      <c r="A85" s="177"/>
      <c r="B85" s="177"/>
      <c r="C85" s="177"/>
      <c r="D85" s="177"/>
      <c r="E85" s="177"/>
      <c r="F85" s="177"/>
      <c r="G85" s="177"/>
      <c r="H85" s="177"/>
    </row>
    <row r="86" spans="1:8" s="176" customFormat="1" ht="36.75" customHeight="1" x14ac:dyDescent="0.25">
      <c r="A86" s="458" t="s">
        <v>110</v>
      </c>
      <c r="B86" s="458"/>
      <c r="C86" s="458"/>
      <c r="D86" s="458"/>
      <c r="E86" s="458"/>
      <c r="F86" s="458"/>
      <c r="G86" s="458"/>
      <c r="H86" s="458"/>
    </row>
    <row r="88" spans="1:8" ht="35.1" customHeight="1" x14ac:dyDescent="0.25">
      <c r="A88" s="464" t="s">
        <v>155</v>
      </c>
      <c r="B88" s="427"/>
      <c r="C88" s="427"/>
      <c r="D88" s="427"/>
      <c r="E88" s="427"/>
      <c r="F88" s="427"/>
      <c r="G88" s="427"/>
      <c r="H88" s="573"/>
    </row>
    <row r="90" spans="1:8" ht="99.95" customHeight="1" x14ac:dyDescent="0.25">
      <c r="A90" s="458" t="s">
        <v>156</v>
      </c>
      <c r="B90" s="458"/>
      <c r="C90" s="458"/>
      <c r="D90" s="458"/>
      <c r="E90" s="458"/>
      <c r="F90" s="458"/>
      <c r="G90" s="458"/>
      <c r="H90" s="458"/>
    </row>
  </sheetData>
  <sheetProtection algorithmName="SHA-512" hashValue="kgWAz3zr7eHLRm+RzatJ9HG3rdc0jS4HGsicnIKXLpTUDaVeqNecyworkHjb6QRbQ85zHtr9dPq/WoYO+F9mRA==" saltValue="vAxtg8beZNot9UBEIwA+Cg==" spinCount="100000" sheet="1" objects="1" scenarios="1"/>
  <mergeCells count="44">
    <mergeCell ref="A22:G22"/>
    <mergeCell ref="C1:F1"/>
    <mergeCell ref="B2:H2"/>
    <mergeCell ref="A3:H3"/>
    <mergeCell ref="A19:B20"/>
    <mergeCell ref="C19:H20"/>
    <mergeCell ref="A23:B24"/>
    <mergeCell ref="C23:C24"/>
    <mergeCell ref="A31:G31"/>
    <mergeCell ref="A32:B34"/>
    <mergeCell ref="C32:C34"/>
    <mergeCell ref="D32:D33"/>
    <mergeCell ref="E32:H32"/>
    <mergeCell ref="E33:F33"/>
    <mergeCell ref="E34:F34"/>
    <mergeCell ref="A41:H41"/>
    <mergeCell ref="A35:B35"/>
    <mergeCell ref="E35:F35"/>
    <mergeCell ref="A36:B36"/>
    <mergeCell ref="E36:F36"/>
    <mergeCell ref="A37:B37"/>
    <mergeCell ref="E37:F37"/>
    <mergeCell ref="E38:F38"/>
    <mergeCell ref="A39:B39"/>
    <mergeCell ref="E39:F39"/>
    <mergeCell ref="A40:C40"/>
    <mergeCell ref="E40:H40"/>
    <mergeCell ref="A38:B38"/>
    <mergeCell ref="A86:H86"/>
    <mergeCell ref="A88:H88"/>
    <mergeCell ref="A90:H90"/>
    <mergeCell ref="E23:G24"/>
    <mergeCell ref="A74:H74"/>
    <mergeCell ref="A76:H76"/>
    <mergeCell ref="A78:H79"/>
    <mergeCell ref="A81:H81"/>
    <mergeCell ref="A82:H82"/>
    <mergeCell ref="A84:H84"/>
    <mergeCell ref="A42:G42"/>
    <mergeCell ref="F43:F44"/>
    <mergeCell ref="H43:H44"/>
    <mergeCell ref="A65:H65"/>
    <mergeCell ref="A69:H69"/>
    <mergeCell ref="A71:H72"/>
  </mergeCells>
  <phoneticPr fontId="26" type="noConversion"/>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38A5C-ED57-4887-AD87-2455BB0DEA03}">
  <sheetPr codeName="Tabelle5"/>
  <dimension ref="A1:H90"/>
  <sheetViews>
    <sheetView view="pageLayout" zoomScaleNormal="100" workbookViewId="0"/>
  </sheetViews>
  <sheetFormatPr baseColWidth="10" defaultColWidth="11.42578125" defaultRowHeight="15" x14ac:dyDescent="0.25"/>
  <cols>
    <col min="1" max="1" width="25.140625" customWidth="1"/>
    <col min="2" max="2" width="15" customWidth="1"/>
    <col min="3" max="3" width="12.7109375" customWidth="1"/>
    <col min="4" max="4" width="12.28515625" customWidth="1"/>
    <col min="5" max="5" width="10.7109375" customWidth="1"/>
    <col min="6" max="6" width="15.28515625" customWidth="1"/>
    <col min="7" max="7" width="14.85546875" customWidth="1"/>
    <col min="8" max="8" width="11.28515625" customWidth="1"/>
  </cols>
  <sheetData>
    <row r="1" spans="1:8" ht="24.95" customHeight="1" x14ac:dyDescent="0.25">
      <c r="A1" s="242"/>
      <c r="B1" s="243"/>
      <c r="C1" s="587" t="s">
        <v>26</v>
      </c>
      <c r="D1" s="588"/>
      <c r="E1" s="588"/>
      <c r="F1" s="588"/>
      <c r="G1" s="326"/>
      <c r="H1" s="327" t="str">
        <f>IF('Titelseite Lithium-Altbatterien'!$F$7&lt;&gt;"",'Titelseite Lithium-Altbatterien'!$F$7,"")</f>
        <v/>
      </c>
    </row>
    <row r="2" spans="1:8" ht="32.25" customHeight="1" x14ac:dyDescent="0.25">
      <c r="A2" s="157" t="str">
        <f>'Recyclingschritt N_0'!A2</f>
        <v>DV Abschnitt  7 (Teil 2)</v>
      </c>
      <c r="B2" s="589" t="s">
        <v>39</v>
      </c>
      <c r="C2" s="590"/>
      <c r="D2" s="590"/>
      <c r="E2" s="590"/>
      <c r="F2" s="590"/>
      <c r="G2" s="590"/>
      <c r="H2" s="591"/>
    </row>
    <row r="3" spans="1:8" ht="60" customHeight="1" x14ac:dyDescent="0.25">
      <c r="A3" s="491" t="s">
        <v>115</v>
      </c>
      <c r="B3" s="492"/>
      <c r="C3" s="492"/>
      <c r="D3" s="492"/>
      <c r="E3" s="492"/>
      <c r="F3" s="492"/>
      <c r="G3" s="492"/>
      <c r="H3" s="493"/>
    </row>
    <row r="4" spans="1:8" ht="15" customHeight="1" x14ac:dyDescent="0.25">
      <c r="A4" s="142"/>
      <c r="B4" s="143"/>
      <c r="C4" s="143"/>
      <c r="D4" s="143"/>
      <c r="E4" s="143"/>
      <c r="F4" s="143"/>
      <c r="G4" s="143"/>
      <c r="H4" s="158"/>
    </row>
    <row r="5" spans="1:8" ht="15" customHeight="1" x14ac:dyDescent="0.25">
      <c r="A5" s="116" t="s">
        <v>42</v>
      </c>
      <c r="B5" s="146" t="str">
        <f>CONCATENATE("N_-2, hier:  ",IF('Titelseite Lithium-Altbatterien'!$B$15&lt;&gt;"",'Titelseite Lithium-Altbatterien'!$B$15,""))</f>
        <v xml:space="preserve">N_-2, hier:  </v>
      </c>
      <c r="C5" s="4"/>
      <c r="D5" s="4"/>
      <c r="E5" s="4"/>
      <c r="F5" s="4"/>
      <c r="G5" s="4"/>
      <c r="H5" s="147"/>
    </row>
    <row r="6" spans="1:8" ht="15" customHeight="1" x14ac:dyDescent="0.25">
      <c r="A6" s="3"/>
      <c r="B6" s="4"/>
      <c r="C6" s="4"/>
      <c r="D6" s="4"/>
      <c r="E6" s="4"/>
      <c r="F6" s="4"/>
      <c r="G6" s="4"/>
      <c r="H6" s="149"/>
    </row>
    <row r="7" spans="1:8" ht="15" customHeight="1" x14ac:dyDescent="0.25">
      <c r="A7" s="116" t="s">
        <v>0</v>
      </c>
      <c r="B7" s="4"/>
      <c r="C7" s="26">
        <f>IF('Titelseite Lithium-Altbatterien'!$F$8&lt;&gt;"",'Titelseite Lithium-Altbatterien'!$F$8,"")</f>
        <v>2026</v>
      </c>
      <c r="D7" s="4"/>
      <c r="E7" s="4"/>
      <c r="F7" s="4"/>
      <c r="G7" s="4"/>
      <c r="H7" s="149"/>
    </row>
    <row r="8" spans="1:8" ht="15" customHeight="1" x14ac:dyDescent="0.25">
      <c r="A8" s="116"/>
      <c r="B8" s="4"/>
      <c r="C8" s="4"/>
      <c r="D8" s="4"/>
      <c r="E8" s="4"/>
      <c r="F8" s="4"/>
      <c r="G8" s="4"/>
      <c r="H8" s="149"/>
    </row>
    <row r="9" spans="1:8" ht="15" customHeight="1" x14ac:dyDescent="0.25">
      <c r="A9" s="117" t="s">
        <v>31</v>
      </c>
      <c r="B9" s="4"/>
      <c r="C9" s="4"/>
      <c r="D9" s="4"/>
      <c r="E9" s="4"/>
      <c r="F9" s="4"/>
      <c r="G9" s="4"/>
      <c r="H9" s="150"/>
    </row>
    <row r="10" spans="1:8" ht="15" customHeight="1" x14ac:dyDescent="0.25">
      <c r="A10" s="118" t="s">
        <v>1</v>
      </c>
      <c r="B10" s="4"/>
      <c r="C10" s="23"/>
      <c r="D10" s="18"/>
      <c r="E10" s="18"/>
      <c r="F10" s="18"/>
      <c r="G10" s="18"/>
      <c r="H10" s="154"/>
    </row>
    <row r="11" spans="1:8" ht="15" customHeight="1" x14ac:dyDescent="0.25">
      <c r="A11" s="118" t="s">
        <v>85</v>
      </c>
      <c r="B11" s="4"/>
      <c r="C11" s="23"/>
      <c r="D11" s="18"/>
      <c r="E11" s="18"/>
      <c r="F11" s="18"/>
      <c r="G11" s="18"/>
      <c r="H11" s="154"/>
    </row>
    <row r="12" spans="1:8" ht="15" customHeight="1" x14ac:dyDescent="0.25">
      <c r="A12" s="118" t="s">
        <v>4</v>
      </c>
      <c r="B12" s="4"/>
      <c r="C12" s="409"/>
      <c r="D12" s="410"/>
      <c r="E12" s="410"/>
      <c r="F12" s="410"/>
      <c r="G12" s="410"/>
      <c r="H12" s="411"/>
    </row>
    <row r="13" spans="1:8" ht="15" customHeight="1" x14ac:dyDescent="0.25">
      <c r="A13" s="118" t="s">
        <v>13</v>
      </c>
      <c r="B13" s="4"/>
      <c r="C13" s="23"/>
      <c r="D13" s="18"/>
      <c r="E13" s="18"/>
      <c r="F13" s="18"/>
      <c r="G13" s="18"/>
      <c r="H13" s="154"/>
    </row>
    <row r="14" spans="1:8" ht="15" customHeight="1" x14ac:dyDescent="0.25">
      <c r="A14" s="118" t="s">
        <v>2</v>
      </c>
      <c r="B14" s="4"/>
      <c r="C14" s="23"/>
      <c r="D14" s="18"/>
      <c r="E14" s="18"/>
      <c r="F14" s="18"/>
      <c r="G14" s="18"/>
      <c r="H14" s="154"/>
    </row>
    <row r="15" spans="1:8" ht="15" customHeight="1" x14ac:dyDescent="0.25">
      <c r="A15" s="118" t="s">
        <v>3</v>
      </c>
      <c r="B15" s="4"/>
      <c r="C15" s="23"/>
      <c r="D15" s="18"/>
      <c r="E15" s="18"/>
      <c r="F15" s="18"/>
      <c r="G15" s="18"/>
      <c r="H15" s="154"/>
    </row>
    <row r="16" spans="1:8" ht="15" customHeight="1" x14ac:dyDescent="0.25">
      <c r="A16" s="118" t="s">
        <v>6</v>
      </c>
      <c r="B16" s="4"/>
      <c r="C16" s="409"/>
      <c r="D16" s="410"/>
      <c r="E16" s="410"/>
      <c r="F16" s="410"/>
      <c r="G16" s="410"/>
      <c r="H16" s="411"/>
    </row>
    <row r="17" spans="1:8" ht="15" customHeight="1" x14ac:dyDescent="0.25">
      <c r="A17" s="118" t="s">
        <v>5</v>
      </c>
      <c r="B17" s="4"/>
      <c r="C17" s="30"/>
      <c r="D17" s="18"/>
      <c r="E17" s="18"/>
      <c r="F17" s="18"/>
      <c r="G17" s="18"/>
      <c r="H17" s="154"/>
    </row>
    <row r="18" spans="1:8" ht="15" customHeight="1" x14ac:dyDescent="0.25">
      <c r="A18" s="118"/>
      <c r="B18" s="4"/>
      <c r="C18" s="192"/>
      <c r="D18" s="192"/>
      <c r="E18" s="192"/>
      <c r="F18" s="192"/>
      <c r="G18" s="192"/>
      <c r="H18" s="151"/>
    </row>
    <row r="19" spans="1:8" ht="15" customHeight="1" x14ac:dyDescent="0.25">
      <c r="A19" s="538" t="s">
        <v>41</v>
      </c>
      <c r="B19" s="539"/>
      <c r="C19" s="515" t="s">
        <v>180</v>
      </c>
      <c r="D19" s="516"/>
      <c r="E19" s="516"/>
      <c r="F19" s="516"/>
      <c r="G19" s="516"/>
      <c r="H19" s="517"/>
    </row>
    <row r="20" spans="1:8" ht="15" customHeight="1" x14ac:dyDescent="0.25">
      <c r="A20" s="475"/>
      <c r="B20" s="540"/>
      <c r="C20" s="518"/>
      <c r="D20" s="519"/>
      <c r="E20" s="519"/>
      <c r="F20" s="519"/>
      <c r="G20" s="519"/>
      <c r="H20" s="520"/>
    </row>
    <row r="21" spans="1:8" x14ac:dyDescent="0.25">
      <c r="A21" s="31"/>
      <c r="B21" s="193"/>
      <c r="C21" s="193"/>
      <c r="D21" s="193"/>
      <c r="E21" s="193"/>
      <c r="F21" s="193"/>
      <c r="G21" s="193"/>
      <c r="H21" s="194"/>
    </row>
    <row r="22" spans="1:8" ht="35.1" customHeight="1" x14ac:dyDescent="0.25">
      <c r="A22" s="525" t="s">
        <v>49</v>
      </c>
      <c r="B22" s="585"/>
      <c r="C22" s="585"/>
      <c r="D22" s="585"/>
      <c r="E22" s="586"/>
      <c r="F22" s="586"/>
      <c r="G22" s="586"/>
      <c r="H22" s="39" t="str">
        <f>CONCATENATE("hier: ",$C$10)</f>
        <v xml:space="preserve">hier: </v>
      </c>
    </row>
    <row r="23" spans="1:8" ht="38.1" customHeight="1" x14ac:dyDescent="0.25">
      <c r="A23" s="521" t="s">
        <v>86</v>
      </c>
      <c r="B23" s="522"/>
      <c r="C23" s="530" t="s">
        <v>81</v>
      </c>
      <c r="D23" s="159" t="s">
        <v>44</v>
      </c>
      <c r="E23" s="521" t="s">
        <v>43</v>
      </c>
      <c r="F23" s="549"/>
      <c r="G23" s="580"/>
      <c r="H23" s="2"/>
    </row>
    <row r="24" spans="1:8" ht="38.1" customHeight="1" x14ac:dyDescent="0.25">
      <c r="A24" s="523"/>
      <c r="B24" s="524"/>
      <c r="C24" s="544"/>
      <c r="D24" s="159" t="s">
        <v>8</v>
      </c>
      <c r="E24" s="550"/>
      <c r="F24" s="551"/>
      <c r="G24" s="581"/>
      <c r="H24" s="5"/>
    </row>
    <row r="25" spans="1:8" x14ac:dyDescent="0.25">
      <c r="A25" s="19"/>
      <c r="B25" s="20"/>
      <c r="C25" s="235"/>
      <c r="D25" s="299"/>
      <c r="E25" s="60"/>
      <c r="F25" s="155"/>
      <c r="G25" s="156"/>
      <c r="H25" s="5"/>
    </row>
    <row r="26" spans="1:8" x14ac:dyDescent="0.25">
      <c r="A26" s="19"/>
      <c r="B26" s="20"/>
      <c r="C26" s="235"/>
      <c r="D26" s="300"/>
      <c r="E26" s="60"/>
      <c r="F26" s="155"/>
      <c r="G26" s="156"/>
      <c r="H26" s="5"/>
    </row>
    <row r="27" spans="1:8" x14ac:dyDescent="0.25">
      <c r="A27" s="19"/>
      <c r="B27" s="20"/>
      <c r="C27" s="235"/>
      <c r="D27" s="301"/>
      <c r="E27" s="60"/>
      <c r="F27" s="155"/>
      <c r="G27" s="156"/>
      <c r="H27" s="5"/>
    </row>
    <row r="28" spans="1:8" x14ac:dyDescent="0.25">
      <c r="A28" s="293" t="s">
        <v>79</v>
      </c>
      <c r="B28" s="294"/>
      <c r="C28" s="295"/>
      <c r="D28" s="302">
        <f>SUM(D25:D27)</f>
        <v>0</v>
      </c>
      <c r="E28" s="296"/>
      <c r="F28" s="297"/>
      <c r="G28" s="298"/>
      <c r="H28" s="5"/>
    </row>
    <row r="29" spans="1:8" ht="6" customHeight="1" x14ac:dyDescent="0.25">
      <c r="A29" s="201"/>
      <c r="B29" s="219"/>
      <c r="C29" s="220"/>
      <c r="D29" s="221"/>
      <c r="E29" s="222"/>
      <c r="F29" s="203"/>
      <c r="G29" s="204"/>
      <c r="H29" s="5"/>
    </row>
    <row r="30" spans="1:8" ht="14.25" customHeight="1" x14ac:dyDescent="0.25">
      <c r="A30" s="34"/>
      <c r="B30" s="35"/>
      <c r="C30" s="35"/>
      <c r="D30" s="36"/>
      <c r="E30" s="40"/>
      <c r="F30" s="41"/>
      <c r="G30" s="41"/>
      <c r="H30" s="42"/>
    </row>
    <row r="31" spans="1:8" ht="35.1" customHeight="1" x14ac:dyDescent="0.25">
      <c r="A31" s="525" t="s">
        <v>76</v>
      </c>
      <c r="B31" s="526"/>
      <c r="C31" s="526"/>
      <c r="D31" s="526"/>
      <c r="E31" s="526"/>
      <c r="F31" s="526"/>
      <c r="G31" s="526"/>
      <c r="H31" s="29" t="str">
        <f>CONCATENATE("hier:  ",C10)</f>
        <v xml:space="preserve">hier:  </v>
      </c>
    </row>
    <row r="32" spans="1:8" ht="15" customHeight="1" x14ac:dyDescent="0.25">
      <c r="A32" s="532" t="s">
        <v>10</v>
      </c>
      <c r="B32" s="533"/>
      <c r="C32" s="530" t="s">
        <v>81</v>
      </c>
      <c r="D32" s="530" t="s">
        <v>89</v>
      </c>
      <c r="E32" s="545" t="s">
        <v>11</v>
      </c>
      <c r="F32" s="546"/>
      <c r="G32" s="547"/>
      <c r="H32" s="548"/>
    </row>
    <row r="33" spans="1:8" ht="45" customHeight="1" x14ac:dyDescent="0.25">
      <c r="A33" s="534"/>
      <c r="B33" s="533"/>
      <c r="C33" s="537"/>
      <c r="D33" s="531"/>
      <c r="E33" s="486" t="s">
        <v>50</v>
      </c>
      <c r="F33" s="541"/>
      <c r="G33" s="191" t="s">
        <v>52</v>
      </c>
      <c r="H33" s="191" t="s">
        <v>50</v>
      </c>
    </row>
    <row r="34" spans="1:8" ht="30.75" customHeight="1" x14ac:dyDescent="0.25">
      <c r="A34" s="535"/>
      <c r="B34" s="536"/>
      <c r="C34" s="531"/>
      <c r="D34" s="9" t="s">
        <v>8</v>
      </c>
      <c r="E34" s="486" t="s">
        <v>19</v>
      </c>
      <c r="F34" s="541"/>
      <c r="G34" s="191" t="s">
        <v>53</v>
      </c>
      <c r="H34" s="8" t="s">
        <v>51</v>
      </c>
    </row>
    <row r="35" spans="1:8" x14ac:dyDescent="0.25">
      <c r="A35" s="507"/>
      <c r="B35" s="508"/>
      <c r="C35" s="24"/>
      <c r="D35" s="270"/>
      <c r="E35" s="592"/>
      <c r="F35" s="593"/>
      <c r="G35" s="233"/>
      <c r="H35" s="205" t="s">
        <v>167</v>
      </c>
    </row>
    <row r="36" spans="1:8" ht="15" customHeight="1" x14ac:dyDescent="0.25">
      <c r="A36" s="507"/>
      <c r="B36" s="508"/>
      <c r="C36" s="24"/>
      <c r="D36" s="270"/>
      <c r="E36" s="594"/>
      <c r="F36" s="595"/>
      <c r="G36" s="6"/>
      <c r="H36" s="205" t="s">
        <v>75</v>
      </c>
    </row>
    <row r="37" spans="1:8" ht="15" customHeight="1" x14ac:dyDescent="0.25">
      <c r="A37" s="507"/>
      <c r="B37" s="508"/>
      <c r="C37" s="24"/>
      <c r="D37" s="270"/>
      <c r="E37" s="594"/>
      <c r="F37" s="595"/>
      <c r="G37" s="6"/>
      <c r="H37" s="205" t="s">
        <v>75</v>
      </c>
    </row>
    <row r="38" spans="1:8" ht="15" customHeight="1" x14ac:dyDescent="0.25">
      <c r="A38" s="507"/>
      <c r="B38" s="508"/>
      <c r="C38" s="24"/>
      <c r="D38" s="270"/>
      <c r="E38" s="594"/>
      <c r="F38" s="595"/>
      <c r="G38" s="6"/>
      <c r="H38" s="205" t="s">
        <v>75</v>
      </c>
    </row>
    <row r="39" spans="1:8" x14ac:dyDescent="0.25">
      <c r="A39" s="507"/>
      <c r="B39" s="508"/>
      <c r="C39" s="24"/>
      <c r="D39" s="270"/>
      <c r="E39" s="596"/>
      <c r="F39" s="597"/>
      <c r="G39" s="6"/>
      <c r="H39" s="205" t="s">
        <v>75</v>
      </c>
    </row>
    <row r="40" spans="1:8" ht="18.75" customHeight="1" x14ac:dyDescent="0.25">
      <c r="A40" s="561" t="s">
        <v>23</v>
      </c>
      <c r="B40" s="562"/>
      <c r="C40" s="563"/>
      <c r="D40" s="345">
        <f>SUM(D35:D39)</f>
        <v>0</v>
      </c>
      <c r="E40" s="564"/>
      <c r="F40" s="565"/>
      <c r="G40" s="565"/>
      <c r="H40" s="566"/>
    </row>
    <row r="41" spans="1:8" ht="15" customHeight="1" x14ac:dyDescent="0.25">
      <c r="A41" s="577"/>
      <c r="B41" s="578"/>
      <c r="C41" s="578"/>
      <c r="D41" s="578"/>
      <c r="E41" s="578"/>
      <c r="F41" s="578"/>
      <c r="G41" s="578"/>
      <c r="H41" s="579"/>
    </row>
    <row r="42" spans="1:8" ht="39.950000000000003" customHeight="1" x14ac:dyDescent="0.25">
      <c r="A42" s="567" t="s">
        <v>114</v>
      </c>
      <c r="B42" s="568"/>
      <c r="C42" s="568"/>
      <c r="D42" s="568"/>
      <c r="E42" s="568"/>
      <c r="F42" s="568"/>
      <c r="G42" s="568"/>
      <c r="H42" s="29" t="str">
        <f>CONCATENATE("hier:  ",$C$10)</f>
        <v xml:space="preserve">hier:  </v>
      </c>
    </row>
    <row r="43" spans="1:8" ht="90" customHeight="1" x14ac:dyDescent="0.25">
      <c r="A43" s="125" t="s">
        <v>83</v>
      </c>
      <c r="B43" s="14" t="s">
        <v>73</v>
      </c>
      <c r="C43" s="14" t="s">
        <v>56</v>
      </c>
      <c r="D43" s="14" t="s">
        <v>58</v>
      </c>
      <c r="E43" s="15" t="s">
        <v>57</v>
      </c>
      <c r="F43" s="557" t="s">
        <v>54</v>
      </c>
      <c r="G43" s="227" t="s">
        <v>55</v>
      </c>
      <c r="H43" s="559" t="s">
        <v>12</v>
      </c>
    </row>
    <row r="44" spans="1:8" ht="33" customHeight="1" x14ac:dyDescent="0.25">
      <c r="A44" s="196"/>
      <c r="B44" s="191" t="s">
        <v>8</v>
      </c>
      <c r="C44" s="226" t="s">
        <v>8</v>
      </c>
      <c r="D44" s="226" t="s">
        <v>8</v>
      </c>
      <c r="E44" s="226" t="s">
        <v>8</v>
      </c>
      <c r="F44" s="558"/>
      <c r="G44" s="8" t="s">
        <v>9</v>
      </c>
      <c r="H44" s="560"/>
    </row>
    <row r="45" spans="1:8" x14ac:dyDescent="0.25">
      <c r="A45" s="175" t="s">
        <v>120</v>
      </c>
      <c r="B45" s="206"/>
      <c r="C45" s="268"/>
      <c r="D45" s="268"/>
      <c r="E45" s="282">
        <f>C45+D45</f>
        <v>0</v>
      </c>
      <c r="F45" s="253"/>
      <c r="G45" s="274"/>
      <c r="H45" s="24"/>
    </row>
    <row r="46" spans="1:8" x14ac:dyDescent="0.25">
      <c r="A46" s="175" t="s">
        <v>121</v>
      </c>
      <c r="B46" s="206"/>
      <c r="C46" s="268"/>
      <c r="D46" s="268"/>
      <c r="E46" s="282">
        <f t="shared" ref="E46:E63" si="0">C46+D46</f>
        <v>0</v>
      </c>
      <c r="F46" s="253"/>
      <c r="G46" s="274"/>
      <c r="H46" s="24"/>
    </row>
    <row r="47" spans="1:8" x14ac:dyDescent="0.25">
      <c r="A47" s="175" t="s">
        <v>122</v>
      </c>
      <c r="B47" s="206"/>
      <c r="C47" s="268"/>
      <c r="D47" s="268"/>
      <c r="E47" s="282">
        <f t="shared" si="0"/>
        <v>0</v>
      </c>
      <c r="F47" s="253"/>
      <c r="G47" s="274"/>
      <c r="H47" s="24"/>
    </row>
    <row r="48" spans="1:8" x14ac:dyDescent="0.25">
      <c r="A48" s="175" t="s">
        <v>123</v>
      </c>
      <c r="B48" s="206"/>
      <c r="C48" s="268"/>
      <c r="D48" s="268"/>
      <c r="E48" s="282">
        <f t="shared" si="0"/>
        <v>0</v>
      </c>
      <c r="F48" s="253"/>
      <c r="G48" s="274"/>
      <c r="H48" s="24"/>
    </row>
    <row r="49" spans="1:8" x14ac:dyDescent="0.25">
      <c r="A49" s="175" t="s">
        <v>124</v>
      </c>
      <c r="B49" s="206"/>
      <c r="C49" s="268"/>
      <c r="D49" s="268"/>
      <c r="E49" s="282">
        <f t="shared" si="0"/>
        <v>0</v>
      </c>
      <c r="F49" s="253"/>
      <c r="G49" s="274"/>
      <c r="H49" s="24"/>
    </row>
    <row r="50" spans="1:8" x14ac:dyDescent="0.25">
      <c r="A50" s="175" t="s">
        <v>125</v>
      </c>
      <c r="B50" s="206"/>
      <c r="C50" s="268"/>
      <c r="D50" s="268"/>
      <c r="E50" s="282">
        <f t="shared" si="0"/>
        <v>0</v>
      </c>
      <c r="F50" s="24"/>
      <c r="G50" s="274"/>
      <c r="H50" s="24"/>
    </row>
    <row r="51" spans="1:8" x14ac:dyDescent="0.25">
      <c r="A51" s="175" t="s">
        <v>28</v>
      </c>
      <c r="B51" s="206"/>
      <c r="C51" s="268"/>
      <c r="D51" s="268"/>
      <c r="E51" s="282">
        <f t="shared" si="0"/>
        <v>0</v>
      </c>
      <c r="F51" s="232"/>
      <c r="G51" s="328"/>
      <c r="H51" s="332"/>
    </row>
    <row r="52" spans="1:8" ht="17.25" x14ac:dyDescent="0.25">
      <c r="A52" s="175" t="s">
        <v>147</v>
      </c>
      <c r="B52" s="206"/>
      <c r="C52" s="268"/>
      <c r="D52" s="268"/>
      <c r="E52" s="282">
        <f t="shared" si="0"/>
        <v>0</v>
      </c>
      <c r="F52" s="232"/>
      <c r="G52" s="328"/>
      <c r="H52" s="332"/>
    </row>
    <row r="53" spans="1:8" ht="19.5" x14ac:dyDescent="0.35">
      <c r="A53" s="175" t="s">
        <v>148</v>
      </c>
      <c r="B53" s="206"/>
      <c r="C53" s="268"/>
      <c r="D53" s="268"/>
      <c r="E53" s="282">
        <f t="shared" si="0"/>
        <v>0</v>
      </c>
      <c r="F53" s="232"/>
      <c r="G53" s="328"/>
      <c r="H53" s="332"/>
    </row>
    <row r="54" spans="1:8" ht="47.25" x14ac:dyDescent="0.25">
      <c r="A54" s="175" t="s">
        <v>149</v>
      </c>
      <c r="B54" s="206"/>
      <c r="C54" s="268"/>
      <c r="D54" s="268"/>
      <c r="E54" s="282">
        <f t="shared" si="0"/>
        <v>0</v>
      </c>
      <c r="F54" s="232"/>
      <c r="G54" s="328"/>
      <c r="H54" s="332"/>
    </row>
    <row r="55" spans="1:8" ht="32.25" x14ac:dyDescent="0.25">
      <c r="A55" s="175" t="s">
        <v>150</v>
      </c>
      <c r="B55" s="206"/>
      <c r="C55" s="268"/>
      <c r="D55" s="268"/>
      <c r="E55" s="282">
        <f t="shared" si="0"/>
        <v>0</v>
      </c>
      <c r="F55" s="232"/>
      <c r="G55" s="328"/>
      <c r="H55" s="332"/>
    </row>
    <row r="56" spans="1:8" ht="17.25" x14ac:dyDescent="0.25">
      <c r="A56" s="175" t="s">
        <v>151</v>
      </c>
      <c r="B56" s="206"/>
      <c r="C56" s="268"/>
      <c r="D56" s="268"/>
      <c r="E56" s="282">
        <f t="shared" si="0"/>
        <v>0</v>
      </c>
      <c r="F56" s="232"/>
      <c r="G56" s="328"/>
      <c r="H56" s="332"/>
    </row>
    <row r="57" spans="1:8" ht="17.25" x14ac:dyDescent="0.25">
      <c r="A57" s="175" t="s">
        <v>152</v>
      </c>
      <c r="B57" s="207"/>
      <c r="C57" s="270"/>
      <c r="D57" s="288"/>
      <c r="E57" s="282">
        <f t="shared" si="0"/>
        <v>0</v>
      </c>
      <c r="F57" s="231"/>
      <c r="G57" s="275"/>
      <c r="H57" s="24"/>
    </row>
    <row r="58" spans="1:8" ht="17.25" x14ac:dyDescent="0.25">
      <c r="A58" s="175" t="s">
        <v>153</v>
      </c>
      <c r="B58" s="207"/>
      <c r="C58" s="270"/>
      <c r="D58" s="288"/>
      <c r="E58" s="282">
        <f t="shared" si="0"/>
        <v>0</v>
      </c>
      <c r="F58" s="24"/>
      <c r="G58" s="275"/>
      <c r="H58" s="24"/>
    </row>
    <row r="59" spans="1:8" x14ac:dyDescent="0.25">
      <c r="A59" s="198" t="str">
        <f>IF('Recyclingschritt N_0'!A92&lt;&gt;"",'Recyclingschritt N_0'!A92,"")</f>
        <v/>
      </c>
      <c r="B59" s="207"/>
      <c r="C59" s="270"/>
      <c r="D59" s="288"/>
      <c r="E59" s="282">
        <f t="shared" si="0"/>
        <v>0</v>
      </c>
      <c r="F59" s="24"/>
      <c r="G59" s="275"/>
      <c r="H59" s="24"/>
    </row>
    <row r="60" spans="1:8" x14ac:dyDescent="0.25">
      <c r="A60" s="198" t="str">
        <f>IF('Recyclingschritt N_0'!A93&lt;&gt;"",'Recyclingschritt N_0'!A93,"")</f>
        <v/>
      </c>
      <c r="B60" s="207"/>
      <c r="C60" s="270"/>
      <c r="D60" s="288"/>
      <c r="E60" s="282">
        <f t="shared" si="0"/>
        <v>0</v>
      </c>
      <c r="F60" s="24"/>
      <c r="G60" s="275"/>
      <c r="H60" s="24"/>
    </row>
    <row r="61" spans="1:8" x14ac:dyDescent="0.25">
      <c r="A61" s="198" t="str">
        <f>IF('Recyclingschritt N_0'!A94&lt;&gt;"",'Recyclingschritt N_0'!A94,"")</f>
        <v/>
      </c>
      <c r="B61" s="207"/>
      <c r="C61" s="270"/>
      <c r="D61" s="288"/>
      <c r="E61" s="282">
        <f t="shared" si="0"/>
        <v>0</v>
      </c>
      <c r="F61" s="24"/>
      <c r="G61" s="275"/>
      <c r="H61" s="24"/>
    </row>
    <row r="62" spans="1:8" x14ac:dyDescent="0.25">
      <c r="A62" s="198" t="str">
        <f>IF('Recyclingschritt N_0'!A95&lt;&gt;"",'Recyclingschritt N_0'!A95,"")</f>
        <v/>
      </c>
      <c r="B62" s="207"/>
      <c r="C62" s="270"/>
      <c r="D62" s="288"/>
      <c r="E62" s="282">
        <f t="shared" si="0"/>
        <v>0</v>
      </c>
      <c r="F62" s="24"/>
      <c r="G62" s="275"/>
      <c r="H62" s="24"/>
    </row>
    <row r="63" spans="1:8" x14ac:dyDescent="0.25">
      <c r="A63" s="198" t="str">
        <f>IF('Recyclingschritt N_0'!A96&lt;&gt;"",'Recyclingschritt N_0'!A96,"")</f>
        <v/>
      </c>
      <c r="B63" s="207"/>
      <c r="C63" s="270"/>
      <c r="D63" s="288"/>
      <c r="E63" s="282">
        <f t="shared" si="0"/>
        <v>0</v>
      </c>
      <c r="F63" s="24"/>
      <c r="G63" s="275"/>
      <c r="H63" s="24"/>
    </row>
    <row r="64" spans="1:8" ht="15" customHeight="1" x14ac:dyDescent="0.25">
      <c r="A64" s="303" t="s">
        <v>92</v>
      </c>
      <c r="B64" s="223"/>
      <c r="C64" s="351">
        <f>SUM(C45:C63)</f>
        <v>0</v>
      </c>
      <c r="D64" s="351">
        <f>SUM(D45:D63)</f>
        <v>0</v>
      </c>
      <c r="E64" s="408">
        <f t="shared" ref="E64" si="1">C64+D64</f>
        <v>0</v>
      </c>
      <c r="F64" s="352"/>
      <c r="G64" s="353"/>
      <c r="H64" s="354"/>
    </row>
    <row r="65" spans="1:8" ht="15" customHeight="1" x14ac:dyDescent="0.25">
      <c r="A65" s="552"/>
      <c r="B65" s="553"/>
      <c r="C65" s="553"/>
      <c r="D65" s="553"/>
      <c r="E65" s="553"/>
      <c r="F65" s="553"/>
      <c r="G65" s="553"/>
      <c r="H65" s="553"/>
    </row>
    <row r="66" spans="1:8" x14ac:dyDescent="0.25">
      <c r="A66" s="7"/>
    </row>
    <row r="67" spans="1:8" x14ac:dyDescent="0.25">
      <c r="A67" t="str">
        <f>Gesamtergebnis!A197</f>
        <v>Anmerkungen (vgl. DV Abschnitt 7):</v>
      </c>
    </row>
    <row r="69" spans="1:8" ht="31.5" customHeight="1" x14ac:dyDescent="0.25">
      <c r="A69" s="458" t="s">
        <v>168</v>
      </c>
      <c r="B69" s="458"/>
      <c r="C69" s="458"/>
      <c r="D69" s="458"/>
      <c r="E69" s="458"/>
      <c r="F69" s="458"/>
      <c r="G69" s="458"/>
      <c r="H69" s="458"/>
    </row>
    <row r="71" spans="1:8" x14ac:dyDescent="0.25">
      <c r="A71" s="458" t="s">
        <v>112</v>
      </c>
      <c r="B71" s="458"/>
      <c r="C71" s="458"/>
      <c r="D71" s="458"/>
      <c r="E71" s="458"/>
      <c r="F71" s="458"/>
      <c r="G71" s="458"/>
      <c r="H71" s="458"/>
    </row>
    <row r="72" spans="1:8" ht="36" customHeight="1" x14ac:dyDescent="0.25">
      <c r="A72" s="458"/>
      <c r="B72" s="458"/>
      <c r="C72" s="458"/>
      <c r="D72" s="458"/>
      <c r="E72" s="458"/>
      <c r="F72" s="458"/>
      <c r="G72" s="458"/>
      <c r="H72" s="458"/>
    </row>
    <row r="74" spans="1:8" ht="37.5" customHeight="1" x14ac:dyDescent="0.25">
      <c r="A74" s="458" t="s">
        <v>106</v>
      </c>
      <c r="B74" s="459"/>
      <c r="C74" s="459"/>
      <c r="D74" s="459"/>
      <c r="E74" s="459"/>
      <c r="F74" s="459"/>
      <c r="G74" s="459"/>
      <c r="H74" s="459"/>
    </row>
    <row r="76" spans="1:8" ht="65.25" customHeight="1" x14ac:dyDescent="0.25">
      <c r="A76" s="458" t="s">
        <v>113</v>
      </c>
      <c r="B76" s="459"/>
      <c r="C76" s="459"/>
      <c r="D76" s="459"/>
      <c r="E76" s="459"/>
      <c r="F76" s="459"/>
      <c r="G76" s="459"/>
      <c r="H76" s="459"/>
    </row>
    <row r="78" spans="1:8" x14ac:dyDescent="0.25">
      <c r="A78" s="458" t="s">
        <v>107</v>
      </c>
      <c r="B78" s="458"/>
      <c r="C78" s="458"/>
      <c r="D78" s="458"/>
      <c r="E78" s="458"/>
      <c r="F78" s="458"/>
      <c r="G78" s="458"/>
      <c r="H78" s="458"/>
    </row>
    <row r="79" spans="1:8" ht="32.25" customHeight="1" x14ac:dyDescent="0.25">
      <c r="A79" s="458"/>
      <c r="B79" s="458"/>
      <c r="C79" s="458"/>
      <c r="D79" s="458"/>
      <c r="E79" s="458"/>
      <c r="F79" s="458"/>
      <c r="G79" s="458"/>
      <c r="H79" s="458"/>
    </row>
    <row r="81" spans="1:8" ht="37.5" customHeight="1" x14ac:dyDescent="0.25">
      <c r="A81" s="458" t="s">
        <v>108</v>
      </c>
      <c r="B81" s="458"/>
      <c r="C81" s="458"/>
      <c r="D81" s="458"/>
      <c r="E81" s="458"/>
      <c r="F81" s="458"/>
      <c r="G81" s="458"/>
      <c r="H81" s="458"/>
    </row>
    <row r="82" spans="1:8" s="189" customFormat="1" ht="50.25" customHeight="1" x14ac:dyDescent="0.25">
      <c r="A82" s="458" t="s">
        <v>109</v>
      </c>
      <c r="B82" s="458"/>
      <c r="C82" s="458"/>
      <c r="D82" s="458"/>
      <c r="E82" s="458"/>
      <c r="F82" s="458"/>
      <c r="G82" s="458"/>
      <c r="H82" s="458"/>
    </row>
    <row r="83" spans="1:8" s="189" customFormat="1" ht="15" customHeight="1" x14ac:dyDescent="0.25">
      <c r="A83" s="190"/>
      <c r="B83" s="190"/>
      <c r="C83" s="190"/>
      <c r="D83" s="190"/>
      <c r="E83" s="190"/>
      <c r="F83" s="190"/>
      <c r="G83" s="190"/>
      <c r="H83" s="190"/>
    </row>
    <row r="84" spans="1:8" s="189" customFormat="1" ht="20.25" customHeight="1" x14ac:dyDescent="0.25">
      <c r="A84" s="458" t="s">
        <v>102</v>
      </c>
      <c r="B84" s="458"/>
      <c r="C84" s="458"/>
      <c r="D84" s="458"/>
      <c r="E84" s="458"/>
      <c r="F84" s="458"/>
      <c r="G84" s="458"/>
      <c r="H84" s="458"/>
    </row>
    <row r="85" spans="1:8" s="189" customFormat="1" ht="15" customHeight="1" x14ac:dyDescent="0.25">
      <c r="A85" s="190"/>
      <c r="B85" s="190"/>
      <c r="C85" s="190"/>
      <c r="D85" s="190"/>
      <c r="E85" s="190"/>
      <c r="F85" s="190"/>
      <c r="G85" s="190"/>
      <c r="H85" s="190"/>
    </row>
    <row r="86" spans="1:8" s="189" customFormat="1" ht="36.75" customHeight="1" x14ac:dyDescent="0.25">
      <c r="A86" s="458" t="s">
        <v>110</v>
      </c>
      <c r="B86" s="458"/>
      <c r="C86" s="458"/>
      <c r="D86" s="458"/>
      <c r="E86" s="458"/>
      <c r="F86" s="458"/>
      <c r="G86" s="458"/>
      <c r="H86" s="458"/>
    </row>
    <row r="88" spans="1:8" ht="35.1" customHeight="1" x14ac:dyDescent="0.25">
      <c r="A88" s="464" t="s">
        <v>155</v>
      </c>
      <c r="B88" s="427"/>
      <c r="C88" s="427"/>
      <c r="D88" s="427"/>
      <c r="E88" s="427"/>
      <c r="F88" s="427"/>
      <c r="G88" s="427"/>
      <c r="H88" s="573"/>
    </row>
    <row r="90" spans="1:8" ht="99.95" customHeight="1" x14ac:dyDescent="0.25">
      <c r="A90" s="458" t="s">
        <v>156</v>
      </c>
      <c r="B90" s="458"/>
      <c r="C90" s="458"/>
      <c r="D90" s="458"/>
      <c r="E90" s="458"/>
      <c r="F90" s="458"/>
      <c r="G90" s="458"/>
      <c r="H90" s="458"/>
    </row>
  </sheetData>
  <sheetProtection algorithmName="SHA-512" hashValue="E5cXbO1LmDijIBNINJTHdnxD5UFHCvWhUCVLpPczwjFq0WxQyK0Qc87r9oihe4ue2o2e/sm85UR3dxVzr7ZR0Q==" saltValue="uPN8z8SpklaNpYyW5x/EUQ==" spinCount="100000" sheet="1" objects="1" scenarios="1"/>
  <mergeCells count="44">
    <mergeCell ref="A86:H86"/>
    <mergeCell ref="A88:H88"/>
    <mergeCell ref="A90:H90"/>
    <mergeCell ref="A74:H74"/>
    <mergeCell ref="A76:H76"/>
    <mergeCell ref="A78:H79"/>
    <mergeCell ref="A81:H81"/>
    <mergeCell ref="A82:H82"/>
    <mergeCell ref="A84:H84"/>
    <mergeCell ref="A71:H72"/>
    <mergeCell ref="E38:F38"/>
    <mergeCell ref="A39:B39"/>
    <mergeCell ref="E39:F39"/>
    <mergeCell ref="A40:C40"/>
    <mergeCell ref="E40:H40"/>
    <mergeCell ref="A41:H41"/>
    <mergeCell ref="A42:G42"/>
    <mergeCell ref="F43:F44"/>
    <mergeCell ref="H43:H44"/>
    <mergeCell ref="A65:H65"/>
    <mergeCell ref="A69:H69"/>
    <mergeCell ref="A38:B38"/>
    <mergeCell ref="A35:B35"/>
    <mergeCell ref="E35:F35"/>
    <mergeCell ref="A36:B36"/>
    <mergeCell ref="E36:F36"/>
    <mergeCell ref="A37:B37"/>
    <mergeCell ref="E37:F37"/>
    <mergeCell ref="A23:B24"/>
    <mergeCell ref="C23:C24"/>
    <mergeCell ref="E23:G24"/>
    <mergeCell ref="A31:G31"/>
    <mergeCell ref="A32:B34"/>
    <mergeCell ref="C32:C34"/>
    <mergeCell ref="D32:D33"/>
    <mergeCell ref="E32:H32"/>
    <mergeCell ref="E33:F33"/>
    <mergeCell ref="E34:F34"/>
    <mergeCell ref="A22:G22"/>
    <mergeCell ref="C1:F1"/>
    <mergeCell ref="B2:H2"/>
    <mergeCell ref="A3:H3"/>
    <mergeCell ref="A19:B20"/>
    <mergeCell ref="C19:H20"/>
  </mergeCells>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09516-D99C-4036-8A4A-F8DDE99C9FD2}">
  <sheetPr codeName="Tabelle6"/>
  <dimension ref="A1:H90"/>
  <sheetViews>
    <sheetView view="pageLayout" zoomScaleNormal="100" workbookViewId="0"/>
  </sheetViews>
  <sheetFormatPr baseColWidth="10" defaultColWidth="11.42578125" defaultRowHeight="15" x14ac:dyDescent="0.25"/>
  <cols>
    <col min="1" max="1" width="25.140625" customWidth="1"/>
    <col min="2" max="2" width="15" customWidth="1"/>
    <col min="3" max="3" width="12.7109375" customWidth="1"/>
    <col min="4" max="4" width="12.28515625" customWidth="1"/>
    <col min="5" max="5" width="10.7109375" customWidth="1"/>
    <col min="6" max="6" width="15.28515625" customWidth="1"/>
    <col min="7" max="7" width="14.85546875" customWidth="1"/>
    <col min="8" max="8" width="12.7109375" customWidth="1"/>
  </cols>
  <sheetData>
    <row r="1" spans="1:8" ht="24.95" customHeight="1" x14ac:dyDescent="0.25">
      <c r="A1" s="242"/>
      <c r="B1" s="243"/>
      <c r="C1" s="587" t="s">
        <v>26</v>
      </c>
      <c r="D1" s="588"/>
      <c r="E1" s="588"/>
      <c r="F1" s="588"/>
      <c r="G1" s="326"/>
      <c r="H1" s="327" t="str">
        <f>IF('Titelseite Lithium-Altbatterien'!$F$7&lt;&gt;"",'Titelseite Lithium-Altbatterien'!$F$7,"")</f>
        <v/>
      </c>
    </row>
    <row r="2" spans="1:8" ht="32.25" customHeight="1" x14ac:dyDescent="0.25">
      <c r="A2" s="157" t="str">
        <f>'Recyclingschritt N_0'!A2</f>
        <v>DV Abschnitt  7 (Teil 2)</v>
      </c>
      <c r="B2" s="589" t="s">
        <v>39</v>
      </c>
      <c r="C2" s="590"/>
      <c r="D2" s="590"/>
      <c r="E2" s="590"/>
      <c r="F2" s="590"/>
      <c r="G2" s="590"/>
      <c r="H2" s="591"/>
    </row>
    <row r="3" spans="1:8" ht="60" customHeight="1" x14ac:dyDescent="0.25">
      <c r="A3" s="491" t="s">
        <v>115</v>
      </c>
      <c r="B3" s="492"/>
      <c r="C3" s="492"/>
      <c r="D3" s="492"/>
      <c r="E3" s="492"/>
      <c r="F3" s="492"/>
      <c r="G3" s="492"/>
      <c r="H3" s="493"/>
    </row>
    <row r="4" spans="1:8" ht="15" customHeight="1" x14ac:dyDescent="0.25">
      <c r="A4" s="142"/>
      <c r="B4" s="143"/>
      <c r="C4" s="143"/>
      <c r="D4" s="143"/>
      <c r="E4" s="143"/>
      <c r="F4" s="143"/>
      <c r="G4" s="143"/>
      <c r="H4" s="158"/>
    </row>
    <row r="5" spans="1:8" ht="15" customHeight="1" x14ac:dyDescent="0.25">
      <c r="A5" s="116" t="s">
        <v>42</v>
      </c>
      <c r="B5" s="146" t="str">
        <f>CONCATENATE("N_1, hier:  ",IF('Titelseite Lithium-Altbatterien'!$B$18&lt;&gt;"",'Titelseite Lithium-Altbatterien'!$B$18,""))</f>
        <v xml:space="preserve">N_1, hier:  </v>
      </c>
      <c r="C5" s="4"/>
      <c r="D5" s="4"/>
      <c r="E5" s="4"/>
      <c r="F5" s="4"/>
      <c r="G5" s="4"/>
      <c r="H5" s="147"/>
    </row>
    <row r="6" spans="1:8" ht="15" customHeight="1" x14ac:dyDescent="0.25">
      <c r="A6" s="3"/>
      <c r="B6" s="4"/>
      <c r="C6" s="4"/>
      <c r="D6" s="4"/>
      <c r="E6" s="4"/>
      <c r="F6" s="4"/>
      <c r="G6" s="4"/>
      <c r="H6" s="149"/>
    </row>
    <row r="7" spans="1:8" ht="15" customHeight="1" x14ac:dyDescent="0.25">
      <c r="A7" s="116" t="s">
        <v>0</v>
      </c>
      <c r="B7" s="4"/>
      <c r="C7" s="26">
        <f>IF('Titelseite Lithium-Altbatterien'!$F$8&lt;&gt;"",'Titelseite Lithium-Altbatterien'!$F$8,"")</f>
        <v>2026</v>
      </c>
      <c r="D7" s="4"/>
      <c r="E7" s="4"/>
      <c r="F7" s="4"/>
      <c r="G7" s="4"/>
      <c r="H7" s="149"/>
    </row>
    <row r="8" spans="1:8" ht="15" customHeight="1" x14ac:dyDescent="0.25">
      <c r="A8" s="116"/>
      <c r="B8" s="4"/>
      <c r="C8" s="4"/>
      <c r="D8" s="4"/>
      <c r="E8" s="4"/>
      <c r="F8" s="4"/>
      <c r="G8" s="4"/>
      <c r="H8" s="149"/>
    </row>
    <row r="9" spans="1:8" ht="15" customHeight="1" x14ac:dyDescent="0.25">
      <c r="A9" s="117" t="s">
        <v>31</v>
      </c>
      <c r="B9" s="4"/>
      <c r="C9" s="4"/>
      <c r="D9" s="4"/>
      <c r="E9" s="4"/>
      <c r="F9" s="4"/>
      <c r="G9" s="4"/>
      <c r="H9" s="150"/>
    </row>
    <row r="10" spans="1:8" ht="15" customHeight="1" x14ac:dyDescent="0.25">
      <c r="A10" s="118" t="s">
        <v>1</v>
      </c>
      <c r="B10" s="4"/>
      <c r="C10" s="23"/>
      <c r="D10" s="18"/>
      <c r="E10" s="18"/>
      <c r="F10" s="18"/>
      <c r="G10" s="18"/>
      <c r="H10" s="154"/>
    </row>
    <row r="11" spans="1:8" ht="15" customHeight="1" x14ac:dyDescent="0.25">
      <c r="A11" s="118" t="s">
        <v>85</v>
      </c>
      <c r="B11" s="4"/>
      <c r="C11" s="23"/>
      <c r="D11" s="18"/>
      <c r="E11" s="18"/>
      <c r="F11" s="18"/>
      <c r="G11" s="18"/>
      <c r="H11" s="154"/>
    </row>
    <row r="12" spans="1:8" ht="15" customHeight="1" x14ac:dyDescent="0.25">
      <c r="A12" s="118" t="s">
        <v>4</v>
      </c>
      <c r="B12" s="4"/>
      <c r="C12" s="409"/>
      <c r="D12" s="410"/>
      <c r="E12" s="410"/>
      <c r="F12" s="410"/>
      <c r="G12" s="410"/>
      <c r="H12" s="411"/>
    </row>
    <row r="13" spans="1:8" ht="15" customHeight="1" x14ac:dyDescent="0.25">
      <c r="A13" s="118" t="s">
        <v>13</v>
      </c>
      <c r="B13" s="4"/>
      <c r="C13" s="23"/>
      <c r="D13" s="18"/>
      <c r="E13" s="18"/>
      <c r="F13" s="18"/>
      <c r="G13" s="18"/>
      <c r="H13" s="154"/>
    </row>
    <row r="14" spans="1:8" ht="15" customHeight="1" x14ac:dyDescent="0.25">
      <c r="A14" s="118" t="s">
        <v>2</v>
      </c>
      <c r="B14" s="4"/>
      <c r="C14" s="23"/>
      <c r="D14" s="18"/>
      <c r="E14" s="18"/>
      <c r="F14" s="18"/>
      <c r="G14" s="18"/>
      <c r="H14" s="154"/>
    </row>
    <row r="15" spans="1:8" ht="15" customHeight="1" x14ac:dyDescent="0.25">
      <c r="A15" s="118" t="s">
        <v>3</v>
      </c>
      <c r="B15" s="4"/>
      <c r="C15" s="23"/>
      <c r="D15" s="18"/>
      <c r="E15" s="18"/>
      <c r="F15" s="18"/>
      <c r="G15" s="18"/>
      <c r="H15" s="154"/>
    </row>
    <row r="16" spans="1:8" ht="15" customHeight="1" x14ac:dyDescent="0.25">
      <c r="A16" s="118" t="s">
        <v>6</v>
      </c>
      <c r="B16" s="4"/>
      <c r="C16" s="409"/>
      <c r="D16" s="410"/>
      <c r="E16" s="410"/>
      <c r="F16" s="410"/>
      <c r="G16" s="410"/>
      <c r="H16" s="411"/>
    </row>
    <row r="17" spans="1:8" ht="15" customHeight="1" x14ac:dyDescent="0.25">
      <c r="A17" s="118" t="s">
        <v>5</v>
      </c>
      <c r="B17" s="4"/>
      <c r="C17" s="30"/>
      <c r="D17" s="18"/>
      <c r="E17" s="18"/>
      <c r="F17" s="18"/>
      <c r="G17" s="18"/>
      <c r="H17" s="154"/>
    </row>
    <row r="18" spans="1:8" ht="15" customHeight="1" x14ac:dyDescent="0.25">
      <c r="A18" s="118"/>
      <c r="B18" s="4"/>
      <c r="C18" s="92"/>
      <c r="D18" s="92"/>
      <c r="E18" s="92"/>
      <c r="F18" s="92"/>
      <c r="G18" s="92"/>
      <c r="H18" s="151"/>
    </row>
    <row r="19" spans="1:8" ht="15" customHeight="1" x14ac:dyDescent="0.25">
      <c r="A19" s="538" t="s">
        <v>41</v>
      </c>
      <c r="B19" s="539"/>
      <c r="C19" s="515" t="s">
        <v>180</v>
      </c>
      <c r="D19" s="516"/>
      <c r="E19" s="516"/>
      <c r="F19" s="516"/>
      <c r="G19" s="516"/>
      <c r="H19" s="517"/>
    </row>
    <row r="20" spans="1:8" ht="15" customHeight="1" x14ac:dyDescent="0.25">
      <c r="A20" s="475"/>
      <c r="B20" s="540"/>
      <c r="C20" s="518"/>
      <c r="D20" s="519"/>
      <c r="E20" s="519"/>
      <c r="F20" s="519"/>
      <c r="G20" s="519"/>
      <c r="H20" s="520"/>
    </row>
    <row r="21" spans="1:8" x14ac:dyDescent="0.25">
      <c r="A21" s="31"/>
      <c r="B21" s="32"/>
      <c r="C21" s="32"/>
      <c r="D21" s="32"/>
      <c r="E21" s="32"/>
      <c r="F21" s="32"/>
      <c r="G21" s="32"/>
      <c r="H21" s="33"/>
    </row>
    <row r="22" spans="1:8" ht="35.1" customHeight="1" x14ac:dyDescent="0.25">
      <c r="A22" s="525" t="s">
        <v>49</v>
      </c>
      <c r="B22" s="585"/>
      <c r="C22" s="585"/>
      <c r="D22" s="585"/>
      <c r="E22" s="586"/>
      <c r="F22" s="586"/>
      <c r="G22" s="586"/>
      <c r="H22" s="39" t="str">
        <f>CONCATENATE("hier: ",$C$10)</f>
        <v xml:space="preserve">hier: </v>
      </c>
    </row>
    <row r="23" spans="1:8" ht="38.1" customHeight="1" x14ac:dyDescent="0.25">
      <c r="A23" s="521" t="s">
        <v>86</v>
      </c>
      <c r="B23" s="522"/>
      <c r="C23" s="530" t="s">
        <v>81</v>
      </c>
      <c r="D23" s="159" t="s">
        <v>44</v>
      </c>
      <c r="E23" s="160"/>
      <c r="F23" s="161"/>
      <c r="G23" s="161"/>
      <c r="H23" s="2"/>
    </row>
    <row r="24" spans="1:8" ht="38.1" customHeight="1" x14ac:dyDescent="0.25">
      <c r="A24" s="523"/>
      <c r="B24" s="524"/>
      <c r="C24" s="544"/>
      <c r="D24" s="159" t="s">
        <v>8</v>
      </c>
      <c r="E24" s="162"/>
      <c r="F24" s="64"/>
      <c r="G24" s="64"/>
      <c r="H24" s="5"/>
    </row>
    <row r="25" spans="1:8" x14ac:dyDescent="0.25">
      <c r="A25" s="46" t="str" cm="1">
        <f t="array" ref="A25:B25">IF('Recyclingschritt N_0'!A38:B38&lt;&gt;"",'Recyclingschritt N_0'!A38:B38,"")</f>
        <v/>
      </c>
      <c r="B25" s="249" t="str">
        <v/>
      </c>
      <c r="C25" s="236" t="str">
        <f>IF('Recyclingschritt N_0'!C38&lt;&gt;"",'Recyclingschritt N_0'!C38,"")</f>
        <v/>
      </c>
      <c r="D25" s="255" t="str">
        <f>IF('Recyclingschritt N_0'!D38&lt;&gt;"",'Recyclingschritt N_0'!D38,"")</f>
        <v/>
      </c>
      <c r="E25" s="43"/>
      <c r="F25" s="4"/>
      <c r="G25" s="4"/>
      <c r="H25" s="5"/>
    </row>
    <row r="26" spans="1:8" x14ac:dyDescent="0.25">
      <c r="A26" s="311"/>
      <c r="B26" s="312"/>
      <c r="C26" s="313"/>
      <c r="D26" s="300"/>
      <c r="E26" s="43"/>
      <c r="F26" s="163"/>
      <c r="G26" s="163"/>
      <c r="H26" s="5"/>
    </row>
    <row r="27" spans="1:8" x14ac:dyDescent="0.25">
      <c r="A27" s="311"/>
      <c r="B27" s="312"/>
      <c r="C27" s="314"/>
      <c r="D27" s="306"/>
      <c r="E27" s="164"/>
      <c r="F27" s="163"/>
      <c r="G27" s="163"/>
      <c r="H27" s="5"/>
    </row>
    <row r="28" spans="1:8" x14ac:dyDescent="0.25">
      <c r="A28" s="311"/>
      <c r="B28" s="312"/>
      <c r="C28" s="314"/>
      <c r="D28" s="306"/>
      <c r="E28" s="164"/>
      <c r="F28" s="163"/>
      <c r="G28" s="163"/>
      <c r="H28" s="5"/>
    </row>
    <row r="29" spans="1:8" x14ac:dyDescent="0.25">
      <c r="A29" s="315"/>
      <c r="B29" s="316"/>
      <c r="C29" s="317"/>
      <c r="D29" s="307"/>
      <c r="E29" s="165"/>
      <c r="F29" s="166"/>
      <c r="G29" s="166"/>
      <c r="H29" s="44"/>
    </row>
    <row r="30" spans="1:8" ht="14.25" customHeight="1" x14ac:dyDescent="0.25">
      <c r="A30" s="34"/>
      <c r="B30" s="35"/>
      <c r="C30" s="35"/>
      <c r="D30" s="36"/>
      <c r="E30" s="40"/>
      <c r="F30" s="41"/>
      <c r="G30" s="41"/>
      <c r="H30" s="42"/>
    </row>
    <row r="31" spans="1:8" ht="35.1" customHeight="1" x14ac:dyDescent="0.25">
      <c r="A31" s="525" t="s">
        <v>76</v>
      </c>
      <c r="B31" s="526"/>
      <c r="C31" s="526"/>
      <c r="D31" s="526"/>
      <c r="E31" s="526"/>
      <c r="F31" s="526"/>
      <c r="G31" s="526"/>
      <c r="H31" s="29" t="str">
        <f>CONCATENATE("hier:  ",C10)</f>
        <v xml:space="preserve">hier:  </v>
      </c>
    </row>
    <row r="32" spans="1:8" ht="15" customHeight="1" x14ac:dyDescent="0.25">
      <c r="A32" s="532" t="s">
        <v>10</v>
      </c>
      <c r="B32" s="533"/>
      <c r="C32" s="530" t="s">
        <v>81</v>
      </c>
      <c r="D32" s="530" t="s">
        <v>89</v>
      </c>
      <c r="E32" s="545" t="s">
        <v>11</v>
      </c>
      <c r="F32" s="546"/>
      <c r="G32" s="547"/>
      <c r="H32" s="548"/>
    </row>
    <row r="33" spans="1:8" ht="45" customHeight="1" x14ac:dyDescent="0.25">
      <c r="A33" s="534"/>
      <c r="B33" s="533"/>
      <c r="C33" s="537"/>
      <c r="D33" s="531"/>
      <c r="E33" s="486" t="s">
        <v>50</v>
      </c>
      <c r="F33" s="541"/>
      <c r="G33" s="58" t="s">
        <v>52</v>
      </c>
      <c r="H33" s="58" t="s">
        <v>50</v>
      </c>
    </row>
    <row r="34" spans="1:8" ht="30.75" customHeight="1" x14ac:dyDescent="0.25">
      <c r="A34" s="535"/>
      <c r="B34" s="536"/>
      <c r="C34" s="531"/>
      <c r="D34" s="9" t="s">
        <v>8</v>
      </c>
      <c r="E34" s="486" t="s">
        <v>19</v>
      </c>
      <c r="F34" s="541"/>
      <c r="G34" s="58" t="s">
        <v>53</v>
      </c>
      <c r="H34" s="8" t="s">
        <v>51</v>
      </c>
    </row>
    <row r="35" spans="1:8" x14ac:dyDescent="0.25">
      <c r="A35" s="507"/>
      <c r="B35" s="508"/>
      <c r="C35" s="24"/>
      <c r="D35" s="270"/>
      <c r="E35" s="505"/>
      <c r="F35" s="506"/>
      <c r="G35" s="24"/>
      <c r="H35" s="37" t="s">
        <v>75</v>
      </c>
    </row>
    <row r="36" spans="1:8" ht="15" customHeight="1" x14ac:dyDescent="0.25">
      <c r="A36" s="507"/>
      <c r="B36" s="508"/>
      <c r="C36" s="24"/>
      <c r="D36" s="270"/>
      <c r="E36" s="505"/>
      <c r="F36" s="506"/>
      <c r="G36" s="24"/>
      <c r="H36" s="37" t="s">
        <v>75</v>
      </c>
    </row>
    <row r="37" spans="1:8" ht="15" customHeight="1" x14ac:dyDescent="0.25">
      <c r="A37" s="507"/>
      <c r="B37" s="508"/>
      <c r="C37" s="24"/>
      <c r="D37" s="270"/>
      <c r="E37" s="505"/>
      <c r="F37" s="506"/>
      <c r="G37" s="24"/>
      <c r="H37" s="37" t="s">
        <v>75</v>
      </c>
    </row>
    <row r="38" spans="1:8" ht="15" customHeight="1" x14ac:dyDescent="0.25">
      <c r="A38" s="349"/>
      <c r="B38" s="350"/>
      <c r="C38" s="24"/>
      <c r="D38" s="270"/>
      <c r="E38" s="505"/>
      <c r="F38" s="506"/>
      <c r="G38" s="24"/>
      <c r="H38" s="37" t="s">
        <v>75</v>
      </c>
    </row>
    <row r="39" spans="1:8" x14ac:dyDescent="0.25">
      <c r="A39" s="507"/>
      <c r="B39" s="508"/>
      <c r="C39" s="24"/>
      <c r="D39" s="270"/>
      <c r="E39" s="583"/>
      <c r="F39" s="584"/>
      <c r="G39" s="24"/>
      <c r="H39" s="37" t="s">
        <v>75</v>
      </c>
    </row>
    <row r="40" spans="1:8" ht="18.75" customHeight="1" x14ac:dyDescent="0.25">
      <c r="A40" s="561" t="s">
        <v>23</v>
      </c>
      <c r="B40" s="562"/>
      <c r="C40" s="563"/>
      <c r="D40" s="345">
        <f>SUM(D35:D39)</f>
        <v>0</v>
      </c>
      <c r="E40" s="564"/>
      <c r="F40" s="565"/>
      <c r="G40" s="565"/>
      <c r="H40" s="566"/>
    </row>
    <row r="41" spans="1:8" ht="15" customHeight="1" x14ac:dyDescent="0.25">
      <c r="A41" s="577"/>
      <c r="B41" s="578"/>
      <c r="C41" s="578"/>
      <c r="D41" s="578"/>
      <c r="E41" s="578"/>
      <c r="F41" s="578"/>
      <c r="G41" s="578"/>
      <c r="H41" s="579"/>
    </row>
    <row r="42" spans="1:8" ht="39.950000000000003" customHeight="1" x14ac:dyDescent="0.25">
      <c r="A42" s="567" t="s">
        <v>114</v>
      </c>
      <c r="B42" s="568"/>
      <c r="C42" s="568"/>
      <c r="D42" s="568"/>
      <c r="E42" s="568"/>
      <c r="F42" s="568"/>
      <c r="G42" s="568"/>
      <c r="H42" s="29" t="str">
        <f>CONCATENATE("hier:  ",$C$10)</f>
        <v xml:space="preserve">hier:  </v>
      </c>
    </row>
    <row r="43" spans="1:8" ht="90" customHeight="1" x14ac:dyDescent="0.25">
      <c r="A43" s="125" t="s">
        <v>83</v>
      </c>
      <c r="B43" s="14" t="s">
        <v>73</v>
      </c>
      <c r="C43" s="14" t="s">
        <v>56</v>
      </c>
      <c r="D43" s="14" t="s">
        <v>58</v>
      </c>
      <c r="E43" s="15" t="s">
        <v>57</v>
      </c>
      <c r="F43" s="557" t="s">
        <v>54</v>
      </c>
      <c r="G43" s="227" t="s">
        <v>55</v>
      </c>
      <c r="H43" s="559" t="s">
        <v>12</v>
      </c>
    </row>
    <row r="44" spans="1:8" ht="33" customHeight="1" x14ac:dyDescent="0.25">
      <c r="A44" s="126"/>
      <c r="B44" s="58" t="s">
        <v>8</v>
      </c>
      <c r="C44" s="226" t="s">
        <v>8</v>
      </c>
      <c r="D44" s="226" t="s">
        <v>8</v>
      </c>
      <c r="E44" s="226" t="s">
        <v>8</v>
      </c>
      <c r="F44" s="558"/>
      <c r="G44" s="8" t="s">
        <v>9</v>
      </c>
      <c r="H44" s="560"/>
    </row>
    <row r="45" spans="1:8" x14ac:dyDescent="0.25">
      <c r="A45" s="175" t="s">
        <v>120</v>
      </c>
      <c r="B45" s="267"/>
      <c r="C45" s="268"/>
      <c r="D45" s="268"/>
      <c r="E45" s="282">
        <f>C45+D45</f>
        <v>0</v>
      </c>
      <c r="F45" s="253"/>
      <c r="G45" s="274"/>
      <c r="H45" s="24"/>
    </row>
    <row r="46" spans="1:8" x14ac:dyDescent="0.25">
      <c r="A46" s="175" t="s">
        <v>121</v>
      </c>
      <c r="B46" s="267"/>
      <c r="C46" s="268"/>
      <c r="D46" s="268"/>
      <c r="E46" s="282">
        <f t="shared" ref="E46:E63" si="0">C46+D46</f>
        <v>0</v>
      </c>
      <c r="F46" s="253"/>
      <c r="G46" s="274"/>
      <c r="H46" s="24"/>
    </row>
    <row r="47" spans="1:8" x14ac:dyDescent="0.25">
      <c r="A47" s="175" t="s">
        <v>122</v>
      </c>
      <c r="B47" s="286"/>
      <c r="C47" s="268"/>
      <c r="D47" s="268"/>
      <c r="E47" s="282">
        <f t="shared" si="0"/>
        <v>0</v>
      </c>
      <c r="F47" s="253"/>
      <c r="G47" s="274"/>
      <c r="H47" s="24"/>
    </row>
    <row r="48" spans="1:8" x14ac:dyDescent="0.25">
      <c r="A48" s="175" t="s">
        <v>123</v>
      </c>
      <c r="B48" s="267"/>
      <c r="C48" s="268"/>
      <c r="D48" s="268"/>
      <c r="E48" s="282">
        <f t="shared" si="0"/>
        <v>0</v>
      </c>
      <c r="F48" s="253"/>
      <c r="G48" s="274"/>
      <c r="H48" s="24"/>
    </row>
    <row r="49" spans="1:8" x14ac:dyDescent="0.25">
      <c r="A49" s="175" t="s">
        <v>124</v>
      </c>
      <c r="B49" s="267"/>
      <c r="C49" s="268"/>
      <c r="D49" s="268"/>
      <c r="E49" s="282">
        <f t="shared" si="0"/>
        <v>0</v>
      </c>
      <c r="F49" s="24"/>
      <c r="G49" s="274"/>
      <c r="H49" s="24"/>
    </row>
    <row r="50" spans="1:8" x14ac:dyDescent="0.25">
      <c r="A50" s="175" t="s">
        <v>125</v>
      </c>
      <c r="B50" s="267"/>
      <c r="C50" s="268"/>
      <c r="D50" s="268"/>
      <c r="E50" s="282">
        <f t="shared" si="0"/>
        <v>0</v>
      </c>
      <c r="F50" s="253"/>
      <c r="G50" s="274"/>
      <c r="H50" s="24"/>
    </row>
    <row r="51" spans="1:8" x14ac:dyDescent="0.25">
      <c r="A51" s="175" t="s">
        <v>28</v>
      </c>
      <c r="B51" s="267"/>
      <c r="C51" s="268"/>
      <c r="D51" s="268"/>
      <c r="E51" s="282">
        <f t="shared" si="0"/>
        <v>0</v>
      </c>
      <c r="F51" s="253"/>
      <c r="G51" s="274"/>
      <c r="H51" s="24"/>
    </row>
    <row r="52" spans="1:8" ht="17.25" x14ac:dyDescent="0.25">
      <c r="A52" s="175" t="s">
        <v>147</v>
      </c>
      <c r="B52" s="267"/>
      <c r="C52" s="268"/>
      <c r="D52" s="268"/>
      <c r="E52" s="282">
        <f t="shared" si="0"/>
        <v>0</v>
      </c>
      <c r="F52" s="253"/>
      <c r="G52" s="274"/>
      <c r="H52" s="24"/>
    </row>
    <row r="53" spans="1:8" ht="19.5" x14ac:dyDescent="0.35">
      <c r="A53" s="175" t="s">
        <v>148</v>
      </c>
      <c r="B53" s="267"/>
      <c r="C53" s="268"/>
      <c r="D53" s="268"/>
      <c r="E53" s="282">
        <f t="shared" si="0"/>
        <v>0</v>
      </c>
      <c r="F53" s="253"/>
      <c r="G53" s="274"/>
      <c r="H53" s="24"/>
    </row>
    <row r="54" spans="1:8" ht="47.25" x14ac:dyDescent="0.25">
      <c r="A54" s="175" t="s">
        <v>149</v>
      </c>
      <c r="B54" s="267"/>
      <c r="C54" s="268"/>
      <c r="D54" s="268"/>
      <c r="E54" s="282">
        <f t="shared" si="0"/>
        <v>0</v>
      </c>
      <c r="F54" s="253"/>
      <c r="G54" s="274"/>
      <c r="H54" s="24"/>
    </row>
    <row r="55" spans="1:8" ht="32.25" x14ac:dyDescent="0.25">
      <c r="A55" s="175" t="s">
        <v>150</v>
      </c>
      <c r="B55" s="267"/>
      <c r="C55" s="268"/>
      <c r="D55" s="268"/>
      <c r="E55" s="282">
        <f t="shared" si="0"/>
        <v>0</v>
      </c>
      <c r="F55" s="253"/>
      <c r="G55" s="274"/>
      <c r="H55" s="24"/>
    </row>
    <row r="56" spans="1:8" ht="17.25" x14ac:dyDescent="0.25">
      <c r="A56" s="175" t="s">
        <v>151</v>
      </c>
      <c r="B56" s="267"/>
      <c r="C56" s="268"/>
      <c r="D56" s="268"/>
      <c r="E56" s="282">
        <f t="shared" si="0"/>
        <v>0</v>
      </c>
      <c r="F56" s="253"/>
      <c r="G56" s="274"/>
      <c r="H56" s="24"/>
    </row>
    <row r="57" spans="1:8" ht="17.25" x14ac:dyDescent="0.25">
      <c r="A57" s="175" t="s">
        <v>152</v>
      </c>
      <c r="B57" s="287"/>
      <c r="C57" s="270"/>
      <c r="D57" s="288"/>
      <c r="E57" s="282">
        <f t="shared" si="0"/>
        <v>0</v>
      </c>
      <c r="F57" s="231"/>
      <c r="G57" s="275"/>
      <c r="H57" s="24"/>
    </row>
    <row r="58" spans="1:8" ht="17.25" x14ac:dyDescent="0.25">
      <c r="A58" s="175" t="s">
        <v>153</v>
      </c>
      <c r="B58" s="287"/>
      <c r="C58" s="270"/>
      <c r="D58" s="288"/>
      <c r="E58" s="282">
        <f t="shared" si="0"/>
        <v>0</v>
      </c>
      <c r="F58" s="24"/>
      <c r="G58" s="275"/>
      <c r="H58" s="24"/>
    </row>
    <row r="59" spans="1:8" x14ac:dyDescent="0.25">
      <c r="A59" s="198" t="str">
        <f>IF('Recyclingschritt N_0'!A92&lt;&gt;"",'Recyclingschritt N_0'!A92,"")</f>
        <v/>
      </c>
      <c r="B59" s="287"/>
      <c r="C59" s="270"/>
      <c r="D59" s="288"/>
      <c r="E59" s="282">
        <f t="shared" si="0"/>
        <v>0</v>
      </c>
      <c r="F59" s="24"/>
      <c r="G59" s="275"/>
      <c r="H59" s="24"/>
    </row>
    <row r="60" spans="1:8" x14ac:dyDescent="0.25">
      <c r="A60" s="198" t="str">
        <f>IF('Recyclingschritt N_0'!A93&lt;&gt;"",'Recyclingschritt N_0'!A93,"")</f>
        <v/>
      </c>
      <c r="B60" s="287"/>
      <c r="C60" s="270"/>
      <c r="D60" s="288"/>
      <c r="E60" s="282">
        <f t="shared" si="0"/>
        <v>0</v>
      </c>
      <c r="F60" s="24"/>
      <c r="G60" s="275"/>
      <c r="H60" s="24"/>
    </row>
    <row r="61" spans="1:8" x14ac:dyDescent="0.25">
      <c r="A61" s="198" t="str">
        <f>IF('Recyclingschritt N_0'!A94&lt;&gt;"",'Recyclingschritt N_0'!A94,"")</f>
        <v/>
      </c>
      <c r="B61" s="289"/>
      <c r="C61" s="270"/>
      <c r="D61" s="288"/>
      <c r="E61" s="282">
        <f t="shared" si="0"/>
        <v>0</v>
      </c>
      <c r="F61" s="24"/>
      <c r="G61" s="275"/>
      <c r="H61" s="24"/>
    </row>
    <row r="62" spans="1:8" x14ac:dyDescent="0.25">
      <c r="A62" s="198" t="str">
        <f>IF('Recyclingschritt N_0'!A95&lt;&gt;"",'Recyclingschritt N_0'!A95,"")</f>
        <v/>
      </c>
      <c r="B62" s="289"/>
      <c r="C62" s="270"/>
      <c r="D62" s="288"/>
      <c r="E62" s="282">
        <f t="shared" si="0"/>
        <v>0</v>
      </c>
      <c r="F62" s="24"/>
      <c r="G62" s="275"/>
      <c r="H62" s="24"/>
    </row>
    <row r="63" spans="1:8" x14ac:dyDescent="0.25">
      <c r="A63" s="198" t="str">
        <f>IF('Recyclingschritt N_0'!A96&lt;&gt;"",'Recyclingschritt N_0'!A96,"")</f>
        <v/>
      </c>
      <c r="B63" s="289"/>
      <c r="C63" s="270"/>
      <c r="D63" s="288"/>
      <c r="E63" s="282">
        <f t="shared" si="0"/>
        <v>0</v>
      </c>
      <c r="F63" s="24"/>
      <c r="G63" s="275"/>
      <c r="H63" s="24"/>
    </row>
    <row r="64" spans="1:8" ht="15" customHeight="1" x14ac:dyDescent="0.25">
      <c r="A64" s="230" t="s">
        <v>92</v>
      </c>
      <c r="B64" s="351">
        <f>SUM(B45:B63)</f>
        <v>0</v>
      </c>
      <c r="C64" s="351">
        <f>SUM(C45:C63)</f>
        <v>0</v>
      </c>
      <c r="D64" s="355">
        <f>SUM(D45:D63)</f>
        <v>0</v>
      </c>
      <c r="E64" s="282">
        <f>SUM(E45:E63)</f>
        <v>0</v>
      </c>
      <c r="F64" s="356"/>
      <c r="G64" s="357"/>
      <c r="H64" s="8"/>
    </row>
    <row r="65" spans="1:8" ht="15" customHeight="1" x14ac:dyDescent="0.25">
      <c r="A65" s="552"/>
      <c r="B65" s="553"/>
      <c r="C65" s="553"/>
      <c r="D65" s="553"/>
      <c r="E65" s="553"/>
      <c r="F65" s="553"/>
      <c r="G65" s="553"/>
      <c r="H65" s="553"/>
    </row>
    <row r="66" spans="1:8" x14ac:dyDescent="0.25">
      <c r="A66" s="7"/>
    </row>
    <row r="67" spans="1:8" x14ac:dyDescent="0.25">
      <c r="A67" t="str">
        <f>Gesamtergebnis!A197</f>
        <v>Anmerkungen (vgl. DV Abschnitt 7):</v>
      </c>
    </row>
    <row r="69" spans="1:8" ht="31.5" customHeight="1" x14ac:dyDescent="0.25">
      <c r="A69" s="458" t="s">
        <v>172</v>
      </c>
      <c r="B69" s="458"/>
      <c r="C69" s="458"/>
      <c r="D69" s="458"/>
      <c r="E69" s="458"/>
      <c r="F69" s="458"/>
      <c r="G69" s="458"/>
      <c r="H69" s="458"/>
    </row>
    <row r="71" spans="1:8" ht="15" customHeight="1" x14ac:dyDescent="0.25">
      <c r="A71" s="458" t="s">
        <v>173</v>
      </c>
      <c r="B71" s="458"/>
      <c r="C71" s="458"/>
      <c r="D71" s="458"/>
      <c r="E71" s="458"/>
      <c r="F71" s="458"/>
      <c r="G71" s="458"/>
      <c r="H71" s="458"/>
    </row>
    <row r="72" spans="1:8" ht="36" customHeight="1" x14ac:dyDescent="0.25">
      <c r="A72" s="458"/>
      <c r="B72" s="458"/>
      <c r="C72" s="458"/>
      <c r="D72" s="458"/>
      <c r="E72" s="458"/>
      <c r="F72" s="458"/>
      <c r="G72" s="458"/>
      <c r="H72" s="458"/>
    </row>
    <row r="74" spans="1:8" ht="37.5" customHeight="1" x14ac:dyDescent="0.25">
      <c r="A74" s="458" t="s">
        <v>106</v>
      </c>
      <c r="B74" s="459"/>
      <c r="C74" s="459"/>
      <c r="D74" s="459"/>
      <c r="E74" s="459"/>
      <c r="F74" s="459"/>
      <c r="G74" s="459"/>
      <c r="H74" s="459"/>
    </row>
    <row r="76" spans="1:8" ht="65.25" customHeight="1" x14ac:dyDescent="0.25">
      <c r="A76" s="458" t="s">
        <v>113</v>
      </c>
      <c r="B76" s="459"/>
      <c r="C76" s="459"/>
      <c r="D76" s="459"/>
      <c r="E76" s="459"/>
      <c r="F76" s="459"/>
      <c r="G76" s="459"/>
      <c r="H76" s="459"/>
    </row>
    <row r="78" spans="1:8" x14ac:dyDescent="0.25">
      <c r="A78" s="458" t="s">
        <v>107</v>
      </c>
      <c r="B78" s="458"/>
      <c r="C78" s="458"/>
      <c r="D78" s="458"/>
      <c r="E78" s="458"/>
      <c r="F78" s="458"/>
      <c r="G78" s="458"/>
      <c r="H78" s="458"/>
    </row>
    <row r="79" spans="1:8" ht="32.25" customHeight="1" x14ac:dyDescent="0.25">
      <c r="A79" s="458"/>
      <c r="B79" s="458"/>
      <c r="C79" s="458"/>
      <c r="D79" s="458"/>
      <c r="E79" s="458"/>
      <c r="F79" s="458"/>
      <c r="G79" s="458"/>
      <c r="H79" s="458"/>
    </row>
    <row r="81" spans="1:8" ht="37.5" customHeight="1" x14ac:dyDescent="0.25">
      <c r="A81" s="458" t="s">
        <v>108</v>
      </c>
      <c r="B81" s="458"/>
      <c r="C81" s="458"/>
      <c r="D81" s="458"/>
      <c r="E81" s="458"/>
      <c r="F81" s="458"/>
      <c r="G81" s="458"/>
      <c r="H81" s="458"/>
    </row>
    <row r="82" spans="1:8" s="82" customFormat="1" ht="50.25" customHeight="1" x14ac:dyDescent="0.25">
      <c r="A82" s="458" t="s">
        <v>109</v>
      </c>
      <c r="B82" s="458"/>
      <c r="C82" s="458"/>
      <c r="D82" s="458"/>
      <c r="E82" s="458"/>
      <c r="F82" s="458"/>
      <c r="G82" s="458"/>
      <c r="H82" s="458"/>
    </row>
    <row r="83" spans="1:8" s="82" customFormat="1" ht="15" customHeight="1" x14ac:dyDescent="0.25">
      <c r="A83" s="59"/>
      <c r="B83" s="59"/>
      <c r="C83" s="59"/>
      <c r="D83" s="59"/>
      <c r="E83" s="59"/>
      <c r="F83" s="59"/>
      <c r="G83" s="59"/>
      <c r="H83" s="59"/>
    </row>
    <row r="84" spans="1:8" s="82" customFormat="1" ht="20.25" customHeight="1" x14ac:dyDescent="0.25">
      <c r="A84" s="458" t="s">
        <v>102</v>
      </c>
      <c r="B84" s="458"/>
      <c r="C84" s="458"/>
      <c r="D84" s="458"/>
      <c r="E84" s="458"/>
      <c r="F84" s="458"/>
      <c r="G84" s="458"/>
      <c r="H84" s="458"/>
    </row>
    <row r="85" spans="1:8" s="82" customFormat="1" ht="15" customHeight="1" x14ac:dyDescent="0.25">
      <c r="A85" s="59"/>
      <c r="B85" s="59"/>
      <c r="C85" s="59"/>
      <c r="D85" s="59"/>
      <c r="E85" s="59"/>
      <c r="F85" s="59"/>
      <c r="G85" s="59"/>
      <c r="H85" s="59"/>
    </row>
    <row r="86" spans="1:8" s="82" customFormat="1" ht="36.75" customHeight="1" x14ac:dyDescent="0.25">
      <c r="A86" s="458" t="s">
        <v>110</v>
      </c>
      <c r="B86" s="458"/>
      <c r="C86" s="458"/>
      <c r="D86" s="458"/>
      <c r="E86" s="458"/>
      <c r="F86" s="458"/>
      <c r="G86" s="458"/>
      <c r="H86" s="458"/>
    </row>
    <row r="88" spans="1:8" ht="35.1" customHeight="1" x14ac:dyDescent="0.25">
      <c r="A88" s="464" t="s">
        <v>155</v>
      </c>
      <c r="B88" s="427"/>
      <c r="C88" s="427"/>
      <c r="D88" s="427"/>
      <c r="E88" s="427"/>
      <c r="F88" s="427"/>
      <c r="G88" s="427"/>
      <c r="H88" s="573"/>
    </row>
    <row r="90" spans="1:8" ht="99.95" customHeight="1" x14ac:dyDescent="0.25">
      <c r="A90" s="458" t="s">
        <v>156</v>
      </c>
      <c r="B90" s="458"/>
      <c r="C90" s="458"/>
      <c r="D90" s="458"/>
      <c r="E90" s="458"/>
      <c r="F90" s="458"/>
      <c r="G90" s="458"/>
      <c r="H90" s="458"/>
    </row>
  </sheetData>
  <sheetProtection algorithmName="SHA-512" hashValue="JoJj7dem9/gHxjIJUJrIUaTYhn6Vr098/ES1XsSMUH+nlfveoi0hY93CEwLt7rcJshfloXRK6DraYQ5z+ClScQ==" saltValue="ORPHY1Ulg11zmgnSDJFrCQ==" spinCount="100000" sheet="1" objects="1" scenarios="1"/>
  <mergeCells count="42">
    <mergeCell ref="A82:H82"/>
    <mergeCell ref="A84:H84"/>
    <mergeCell ref="A86:H86"/>
    <mergeCell ref="A90:H90"/>
    <mergeCell ref="A81:H81"/>
    <mergeCell ref="A88:H88"/>
    <mergeCell ref="A69:H69"/>
    <mergeCell ref="A71:H72"/>
    <mergeCell ref="A74:H74"/>
    <mergeCell ref="A76:H76"/>
    <mergeCell ref="A78:H79"/>
    <mergeCell ref="A65:H65"/>
    <mergeCell ref="A42:G42"/>
    <mergeCell ref="F43:F44"/>
    <mergeCell ref="H43:H44"/>
    <mergeCell ref="A41:H41"/>
    <mergeCell ref="A35:B35"/>
    <mergeCell ref="E35:F35"/>
    <mergeCell ref="A36:B36"/>
    <mergeCell ref="E36:F36"/>
    <mergeCell ref="A37:B37"/>
    <mergeCell ref="E37:F37"/>
    <mergeCell ref="E38:F38"/>
    <mergeCell ref="A39:B39"/>
    <mergeCell ref="E39:F39"/>
    <mergeCell ref="A40:C40"/>
    <mergeCell ref="E40:H40"/>
    <mergeCell ref="A32:B34"/>
    <mergeCell ref="C32:C34"/>
    <mergeCell ref="D32:D33"/>
    <mergeCell ref="E32:H32"/>
    <mergeCell ref="E33:F33"/>
    <mergeCell ref="E34:F34"/>
    <mergeCell ref="C19:H20"/>
    <mergeCell ref="A31:G31"/>
    <mergeCell ref="C1:F1"/>
    <mergeCell ref="A19:B20"/>
    <mergeCell ref="A22:G22"/>
    <mergeCell ref="A23:B24"/>
    <mergeCell ref="C23:C24"/>
    <mergeCell ref="B2:H2"/>
    <mergeCell ref="A3:H3"/>
  </mergeCells>
  <phoneticPr fontId="26" type="noConversion"/>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63B7C-5214-4C93-8840-029623D93187}">
  <sheetPr codeName="Tabelle7"/>
  <dimension ref="A1:J90"/>
  <sheetViews>
    <sheetView view="pageLayout" zoomScaleNormal="100" workbookViewId="0"/>
  </sheetViews>
  <sheetFormatPr baseColWidth="10" defaultColWidth="11.42578125" defaultRowHeight="15" x14ac:dyDescent="0.25"/>
  <cols>
    <col min="1" max="1" width="25.7109375" customWidth="1"/>
    <col min="2" max="2" width="15" customWidth="1"/>
    <col min="3" max="3" width="12.7109375" customWidth="1"/>
    <col min="4" max="4" width="12.28515625" customWidth="1"/>
    <col min="5" max="5" width="10.7109375" customWidth="1"/>
    <col min="6" max="6" width="15.28515625" customWidth="1"/>
    <col min="7" max="7" width="14.85546875" customWidth="1"/>
    <col min="8" max="8" width="12.7109375" customWidth="1"/>
  </cols>
  <sheetData>
    <row r="1" spans="1:8" ht="24.95" customHeight="1" x14ac:dyDescent="0.25">
      <c r="A1" s="242"/>
      <c r="B1" s="243"/>
      <c r="C1" s="587" t="s">
        <v>26</v>
      </c>
      <c r="D1" s="588"/>
      <c r="E1" s="588"/>
      <c r="F1" s="588"/>
      <c r="G1" s="326"/>
      <c r="H1" s="327" t="str">
        <f>IF('Titelseite Lithium-Altbatterien'!$F$7&lt;&gt;"",'Titelseite Lithium-Altbatterien'!$F$7,"")</f>
        <v/>
      </c>
    </row>
    <row r="2" spans="1:8" ht="32.25" customHeight="1" x14ac:dyDescent="0.25">
      <c r="A2" s="157" t="str">
        <f>'Recyclingschritt N_0'!A2</f>
        <v>DV Abschnitt  7 (Teil 2)</v>
      </c>
      <c r="B2" s="589" t="s">
        <v>39</v>
      </c>
      <c r="C2" s="590"/>
      <c r="D2" s="590"/>
      <c r="E2" s="590"/>
      <c r="F2" s="590"/>
      <c r="G2" s="590"/>
      <c r="H2" s="591"/>
    </row>
    <row r="3" spans="1:8" ht="60" customHeight="1" x14ac:dyDescent="0.25">
      <c r="A3" s="491" t="s">
        <v>115</v>
      </c>
      <c r="B3" s="492"/>
      <c r="C3" s="492"/>
      <c r="D3" s="492"/>
      <c r="E3" s="492"/>
      <c r="F3" s="492"/>
      <c r="G3" s="492"/>
      <c r="H3" s="493"/>
    </row>
    <row r="4" spans="1:8" ht="15" customHeight="1" x14ac:dyDescent="0.25">
      <c r="A4" s="142"/>
      <c r="B4" s="143"/>
      <c r="C4" s="143"/>
      <c r="D4" s="143"/>
      <c r="E4" s="143"/>
      <c r="F4" s="143"/>
      <c r="G4" s="143"/>
      <c r="H4" s="158"/>
    </row>
    <row r="5" spans="1:8" ht="15" customHeight="1" x14ac:dyDescent="0.25">
      <c r="A5" s="116" t="s">
        <v>42</v>
      </c>
      <c r="B5" s="146" t="str">
        <f>CONCATENATE("N_2, hier:  ",IF('Titelseite Lithium-Altbatterien'!$D$18&lt;&gt;"",'Titelseite Lithium-Altbatterien'!$D$18,""))</f>
        <v xml:space="preserve">N_2, hier:  </v>
      </c>
      <c r="C5" s="4"/>
      <c r="D5" s="4"/>
      <c r="E5" s="4"/>
      <c r="F5" s="4"/>
      <c r="G5" s="4"/>
      <c r="H5" s="147"/>
    </row>
    <row r="6" spans="1:8" ht="15" customHeight="1" x14ac:dyDescent="0.25">
      <c r="A6" s="3"/>
      <c r="B6" s="4"/>
      <c r="C6" s="4"/>
      <c r="D6" s="4"/>
      <c r="E6" s="4"/>
      <c r="F6" s="4"/>
      <c r="G6" s="4"/>
      <c r="H6" s="149"/>
    </row>
    <row r="7" spans="1:8" ht="15" customHeight="1" x14ac:dyDescent="0.25">
      <c r="A7" s="116" t="s">
        <v>0</v>
      </c>
      <c r="B7" s="4"/>
      <c r="C7" s="26">
        <f>IF('Titelseite Lithium-Altbatterien'!$F$8&lt;&gt;"",'Titelseite Lithium-Altbatterien'!$F$8,"")</f>
        <v>2026</v>
      </c>
      <c r="D7" s="4"/>
      <c r="E7" s="4"/>
      <c r="F7" s="4"/>
      <c r="G7" s="4"/>
      <c r="H7" s="149"/>
    </row>
    <row r="8" spans="1:8" ht="15" customHeight="1" x14ac:dyDescent="0.25">
      <c r="A8" s="116"/>
      <c r="B8" s="4"/>
      <c r="C8" s="4"/>
      <c r="D8" s="4"/>
      <c r="E8" s="4"/>
      <c r="F8" s="4"/>
      <c r="G8" s="4"/>
      <c r="H8" s="149"/>
    </row>
    <row r="9" spans="1:8" ht="15" customHeight="1" x14ac:dyDescent="0.25">
      <c r="A9" s="117" t="s">
        <v>31</v>
      </c>
      <c r="B9" s="4"/>
      <c r="C9" s="4"/>
      <c r="D9" s="4"/>
      <c r="E9" s="4"/>
      <c r="F9" s="4"/>
      <c r="G9" s="4"/>
      <c r="H9" s="150"/>
    </row>
    <row r="10" spans="1:8" ht="15" customHeight="1" x14ac:dyDescent="0.25">
      <c r="A10" s="118" t="s">
        <v>1</v>
      </c>
      <c r="B10" s="4"/>
      <c r="C10" s="23"/>
      <c r="D10" s="18"/>
      <c r="E10" s="18"/>
      <c r="F10" s="18"/>
      <c r="G10" s="18"/>
      <c r="H10" s="154"/>
    </row>
    <row r="11" spans="1:8" ht="15" customHeight="1" x14ac:dyDescent="0.25">
      <c r="A11" s="118" t="s">
        <v>85</v>
      </c>
      <c r="B11" s="4"/>
      <c r="C11" s="23"/>
      <c r="D11" s="18"/>
      <c r="E11" s="18"/>
      <c r="F11" s="18"/>
      <c r="G11" s="18"/>
      <c r="H11" s="154"/>
    </row>
    <row r="12" spans="1:8" ht="15" customHeight="1" x14ac:dyDescent="0.25">
      <c r="A12" s="118" t="s">
        <v>4</v>
      </c>
      <c r="B12" s="4"/>
      <c r="C12" s="409"/>
      <c r="D12" s="410"/>
      <c r="E12" s="410"/>
      <c r="F12" s="410"/>
      <c r="G12" s="410"/>
      <c r="H12" s="411"/>
    </row>
    <row r="13" spans="1:8" ht="15" customHeight="1" x14ac:dyDescent="0.25">
      <c r="A13" s="118" t="s">
        <v>13</v>
      </c>
      <c r="B13" s="4"/>
      <c r="C13" s="23"/>
      <c r="D13" s="18"/>
      <c r="E13" s="18"/>
      <c r="F13" s="18"/>
      <c r="G13" s="18"/>
      <c r="H13" s="154"/>
    </row>
    <row r="14" spans="1:8" ht="15" customHeight="1" x14ac:dyDescent="0.25">
      <c r="A14" s="118" t="s">
        <v>2</v>
      </c>
      <c r="B14" s="4"/>
      <c r="C14" s="23"/>
      <c r="D14" s="18"/>
      <c r="E14" s="18"/>
      <c r="F14" s="18"/>
      <c r="G14" s="18"/>
      <c r="H14" s="154"/>
    </row>
    <row r="15" spans="1:8" ht="15" customHeight="1" x14ac:dyDescent="0.25">
      <c r="A15" s="118" t="s">
        <v>3</v>
      </c>
      <c r="B15" s="4"/>
      <c r="C15" s="23"/>
      <c r="D15" s="18"/>
      <c r="E15" s="18"/>
      <c r="F15" s="18"/>
      <c r="G15" s="18"/>
      <c r="H15" s="154"/>
    </row>
    <row r="16" spans="1:8" ht="15" customHeight="1" x14ac:dyDescent="0.25">
      <c r="A16" s="118" t="s">
        <v>6</v>
      </c>
      <c r="B16" s="4"/>
      <c r="C16" s="409"/>
      <c r="D16" s="410"/>
      <c r="E16" s="410"/>
      <c r="F16" s="410"/>
      <c r="G16" s="410"/>
      <c r="H16" s="411"/>
    </row>
    <row r="17" spans="1:8" ht="15" customHeight="1" x14ac:dyDescent="0.25">
      <c r="A17" s="118" t="s">
        <v>5</v>
      </c>
      <c r="B17" s="4"/>
      <c r="C17" s="30"/>
      <c r="D17" s="18"/>
      <c r="E17" s="18"/>
      <c r="F17" s="18"/>
      <c r="G17" s="18"/>
      <c r="H17" s="154"/>
    </row>
    <row r="18" spans="1:8" ht="15" customHeight="1" x14ac:dyDescent="0.25">
      <c r="A18" s="118"/>
      <c r="B18" s="4"/>
      <c r="C18" s="92"/>
      <c r="D18" s="92"/>
      <c r="E18" s="92"/>
      <c r="F18" s="92"/>
      <c r="G18" s="92"/>
      <c r="H18" s="151"/>
    </row>
    <row r="19" spans="1:8" ht="15" customHeight="1" x14ac:dyDescent="0.25">
      <c r="A19" s="538" t="s">
        <v>41</v>
      </c>
      <c r="B19" s="539"/>
      <c r="C19" s="515" t="s">
        <v>180</v>
      </c>
      <c r="D19" s="516"/>
      <c r="E19" s="516"/>
      <c r="F19" s="516"/>
      <c r="G19" s="516"/>
      <c r="H19" s="517"/>
    </row>
    <row r="20" spans="1:8" ht="15" customHeight="1" x14ac:dyDescent="0.25">
      <c r="A20" s="475"/>
      <c r="B20" s="540"/>
      <c r="C20" s="518"/>
      <c r="D20" s="519"/>
      <c r="E20" s="519"/>
      <c r="F20" s="519"/>
      <c r="G20" s="519"/>
      <c r="H20" s="520"/>
    </row>
    <row r="21" spans="1:8" x14ac:dyDescent="0.25">
      <c r="A21" s="31"/>
      <c r="B21" s="32"/>
      <c r="C21" s="32"/>
      <c r="D21" s="32"/>
      <c r="E21" s="32"/>
      <c r="F21" s="32"/>
      <c r="G21" s="32"/>
      <c r="H21" s="33"/>
    </row>
    <row r="22" spans="1:8" ht="35.1" customHeight="1" x14ac:dyDescent="0.25">
      <c r="A22" s="525" t="s">
        <v>49</v>
      </c>
      <c r="B22" s="585"/>
      <c r="C22" s="585"/>
      <c r="D22" s="585"/>
      <c r="E22" s="585"/>
      <c r="F22" s="585"/>
      <c r="G22" s="585"/>
      <c r="H22" s="29" t="str">
        <f>CONCATENATE("hier: ",$C$10)</f>
        <v xml:space="preserve">hier: </v>
      </c>
    </row>
    <row r="23" spans="1:8" ht="38.1" customHeight="1" x14ac:dyDescent="0.25">
      <c r="A23" s="521" t="s">
        <v>86</v>
      </c>
      <c r="B23" s="522"/>
      <c r="C23" s="530" t="s">
        <v>81</v>
      </c>
      <c r="D23" s="159" t="s">
        <v>44</v>
      </c>
      <c r="E23" s="160"/>
      <c r="F23" s="161"/>
      <c r="G23" s="161"/>
      <c r="H23" s="2"/>
    </row>
    <row r="24" spans="1:8" ht="38.1" customHeight="1" x14ac:dyDescent="0.25">
      <c r="A24" s="523"/>
      <c r="B24" s="524"/>
      <c r="C24" s="544"/>
      <c r="D24" s="159" t="s">
        <v>8</v>
      </c>
      <c r="E24" s="162"/>
      <c r="F24" s="64"/>
      <c r="G24" s="64"/>
      <c r="H24" s="5"/>
    </row>
    <row r="25" spans="1:8" x14ac:dyDescent="0.25">
      <c r="A25" s="46" t="str" cm="1">
        <f t="array" ref="A25:B25">IF('Recyclingschritt N_0'!A39:B39&lt;&gt;"",'Recyclingschritt N_0'!A39:B39,"")</f>
        <v/>
      </c>
      <c r="B25" s="47" t="str">
        <v/>
      </c>
      <c r="C25" s="210" t="str">
        <f>IF('Recyclingschritt N_0'!C39&lt;&gt;"",'Recyclingschritt N_0'!C39,"")</f>
        <v/>
      </c>
      <c r="D25" s="187" t="str">
        <f>IF('Recyclingschritt N_0'!D39&lt;&gt;"",'Recyclingschritt N_0'!D39,"")</f>
        <v/>
      </c>
      <c r="E25" s="43"/>
      <c r="F25" s="4"/>
      <c r="G25" s="4"/>
      <c r="H25" s="5"/>
    </row>
    <row r="26" spans="1:8" x14ac:dyDescent="0.25">
      <c r="A26" s="311"/>
      <c r="B26" s="312"/>
      <c r="C26" s="318"/>
      <c r="D26" s="308"/>
      <c r="E26" s="43"/>
      <c r="F26" s="163"/>
      <c r="G26" s="163"/>
      <c r="H26" s="5"/>
    </row>
    <row r="27" spans="1:8" x14ac:dyDescent="0.25">
      <c r="A27" s="311"/>
      <c r="B27" s="312"/>
      <c r="C27" s="314"/>
      <c r="D27" s="309"/>
      <c r="E27" s="164"/>
      <c r="F27" s="163"/>
      <c r="G27" s="163"/>
      <c r="H27" s="5"/>
    </row>
    <row r="28" spans="1:8" x14ac:dyDescent="0.25">
      <c r="A28" s="311"/>
      <c r="B28" s="312"/>
      <c r="C28" s="314"/>
      <c r="D28" s="309"/>
      <c r="E28" s="164"/>
      <c r="F28" s="163"/>
      <c r="G28" s="163"/>
      <c r="H28" s="5"/>
    </row>
    <row r="29" spans="1:8" x14ac:dyDescent="0.25">
      <c r="A29" s="315"/>
      <c r="B29" s="316"/>
      <c r="C29" s="317"/>
      <c r="D29" s="310"/>
      <c r="E29" s="165"/>
      <c r="F29" s="166"/>
      <c r="G29" s="166"/>
      <c r="H29" s="44"/>
    </row>
    <row r="30" spans="1:8" ht="14.25" customHeight="1" x14ac:dyDescent="0.25">
      <c r="A30" s="34"/>
      <c r="B30" s="35"/>
      <c r="C30" s="35"/>
      <c r="D30" s="36"/>
      <c r="E30" s="36"/>
      <c r="F30" s="32"/>
      <c r="G30" s="32"/>
      <c r="H30" s="33"/>
    </row>
    <row r="31" spans="1:8" ht="35.1" customHeight="1" x14ac:dyDescent="0.25">
      <c r="A31" s="525" t="s">
        <v>76</v>
      </c>
      <c r="B31" s="526"/>
      <c r="C31" s="526"/>
      <c r="D31" s="526"/>
      <c r="E31" s="526"/>
      <c r="F31" s="526"/>
      <c r="G31" s="526"/>
      <c r="H31" s="29" t="str">
        <f>CONCATENATE("hier:  ",C10)</f>
        <v xml:space="preserve">hier:  </v>
      </c>
    </row>
    <row r="32" spans="1:8" ht="15" customHeight="1" x14ac:dyDescent="0.25">
      <c r="A32" s="532" t="s">
        <v>10</v>
      </c>
      <c r="B32" s="533"/>
      <c r="C32" s="530" t="s">
        <v>81</v>
      </c>
      <c r="D32" s="530" t="s">
        <v>84</v>
      </c>
      <c r="E32" s="545" t="s">
        <v>11</v>
      </c>
      <c r="F32" s="546"/>
      <c r="G32" s="547"/>
      <c r="H32" s="548"/>
    </row>
    <row r="33" spans="1:8" ht="45" customHeight="1" x14ac:dyDescent="0.25">
      <c r="A33" s="534"/>
      <c r="B33" s="533"/>
      <c r="C33" s="537"/>
      <c r="D33" s="531"/>
      <c r="E33" s="486" t="s">
        <v>50</v>
      </c>
      <c r="F33" s="541"/>
      <c r="G33" s="58" t="s">
        <v>52</v>
      </c>
      <c r="H33" s="58" t="s">
        <v>50</v>
      </c>
    </row>
    <row r="34" spans="1:8" ht="30.75" customHeight="1" x14ac:dyDescent="0.25">
      <c r="A34" s="535"/>
      <c r="B34" s="536"/>
      <c r="C34" s="531"/>
      <c r="D34" s="9" t="s">
        <v>8</v>
      </c>
      <c r="E34" s="486" t="s">
        <v>19</v>
      </c>
      <c r="F34" s="541"/>
      <c r="G34" s="58" t="s">
        <v>53</v>
      </c>
      <c r="H34" s="8" t="s">
        <v>51</v>
      </c>
    </row>
    <row r="35" spans="1:8" x14ac:dyDescent="0.25">
      <c r="A35" s="507"/>
      <c r="B35" s="508"/>
      <c r="C35" s="24"/>
      <c r="D35" s="231"/>
      <c r="E35" s="505"/>
      <c r="F35" s="506"/>
      <c r="G35" s="24"/>
      <c r="H35" s="37" t="s">
        <v>75</v>
      </c>
    </row>
    <row r="36" spans="1:8" ht="15" customHeight="1" x14ac:dyDescent="0.25">
      <c r="A36" s="507"/>
      <c r="B36" s="508"/>
      <c r="C36" s="24"/>
      <c r="D36" s="231"/>
      <c r="E36" s="505"/>
      <c r="F36" s="506"/>
      <c r="G36" s="24"/>
      <c r="H36" s="37" t="s">
        <v>75</v>
      </c>
    </row>
    <row r="37" spans="1:8" ht="15" customHeight="1" x14ac:dyDescent="0.25">
      <c r="A37" s="507"/>
      <c r="B37" s="508"/>
      <c r="C37" s="24"/>
      <c r="D37" s="231"/>
      <c r="E37" s="505"/>
      <c r="F37" s="506"/>
      <c r="G37" s="24"/>
      <c r="H37" s="37" t="s">
        <v>75</v>
      </c>
    </row>
    <row r="38" spans="1:8" ht="15" customHeight="1" x14ac:dyDescent="0.25">
      <c r="A38" s="507"/>
      <c r="B38" s="508"/>
      <c r="C38" s="24"/>
      <c r="D38" s="231"/>
      <c r="E38" s="505"/>
      <c r="F38" s="506"/>
      <c r="G38" s="24"/>
      <c r="H38" s="37" t="s">
        <v>75</v>
      </c>
    </row>
    <row r="39" spans="1:8" x14ac:dyDescent="0.25">
      <c r="A39" s="507"/>
      <c r="B39" s="508"/>
      <c r="C39" s="24"/>
      <c r="D39" s="231"/>
      <c r="E39" s="583"/>
      <c r="F39" s="584"/>
      <c r="G39" s="24"/>
      <c r="H39" s="37" t="s">
        <v>75</v>
      </c>
    </row>
    <row r="40" spans="1:8" ht="18.75" customHeight="1" x14ac:dyDescent="0.25">
      <c r="A40" s="561" t="s">
        <v>23</v>
      </c>
      <c r="B40" s="562"/>
      <c r="C40" s="563"/>
      <c r="D40" s="358">
        <f>SUM(D35:D39)</f>
        <v>0</v>
      </c>
      <c r="E40" s="564"/>
      <c r="F40" s="565"/>
      <c r="G40" s="565"/>
      <c r="H40" s="566"/>
    </row>
    <row r="41" spans="1:8" ht="15" customHeight="1" x14ac:dyDescent="0.25">
      <c r="A41" s="577"/>
      <c r="B41" s="578"/>
      <c r="C41" s="578"/>
      <c r="D41" s="578"/>
      <c r="E41" s="578"/>
      <c r="F41" s="578"/>
      <c r="G41" s="578"/>
      <c r="H41" s="579"/>
    </row>
    <row r="42" spans="1:8" ht="39.950000000000003" customHeight="1" x14ac:dyDescent="0.25">
      <c r="A42" s="567" t="s">
        <v>114</v>
      </c>
      <c r="B42" s="568"/>
      <c r="C42" s="568"/>
      <c r="D42" s="568"/>
      <c r="E42" s="568"/>
      <c r="F42" s="568"/>
      <c r="G42" s="568"/>
      <c r="H42" s="29" t="str">
        <f>CONCATENATE("hier:  ",$C$10)</f>
        <v xml:space="preserve">hier:  </v>
      </c>
    </row>
    <row r="43" spans="1:8" ht="90" customHeight="1" x14ac:dyDescent="0.25">
      <c r="A43" s="125" t="s">
        <v>83</v>
      </c>
      <c r="B43" s="14" t="s">
        <v>73</v>
      </c>
      <c r="C43" s="14" t="s">
        <v>56</v>
      </c>
      <c r="D43" s="14" t="s">
        <v>58</v>
      </c>
      <c r="E43" s="15" t="s">
        <v>57</v>
      </c>
      <c r="F43" s="557" t="s">
        <v>54</v>
      </c>
      <c r="G43" s="227" t="s">
        <v>55</v>
      </c>
      <c r="H43" s="559" t="s">
        <v>12</v>
      </c>
    </row>
    <row r="44" spans="1:8" ht="33" customHeight="1" x14ac:dyDescent="0.25">
      <c r="A44" s="126"/>
      <c r="B44" s="58" t="s">
        <v>8</v>
      </c>
      <c r="C44" s="226" t="s">
        <v>8</v>
      </c>
      <c r="D44" s="226" t="s">
        <v>8</v>
      </c>
      <c r="E44" s="226" t="s">
        <v>8</v>
      </c>
      <c r="F44" s="558"/>
      <c r="G44" s="8" t="s">
        <v>9</v>
      </c>
      <c r="H44" s="560"/>
    </row>
    <row r="45" spans="1:8" x14ac:dyDescent="0.25">
      <c r="A45" s="175" t="s">
        <v>120</v>
      </c>
      <c r="B45" s="267"/>
      <c r="C45" s="268"/>
      <c r="D45" s="268"/>
      <c r="E45" s="282">
        <f>C45+D45</f>
        <v>0</v>
      </c>
      <c r="F45" s="253"/>
      <c r="G45" s="274"/>
      <c r="H45" s="24"/>
    </row>
    <row r="46" spans="1:8" x14ac:dyDescent="0.25">
      <c r="A46" s="175" t="s">
        <v>121</v>
      </c>
      <c r="B46" s="267"/>
      <c r="C46" s="268"/>
      <c r="D46" s="268"/>
      <c r="E46" s="282">
        <f t="shared" ref="E46:E63" si="0">C46+D46</f>
        <v>0</v>
      </c>
      <c r="F46" s="253"/>
      <c r="G46" s="274"/>
      <c r="H46" s="24"/>
    </row>
    <row r="47" spans="1:8" x14ac:dyDescent="0.25">
      <c r="A47" s="175" t="s">
        <v>122</v>
      </c>
      <c r="B47" s="267"/>
      <c r="C47" s="268"/>
      <c r="D47" s="268"/>
      <c r="E47" s="282">
        <f t="shared" si="0"/>
        <v>0</v>
      </c>
      <c r="F47" s="253"/>
      <c r="G47" s="274"/>
      <c r="H47" s="24"/>
    </row>
    <row r="48" spans="1:8" x14ac:dyDescent="0.25">
      <c r="A48" s="175" t="s">
        <v>123</v>
      </c>
      <c r="B48" s="267"/>
      <c r="C48" s="268"/>
      <c r="D48" s="268"/>
      <c r="E48" s="282">
        <f t="shared" si="0"/>
        <v>0</v>
      </c>
      <c r="F48" s="253"/>
      <c r="G48" s="274"/>
      <c r="H48" s="24"/>
    </row>
    <row r="49" spans="1:8" x14ac:dyDescent="0.25">
      <c r="A49" s="175" t="s">
        <v>124</v>
      </c>
      <c r="B49" s="267"/>
      <c r="C49" s="268"/>
      <c r="D49" s="268"/>
      <c r="E49" s="282">
        <f t="shared" si="0"/>
        <v>0</v>
      </c>
      <c r="F49" s="24"/>
      <c r="G49" s="274"/>
      <c r="H49" s="24"/>
    </row>
    <row r="50" spans="1:8" x14ac:dyDescent="0.25">
      <c r="A50" s="175" t="s">
        <v>125</v>
      </c>
      <c r="B50" s="267"/>
      <c r="C50" s="268"/>
      <c r="D50" s="268"/>
      <c r="E50" s="282">
        <f t="shared" si="0"/>
        <v>0</v>
      </c>
      <c r="F50" s="253"/>
      <c r="G50" s="274"/>
      <c r="H50" s="24"/>
    </row>
    <row r="51" spans="1:8" x14ac:dyDescent="0.25">
      <c r="A51" s="175" t="s">
        <v>28</v>
      </c>
      <c r="B51" s="267"/>
      <c r="C51" s="268"/>
      <c r="D51" s="268"/>
      <c r="E51" s="282">
        <f t="shared" si="0"/>
        <v>0</v>
      </c>
      <c r="F51" s="253"/>
      <c r="G51" s="274"/>
      <c r="H51" s="24"/>
    </row>
    <row r="52" spans="1:8" ht="17.25" x14ac:dyDescent="0.25">
      <c r="A52" s="175" t="s">
        <v>147</v>
      </c>
      <c r="B52" s="267"/>
      <c r="C52" s="268"/>
      <c r="D52" s="268"/>
      <c r="E52" s="282">
        <f t="shared" si="0"/>
        <v>0</v>
      </c>
      <c r="F52" s="253"/>
      <c r="G52" s="274"/>
      <c r="H52" s="24"/>
    </row>
    <row r="53" spans="1:8" ht="19.5" x14ac:dyDescent="0.35">
      <c r="A53" s="175" t="s">
        <v>148</v>
      </c>
      <c r="B53" s="267"/>
      <c r="C53" s="268"/>
      <c r="D53" s="268"/>
      <c r="E53" s="282">
        <f t="shared" si="0"/>
        <v>0</v>
      </c>
      <c r="F53" s="253"/>
      <c r="G53" s="274"/>
      <c r="H53" s="24"/>
    </row>
    <row r="54" spans="1:8" ht="47.25" x14ac:dyDescent="0.25">
      <c r="A54" s="175" t="s">
        <v>149</v>
      </c>
      <c r="B54" s="267"/>
      <c r="C54" s="268"/>
      <c r="D54" s="268"/>
      <c r="E54" s="282">
        <f t="shared" si="0"/>
        <v>0</v>
      </c>
      <c r="F54" s="253"/>
      <c r="G54" s="274"/>
      <c r="H54" s="24"/>
    </row>
    <row r="55" spans="1:8" ht="32.25" x14ac:dyDescent="0.25">
      <c r="A55" s="175" t="s">
        <v>150</v>
      </c>
      <c r="B55" s="267"/>
      <c r="C55" s="268"/>
      <c r="D55" s="268"/>
      <c r="E55" s="282">
        <f t="shared" si="0"/>
        <v>0</v>
      </c>
      <c r="F55" s="253"/>
      <c r="G55" s="274"/>
      <c r="H55" s="24"/>
    </row>
    <row r="56" spans="1:8" ht="17.25" x14ac:dyDescent="0.25">
      <c r="A56" s="175" t="s">
        <v>151</v>
      </c>
      <c r="B56" s="267"/>
      <c r="C56" s="268"/>
      <c r="D56" s="268"/>
      <c r="E56" s="282">
        <f t="shared" si="0"/>
        <v>0</v>
      </c>
      <c r="F56" s="253"/>
      <c r="G56" s="274"/>
      <c r="H56" s="24"/>
    </row>
    <row r="57" spans="1:8" ht="17.25" x14ac:dyDescent="0.25">
      <c r="A57" s="175" t="s">
        <v>152</v>
      </c>
      <c r="B57" s="287"/>
      <c r="C57" s="270"/>
      <c r="D57" s="288"/>
      <c r="E57" s="282">
        <f t="shared" si="0"/>
        <v>0</v>
      </c>
      <c r="F57" s="231"/>
      <c r="G57" s="275"/>
      <c r="H57" s="24"/>
    </row>
    <row r="58" spans="1:8" ht="17.25" x14ac:dyDescent="0.25">
      <c r="A58" s="175" t="s">
        <v>153</v>
      </c>
      <c r="B58" s="287"/>
      <c r="C58" s="270"/>
      <c r="D58" s="288"/>
      <c r="E58" s="282">
        <f t="shared" si="0"/>
        <v>0</v>
      </c>
      <c r="F58" s="24"/>
      <c r="G58" s="275"/>
      <c r="H58" s="24"/>
    </row>
    <row r="59" spans="1:8" x14ac:dyDescent="0.25">
      <c r="A59" s="198" t="str">
        <f>IF('Recyclingschritt N_0'!A92&lt;&gt;"",'Recyclingschritt N_0'!A92,"")</f>
        <v/>
      </c>
      <c r="B59" s="287"/>
      <c r="C59" s="270"/>
      <c r="D59" s="288"/>
      <c r="E59" s="282">
        <f t="shared" si="0"/>
        <v>0</v>
      </c>
      <c r="F59" s="24"/>
      <c r="G59" s="275"/>
      <c r="H59" s="24"/>
    </row>
    <row r="60" spans="1:8" x14ac:dyDescent="0.25">
      <c r="A60" s="198" t="str">
        <f>IF('Recyclingschritt N_0'!A93&lt;&gt;"",'Recyclingschritt N_0'!A93,"")</f>
        <v/>
      </c>
      <c r="B60" s="287"/>
      <c r="C60" s="270"/>
      <c r="D60" s="288"/>
      <c r="E60" s="282">
        <f t="shared" si="0"/>
        <v>0</v>
      </c>
      <c r="F60" s="24"/>
      <c r="G60" s="275"/>
      <c r="H60" s="24"/>
    </row>
    <row r="61" spans="1:8" x14ac:dyDescent="0.25">
      <c r="A61" s="198" t="str">
        <f>IF('Recyclingschritt N_0'!A94&lt;&gt;"",'Recyclingschritt N_0'!A94,"")</f>
        <v/>
      </c>
      <c r="B61" s="287"/>
      <c r="C61" s="270"/>
      <c r="D61" s="288"/>
      <c r="E61" s="282">
        <f t="shared" si="0"/>
        <v>0</v>
      </c>
      <c r="F61" s="24"/>
      <c r="G61" s="275"/>
      <c r="H61" s="24"/>
    </row>
    <row r="62" spans="1:8" x14ac:dyDescent="0.25">
      <c r="A62" s="198" t="str">
        <f>IF('Recyclingschritt N_0'!A95&lt;&gt;"",'Recyclingschritt N_0'!A95,"")</f>
        <v/>
      </c>
      <c r="B62" s="287"/>
      <c r="C62" s="270"/>
      <c r="D62" s="288"/>
      <c r="E62" s="282">
        <f t="shared" si="0"/>
        <v>0</v>
      </c>
      <c r="F62" s="24"/>
      <c r="G62" s="275"/>
      <c r="H62" s="24"/>
    </row>
    <row r="63" spans="1:8" x14ac:dyDescent="0.25">
      <c r="A63" s="198" t="str">
        <f>IF('Recyclingschritt N_0'!A96&lt;&gt;"",'Recyclingschritt N_0'!A96,"")</f>
        <v/>
      </c>
      <c r="B63" s="287"/>
      <c r="C63" s="270"/>
      <c r="D63" s="288"/>
      <c r="E63" s="282">
        <f t="shared" si="0"/>
        <v>0</v>
      </c>
      <c r="F63" s="24"/>
      <c r="G63" s="275"/>
      <c r="H63" s="24"/>
    </row>
    <row r="64" spans="1:8" ht="15" customHeight="1" x14ac:dyDescent="0.25">
      <c r="A64" s="230" t="s">
        <v>92</v>
      </c>
      <c r="B64" s="351">
        <f>SUM(B45:B63)</f>
        <v>0</v>
      </c>
      <c r="C64" s="351">
        <f>SUM(C45:C63)</f>
        <v>0</v>
      </c>
      <c r="D64" s="351">
        <f>SUM(D45:D63)</f>
        <v>0</v>
      </c>
      <c r="E64" s="282">
        <f t="shared" ref="E64" si="1">C64+D64</f>
        <v>0</v>
      </c>
      <c r="F64" s="356"/>
      <c r="G64" s="357"/>
      <c r="H64" s="8"/>
    </row>
    <row r="65" spans="1:10" ht="15" customHeight="1" x14ac:dyDescent="0.25">
      <c r="A65" s="552"/>
      <c r="B65" s="553"/>
      <c r="C65" s="553"/>
      <c r="D65" s="553"/>
      <c r="E65" s="553"/>
      <c r="F65" s="553"/>
      <c r="G65" s="553"/>
      <c r="H65" s="553"/>
    </row>
    <row r="66" spans="1:10" x14ac:dyDescent="0.25">
      <c r="A66" s="7"/>
    </row>
    <row r="67" spans="1:10" x14ac:dyDescent="0.25">
      <c r="A67" s="7" t="str">
        <f>Gesamtergebnis!A197</f>
        <v>Anmerkungen (vgl. DV Abschnitt 7):</v>
      </c>
    </row>
    <row r="69" spans="1:10" ht="31.5" customHeight="1" x14ac:dyDescent="0.25">
      <c r="A69" s="458" t="s">
        <v>172</v>
      </c>
      <c r="B69" s="458"/>
      <c r="C69" s="458"/>
      <c r="D69" s="458"/>
      <c r="E69" s="458"/>
      <c r="F69" s="458"/>
      <c r="G69" s="458"/>
      <c r="H69" s="458"/>
      <c r="J69" s="197"/>
    </row>
    <row r="71" spans="1:10" ht="15" customHeight="1" x14ac:dyDescent="0.25">
      <c r="A71" s="458" t="s">
        <v>173</v>
      </c>
      <c r="B71" s="458"/>
      <c r="C71" s="458"/>
      <c r="D71" s="458"/>
      <c r="E71" s="458"/>
      <c r="F71" s="458"/>
      <c r="G71" s="458"/>
      <c r="H71" s="458"/>
    </row>
    <row r="72" spans="1:10" ht="36" customHeight="1" x14ac:dyDescent="0.25">
      <c r="A72" s="458"/>
      <c r="B72" s="458"/>
      <c r="C72" s="458"/>
      <c r="D72" s="458"/>
      <c r="E72" s="458"/>
      <c r="F72" s="458"/>
      <c r="G72" s="458"/>
      <c r="H72" s="458"/>
    </row>
    <row r="74" spans="1:10" ht="37.5" customHeight="1" x14ac:dyDescent="0.25">
      <c r="A74" s="458" t="s">
        <v>106</v>
      </c>
      <c r="B74" s="459"/>
      <c r="C74" s="459"/>
      <c r="D74" s="459"/>
      <c r="E74" s="459"/>
      <c r="F74" s="459"/>
      <c r="G74" s="459"/>
      <c r="H74" s="459"/>
    </row>
    <row r="76" spans="1:10" ht="65.25" customHeight="1" x14ac:dyDescent="0.25">
      <c r="A76" s="458" t="s">
        <v>113</v>
      </c>
      <c r="B76" s="459"/>
      <c r="C76" s="459"/>
      <c r="D76" s="459"/>
      <c r="E76" s="459"/>
      <c r="F76" s="459"/>
      <c r="G76" s="459"/>
      <c r="H76" s="459"/>
    </row>
    <row r="78" spans="1:10" x14ac:dyDescent="0.25">
      <c r="A78" s="458" t="s">
        <v>107</v>
      </c>
      <c r="B78" s="458"/>
      <c r="C78" s="458"/>
      <c r="D78" s="458"/>
      <c r="E78" s="458"/>
      <c r="F78" s="458"/>
      <c r="G78" s="458"/>
      <c r="H78" s="458"/>
    </row>
    <row r="79" spans="1:10" ht="32.25" customHeight="1" x14ac:dyDescent="0.25">
      <c r="A79" s="458"/>
      <c r="B79" s="458"/>
      <c r="C79" s="458"/>
      <c r="D79" s="458"/>
      <c r="E79" s="458"/>
      <c r="F79" s="458"/>
      <c r="G79" s="458"/>
      <c r="H79" s="458"/>
    </row>
    <row r="81" spans="1:8" ht="37.5" customHeight="1" x14ac:dyDescent="0.25">
      <c r="A81" s="458" t="s">
        <v>108</v>
      </c>
      <c r="B81" s="458"/>
      <c r="C81" s="458"/>
      <c r="D81" s="458"/>
      <c r="E81" s="458"/>
      <c r="F81" s="458"/>
      <c r="G81" s="458"/>
      <c r="H81" s="458"/>
    </row>
    <row r="82" spans="1:8" s="82" customFormat="1" ht="50.25" customHeight="1" x14ac:dyDescent="0.25">
      <c r="A82" s="458" t="s">
        <v>109</v>
      </c>
      <c r="B82" s="458"/>
      <c r="C82" s="458"/>
      <c r="D82" s="458"/>
      <c r="E82" s="458"/>
      <c r="F82" s="458"/>
      <c r="G82" s="458"/>
      <c r="H82" s="458"/>
    </row>
    <row r="83" spans="1:8" s="82" customFormat="1" ht="15" customHeight="1" x14ac:dyDescent="0.25">
      <c r="A83" s="59"/>
      <c r="B83" s="59"/>
      <c r="C83" s="59"/>
      <c r="D83" s="59"/>
      <c r="E83" s="59"/>
      <c r="F83" s="59"/>
      <c r="G83" s="59"/>
      <c r="H83" s="59"/>
    </row>
    <row r="84" spans="1:8" s="82" customFormat="1" ht="20.25" customHeight="1" x14ac:dyDescent="0.25">
      <c r="A84" s="458" t="s">
        <v>102</v>
      </c>
      <c r="B84" s="458"/>
      <c r="C84" s="458"/>
      <c r="D84" s="458"/>
      <c r="E84" s="458"/>
      <c r="F84" s="458"/>
      <c r="G84" s="458"/>
      <c r="H84" s="458"/>
    </row>
    <row r="85" spans="1:8" s="82" customFormat="1" ht="15" customHeight="1" x14ac:dyDescent="0.25">
      <c r="A85" s="59"/>
      <c r="B85" s="59"/>
      <c r="C85" s="59"/>
      <c r="D85" s="59"/>
      <c r="E85" s="59"/>
      <c r="F85" s="59"/>
      <c r="G85" s="59"/>
      <c r="H85" s="59"/>
    </row>
    <row r="86" spans="1:8" s="82" customFormat="1" ht="33.75" customHeight="1" x14ac:dyDescent="0.25">
      <c r="A86" s="458" t="s">
        <v>110</v>
      </c>
      <c r="B86" s="458"/>
      <c r="C86" s="458"/>
      <c r="D86" s="458"/>
      <c r="E86" s="458"/>
      <c r="F86" s="458"/>
      <c r="G86" s="458"/>
      <c r="H86" s="458"/>
    </row>
    <row r="88" spans="1:8" ht="35.1" customHeight="1" x14ac:dyDescent="0.25">
      <c r="A88" s="464" t="s">
        <v>155</v>
      </c>
      <c r="B88" s="427"/>
      <c r="C88" s="427"/>
      <c r="D88" s="427"/>
      <c r="E88" s="427"/>
      <c r="F88" s="427"/>
      <c r="G88" s="427"/>
      <c r="H88" s="573"/>
    </row>
    <row r="90" spans="1:8" ht="99.95" customHeight="1" x14ac:dyDescent="0.25">
      <c r="A90" s="458" t="s">
        <v>156</v>
      </c>
      <c r="B90" s="458"/>
      <c r="C90" s="458"/>
      <c r="D90" s="458"/>
      <c r="E90" s="458"/>
      <c r="F90" s="458"/>
      <c r="G90" s="458"/>
      <c r="H90" s="458"/>
    </row>
  </sheetData>
  <sheetProtection algorithmName="SHA-512" hashValue="pala8JySOsMqOupoywwVQSwI0PKHOSgyrYbMX8G7Vp6GX9nWtaEqB3gXeqWwB1f/9qcj7pj6lBD1zTsm7L069A==" saltValue="SsRRpL6s9rzGg2ZcJ951rg==" spinCount="100000" sheet="1" objects="1" scenarios="1"/>
  <mergeCells count="43">
    <mergeCell ref="A23:B24"/>
    <mergeCell ref="C23:C24"/>
    <mergeCell ref="A31:G31"/>
    <mergeCell ref="A22:G22"/>
    <mergeCell ref="C1:F1"/>
    <mergeCell ref="B2:H2"/>
    <mergeCell ref="A3:H3"/>
    <mergeCell ref="A19:B20"/>
    <mergeCell ref="C19:H20"/>
    <mergeCell ref="A32:B34"/>
    <mergeCell ref="C32:C34"/>
    <mergeCell ref="D32:D33"/>
    <mergeCell ref="E32:H32"/>
    <mergeCell ref="E33:F33"/>
    <mergeCell ref="E34:F34"/>
    <mergeCell ref="E38:F38"/>
    <mergeCell ref="A39:B39"/>
    <mergeCell ref="E39:F39"/>
    <mergeCell ref="A40:C40"/>
    <mergeCell ref="E40:H40"/>
    <mergeCell ref="A38:B38"/>
    <mergeCell ref="A35:B35"/>
    <mergeCell ref="E35:F35"/>
    <mergeCell ref="A36:B36"/>
    <mergeCell ref="E36:F36"/>
    <mergeCell ref="A37:B37"/>
    <mergeCell ref="E37:F37"/>
    <mergeCell ref="A65:H65"/>
    <mergeCell ref="A42:G42"/>
    <mergeCell ref="F43:F44"/>
    <mergeCell ref="H43:H44"/>
    <mergeCell ref="A41:H41"/>
    <mergeCell ref="A81:H81"/>
    <mergeCell ref="A69:H69"/>
    <mergeCell ref="A71:H72"/>
    <mergeCell ref="A74:H74"/>
    <mergeCell ref="A76:H76"/>
    <mergeCell ref="A78:H79"/>
    <mergeCell ref="A90:H90"/>
    <mergeCell ref="A82:H82"/>
    <mergeCell ref="A84:H84"/>
    <mergeCell ref="A86:H86"/>
    <mergeCell ref="A88:H88"/>
  </mergeCells>
  <phoneticPr fontId="26" type="noConversion"/>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3BD3D-15C4-45C3-8C18-943FC527C640}">
  <sheetPr codeName="Tabelle8"/>
  <dimension ref="A1:H90"/>
  <sheetViews>
    <sheetView view="pageLayout" zoomScaleNormal="100" workbookViewId="0">
      <selection activeCell="C7" sqref="C7"/>
    </sheetView>
  </sheetViews>
  <sheetFormatPr baseColWidth="10" defaultColWidth="11.42578125" defaultRowHeight="15" x14ac:dyDescent="0.25"/>
  <cols>
    <col min="1" max="1" width="25.28515625" customWidth="1"/>
    <col min="2" max="2" width="15" customWidth="1"/>
    <col min="3" max="3" width="12.7109375" customWidth="1"/>
    <col min="4" max="4" width="12.28515625" customWidth="1"/>
    <col min="5" max="5" width="10.7109375" customWidth="1"/>
    <col min="6" max="6" width="15.28515625" customWidth="1"/>
    <col min="7" max="7" width="14.85546875" customWidth="1"/>
    <col min="8" max="8" width="12.7109375" customWidth="1"/>
  </cols>
  <sheetData>
    <row r="1" spans="1:8" ht="24.95" customHeight="1" x14ac:dyDescent="0.25">
      <c r="A1" s="242"/>
      <c r="B1" s="243"/>
      <c r="C1" s="587" t="s">
        <v>26</v>
      </c>
      <c r="D1" s="588"/>
      <c r="E1" s="588"/>
      <c r="F1" s="588"/>
      <c r="G1" s="326"/>
      <c r="H1" s="327" t="str">
        <f>IF('Titelseite Lithium-Altbatterien'!$F$7&lt;&gt;"",'Titelseite Lithium-Altbatterien'!$F$7,"")</f>
        <v/>
      </c>
    </row>
    <row r="2" spans="1:8" ht="32.25" customHeight="1" x14ac:dyDescent="0.25">
      <c r="A2" s="157" t="str">
        <f>'Recyclingschritt N_0'!A2</f>
        <v>DV Abschnitt  7 (Teil 2)</v>
      </c>
      <c r="B2" s="589" t="s">
        <v>39</v>
      </c>
      <c r="C2" s="590"/>
      <c r="D2" s="590"/>
      <c r="E2" s="590"/>
      <c r="F2" s="590"/>
      <c r="G2" s="590"/>
      <c r="H2" s="591"/>
    </row>
    <row r="3" spans="1:8" ht="60" customHeight="1" x14ac:dyDescent="0.25">
      <c r="A3" s="491" t="s">
        <v>115</v>
      </c>
      <c r="B3" s="492"/>
      <c r="C3" s="492"/>
      <c r="D3" s="492"/>
      <c r="E3" s="492"/>
      <c r="F3" s="492"/>
      <c r="G3" s="492"/>
      <c r="H3" s="493"/>
    </row>
    <row r="4" spans="1:8" ht="15" customHeight="1" x14ac:dyDescent="0.25">
      <c r="A4" s="142"/>
      <c r="B4" s="143"/>
      <c r="C4" s="143"/>
      <c r="D4" s="143"/>
      <c r="E4" s="143"/>
      <c r="F4" s="143"/>
      <c r="G4" s="143"/>
      <c r="H4" s="158"/>
    </row>
    <row r="5" spans="1:8" ht="15" customHeight="1" x14ac:dyDescent="0.25">
      <c r="A5" s="116" t="s">
        <v>42</v>
      </c>
      <c r="B5" s="146" t="str">
        <f>CONCATENATE("N_3, hier:  ",IF('Titelseite Lithium-Altbatterien'!$F$18&lt;&gt;"",'Titelseite Lithium-Altbatterien'!$F$18,""))</f>
        <v xml:space="preserve">N_3, hier:  </v>
      </c>
      <c r="C5" s="4"/>
      <c r="D5" s="4"/>
      <c r="E5" s="4"/>
      <c r="F5" s="4"/>
      <c r="G5" s="4"/>
      <c r="H5" s="147"/>
    </row>
    <row r="6" spans="1:8" ht="15" customHeight="1" x14ac:dyDescent="0.25">
      <c r="A6" s="3"/>
      <c r="B6" s="4"/>
      <c r="C6" s="4"/>
      <c r="D6" s="4"/>
      <c r="E6" s="4"/>
      <c r="F6" s="4"/>
      <c r="G6" s="4"/>
      <c r="H6" s="149"/>
    </row>
    <row r="7" spans="1:8" ht="15" customHeight="1" x14ac:dyDescent="0.25">
      <c r="A7" s="116" t="s">
        <v>0</v>
      </c>
      <c r="B7" s="4"/>
      <c r="C7" s="26">
        <f>IF('Titelseite Lithium-Altbatterien'!$F$8&lt;&gt;"",'Titelseite Lithium-Altbatterien'!$F$8,"")</f>
        <v>2026</v>
      </c>
      <c r="D7" s="4"/>
      <c r="E7" s="4"/>
      <c r="F7" s="4"/>
      <c r="G7" s="4"/>
      <c r="H7" s="149"/>
    </row>
    <row r="8" spans="1:8" ht="15" customHeight="1" x14ac:dyDescent="0.25">
      <c r="A8" s="116"/>
      <c r="B8" s="4"/>
      <c r="C8" s="4"/>
      <c r="D8" s="4"/>
      <c r="E8" s="4"/>
      <c r="F8" s="4"/>
      <c r="G8" s="4"/>
      <c r="H8" s="149"/>
    </row>
    <row r="9" spans="1:8" ht="15" customHeight="1" x14ac:dyDescent="0.25">
      <c r="A9" s="117" t="s">
        <v>31</v>
      </c>
      <c r="B9" s="4"/>
      <c r="C9" s="4"/>
      <c r="D9" s="4"/>
      <c r="E9" s="4"/>
      <c r="F9" s="4"/>
      <c r="G9" s="4"/>
      <c r="H9" s="150"/>
    </row>
    <row r="10" spans="1:8" ht="15" customHeight="1" x14ac:dyDescent="0.25">
      <c r="A10" s="118" t="s">
        <v>1</v>
      </c>
      <c r="B10" s="4"/>
      <c r="C10" s="23"/>
      <c r="D10" s="18"/>
      <c r="E10" s="18"/>
      <c r="F10" s="18"/>
      <c r="G10" s="18"/>
      <c r="H10" s="154"/>
    </row>
    <row r="11" spans="1:8" ht="15" customHeight="1" x14ac:dyDescent="0.25">
      <c r="A11" s="118" t="s">
        <v>85</v>
      </c>
      <c r="B11" s="4"/>
      <c r="C11" s="23"/>
      <c r="D11" s="18"/>
      <c r="E11" s="18"/>
      <c r="F11" s="18"/>
      <c r="G11" s="18"/>
      <c r="H11" s="154"/>
    </row>
    <row r="12" spans="1:8" ht="15" customHeight="1" x14ac:dyDescent="0.25">
      <c r="A12" s="118" t="s">
        <v>4</v>
      </c>
      <c r="B12" s="4"/>
      <c r="C12" s="409"/>
      <c r="D12" s="410"/>
      <c r="E12" s="410"/>
      <c r="F12" s="410"/>
      <c r="G12" s="410"/>
      <c r="H12" s="411"/>
    </row>
    <row r="13" spans="1:8" ht="15" customHeight="1" x14ac:dyDescent="0.25">
      <c r="A13" s="118" t="s">
        <v>13</v>
      </c>
      <c r="B13" s="4"/>
      <c r="C13" s="23"/>
      <c r="D13" s="18"/>
      <c r="E13" s="18"/>
      <c r="F13" s="18"/>
      <c r="G13" s="18"/>
      <c r="H13" s="154"/>
    </row>
    <row r="14" spans="1:8" ht="15" customHeight="1" x14ac:dyDescent="0.25">
      <c r="A14" s="118" t="s">
        <v>2</v>
      </c>
      <c r="B14" s="4"/>
      <c r="C14" s="23"/>
      <c r="D14" s="18"/>
      <c r="E14" s="18"/>
      <c r="F14" s="18"/>
      <c r="G14" s="18"/>
      <c r="H14" s="154"/>
    </row>
    <row r="15" spans="1:8" ht="15" customHeight="1" x14ac:dyDescent="0.25">
      <c r="A15" s="118" t="s">
        <v>3</v>
      </c>
      <c r="B15" s="4"/>
      <c r="C15" s="23"/>
      <c r="D15" s="18"/>
      <c r="E15" s="18"/>
      <c r="F15" s="18"/>
      <c r="G15" s="18"/>
      <c r="H15" s="154"/>
    </row>
    <row r="16" spans="1:8" ht="15" customHeight="1" x14ac:dyDescent="0.25">
      <c r="A16" s="118" t="s">
        <v>6</v>
      </c>
      <c r="B16" s="4"/>
      <c r="C16" s="409"/>
      <c r="D16" s="410"/>
      <c r="E16" s="410"/>
      <c r="F16" s="410"/>
      <c r="G16" s="410"/>
      <c r="H16" s="411"/>
    </row>
    <row r="17" spans="1:8" ht="15" customHeight="1" x14ac:dyDescent="0.25">
      <c r="A17" s="118" t="s">
        <v>5</v>
      </c>
      <c r="B17" s="4"/>
      <c r="C17" s="30"/>
      <c r="D17" s="18"/>
      <c r="E17" s="18"/>
      <c r="F17" s="18"/>
      <c r="G17" s="18"/>
      <c r="H17" s="154"/>
    </row>
    <row r="18" spans="1:8" ht="15" customHeight="1" x14ac:dyDescent="0.25">
      <c r="A18" s="118"/>
      <c r="B18" s="4"/>
      <c r="C18" s="92"/>
      <c r="D18" s="92"/>
      <c r="E18" s="92"/>
      <c r="F18" s="92"/>
      <c r="G18" s="92"/>
      <c r="H18" s="151"/>
    </row>
    <row r="19" spans="1:8" ht="15" customHeight="1" x14ac:dyDescent="0.25">
      <c r="A19" s="538" t="s">
        <v>41</v>
      </c>
      <c r="B19" s="539"/>
      <c r="C19" s="515" t="s">
        <v>180</v>
      </c>
      <c r="D19" s="516"/>
      <c r="E19" s="516"/>
      <c r="F19" s="516"/>
      <c r="G19" s="516"/>
      <c r="H19" s="517"/>
    </row>
    <row r="20" spans="1:8" ht="15" customHeight="1" x14ac:dyDescent="0.25">
      <c r="A20" s="475"/>
      <c r="B20" s="540"/>
      <c r="C20" s="518"/>
      <c r="D20" s="519"/>
      <c r="E20" s="519"/>
      <c r="F20" s="519"/>
      <c r="G20" s="519"/>
      <c r="H20" s="520"/>
    </row>
    <row r="21" spans="1:8" x14ac:dyDescent="0.25">
      <c r="A21" s="31"/>
      <c r="B21" s="32"/>
      <c r="C21" s="32"/>
      <c r="D21" s="32"/>
      <c r="E21" s="32"/>
      <c r="F21" s="32"/>
      <c r="G21" s="32"/>
      <c r="H21" s="33"/>
    </row>
    <row r="22" spans="1:8" ht="44.25" customHeight="1" x14ac:dyDescent="0.25">
      <c r="A22" s="525" t="s">
        <v>49</v>
      </c>
      <c r="B22" s="585"/>
      <c r="C22" s="585"/>
      <c r="D22" s="585"/>
      <c r="E22" s="585"/>
      <c r="F22" s="585"/>
      <c r="G22" s="585"/>
      <c r="H22" s="29" t="str">
        <f>CONCATENATE("hier: ",$C$10)</f>
        <v xml:space="preserve">hier: </v>
      </c>
    </row>
    <row r="23" spans="1:8" ht="38.1" customHeight="1" x14ac:dyDescent="0.25">
      <c r="A23" s="521" t="s">
        <v>86</v>
      </c>
      <c r="B23" s="522"/>
      <c r="C23" s="530" t="s">
        <v>81</v>
      </c>
      <c r="D23" s="159" t="s">
        <v>44</v>
      </c>
      <c r="E23" s="160"/>
      <c r="F23" s="161"/>
      <c r="G23" s="161"/>
      <c r="H23" s="2"/>
    </row>
    <row r="24" spans="1:8" ht="38.1" customHeight="1" x14ac:dyDescent="0.25">
      <c r="A24" s="523"/>
      <c r="B24" s="524"/>
      <c r="C24" s="544"/>
      <c r="D24" s="159" t="s">
        <v>8</v>
      </c>
      <c r="E24" s="162"/>
      <c r="F24" s="64"/>
      <c r="G24" s="64"/>
      <c r="H24" s="5"/>
    </row>
    <row r="25" spans="1:8" x14ac:dyDescent="0.25">
      <c r="A25" s="46" t="str" cm="1">
        <f t="array" ref="A25:B25">IF('Recyclingschritt N_0'!A40:B40&lt;&gt;"",'Recyclingschritt N_0'!A40:B40,"")</f>
        <v/>
      </c>
      <c r="B25" s="249" t="str">
        <v/>
      </c>
      <c r="C25" s="368" t="str">
        <f>IF('Recyclingschritt N_0'!C40&lt;&gt;"",'Recyclingschritt N_0'!C40,"")</f>
        <v/>
      </c>
      <c r="D25" s="343" t="str">
        <f>IF('Recyclingschritt N_0'!D40&lt;&gt;"",'Recyclingschritt N_0'!D40,"")</f>
        <v/>
      </c>
      <c r="E25" s="43"/>
      <c r="F25" s="4"/>
      <c r="G25" s="4"/>
      <c r="H25" s="5"/>
    </row>
    <row r="26" spans="1:8" x14ac:dyDescent="0.25">
      <c r="A26" s="311"/>
      <c r="B26" s="312"/>
      <c r="C26" s="365"/>
      <c r="D26" s="369"/>
      <c r="E26" s="43"/>
      <c r="F26" s="163"/>
      <c r="G26" s="163"/>
      <c r="H26" s="5"/>
    </row>
    <row r="27" spans="1:8" x14ac:dyDescent="0.25">
      <c r="A27" s="311"/>
      <c r="B27" s="312"/>
      <c r="C27" s="366"/>
      <c r="D27" s="369"/>
      <c r="E27" s="164"/>
      <c r="F27" s="163"/>
      <c r="G27" s="163"/>
      <c r="H27" s="5"/>
    </row>
    <row r="28" spans="1:8" x14ac:dyDescent="0.25">
      <c r="A28" s="311"/>
      <c r="B28" s="312"/>
      <c r="C28" s="366"/>
      <c r="D28" s="369"/>
      <c r="E28" s="164"/>
      <c r="F28" s="163"/>
      <c r="G28" s="163"/>
      <c r="H28" s="5"/>
    </row>
    <row r="29" spans="1:8" x14ac:dyDescent="0.25">
      <c r="A29" s="315"/>
      <c r="B29" s="316"/>
      <c r="C29" s="367"/>
      <c r="D29" s="370"/>
      <c r="E29" s="165"/>
      <c r="F29" s="166"/>
      <c r="G29" s="166"/>
      <c r="H29" s="44"/>
    </row>
    <row r="30" spans="1:8" ht="14.25" customHeight="1" x14ac:dyDescent="0.25">
      <c r="A30" s="34"/>
      <c r="B30" s="35"/>
      <c r="C30" s="35"/>
      <c r="D30" s="36"/>
      <c r="E30" s="36"/>
      <c r="F30" s="32"/>
      <c r="G30" s="32"/>
      <c r="H30" s="33"/>
    </row>
    <row r="31" spans="1:8" ht="39" customHeight="1" x14ac:dyDescent="0.25">
      <c r="A31" s="525" t="s">
        <v>76</v>
      </c>
      <c r="B31" s="526"/>
      <c r="C31" s="526"/>
      <c r="D31" s="526"/>
      <c r="E31" s="526"/>
      <c r="F31" s="526"/>
      <c r="G31" s="526"/>
      <c r="H31" s="29" t="str">
        <f>CONCATENATE("hier:  ",C10)</f>
        <v xml:space="preserve">hier:  </v>
      </c>
    </row>
    <row r="32" spans="1:8" ht="15" customHeight="1" x14ac:dyDescent="0.25">
      <c r="A32" s="532" t="s">
        <v>10</v>
      </c>
      <c r="B32" s="533"/>
      <c r="C32" s="530" t="s">
        <v>81</v>
      </c>
      <c r="D32" s="530" t="s">
        <v>84</v>
      </c>
      <c r="E32" s="545" t="s">
        <v>11</v>
      </c>
      <c r="F32" s="546"/>
      <c r="G32" s="547"/>
      <c r="H32" s="548"/>
    </row>
    <row r="33" spans="1:8" ht="45" customHeight="1" x14ac:dyDescent="0.25">
      <c r="A33" s="534"/>
      <c r="B33" s="533"/>
      <c r="C33" s="537"/>
      <c r="D33" s="531"/>
      <c r="E33" s="486" t="s">
        <v>50</v>
      </c>
      <c r="F33" s="541"/>
      <c r="G33" s="58" t="s">
        <v>52</v>
      </c>
      <c r="H33" s="58" t="s">
        <v>50</v>
      </c>
    </row>
    <row r="34" spans="1:8" ht="30.75" customHeight="1" x14ac:dyDescent="0.25">
      <c r="A34" s="535"/>
      <c r="B34" s="536"/>
      <c r="C34" s="531"/>
      <c r="D34" s="9" t="s">
        <v>8</v>
      </c>
      <c r="E34" s="486" t="s">
        <v>19</v>
      </c>
      <c r="F34" s="541"/>
      <c r="G34" s="58" t="s">
        <v>53</v>
      </c>
      <c r="H34" s="8" t="s">
        <v>51</v>
      </c>
    </row>
    <row r="35" spans="1:8" x14ac:dyDescent="0.25">
      <c r="A35" s="598"/>
      <c r="B35" s="595"/>
      <c r="C35" s="24"/>
      <c r="D35" s="270"/>
      <c r="E35" s="592"/>
      <c r="F35" s="593"/>
      <c r="G35" s="233"/>
      <c r="H35" s="37" t="s">
        <v>75</v>
      </c>
    </row>
    <row r="36" spans="1:8" ht="15" customHeight="1" x14ac:dyDescent="0.25">
      <c r="A36" s="598"/>
      <c r="B36" s="595"/>
      <c r="C36" s="24"/>
      <c r="D36" s="270"/>
      <c r="E36" s="592"/>
      <c r="F36" s="593"/>
      <c r="G36" s="233"/>
      <c r="H36" s="37" t="s">
        <v>75</v>
      </c>
    </row>
    <row r="37" spans="1:8" ht="15" customHeight="1" x14ac:dyDescent="0.25">
      <c r="A37" s="598"/>
      <c r="B37" s="595"/>
      <c r="C37" s="24"/>
      <c r="D37" s="270"/>
      <c r="E37" s="592"/>
      <c r="F37" s="593"/>
      <c r="G37" s="233"/>
      <c r="H37" s="37" t="s">
        <v>75</v>
      </c>
    </row>
    <row r="38" spans="1:8" ht="15" customHeight="1" x14ac:dyDescent="0.25">
      <c r="A38" s="598"/>
      <c r="B38" s="595"/>
      <c r="C38" s="24"/>
      <c r="D38" s="270"/>
      <c r="E38" s="592"/>
      <c r="F38" s="593"/>
      <c r="G38" s="233"/>
      <c r="H38" s="37" t="s">
        <v>75</v>
      </c>
    </row>
    <row r="39" spans="1:8" x14ac:dyDescent="0.25">
      <c r="A39" s="598"/>
      <c r="B39" s="595"/>
      <c r="C39" s="24"/>
      <c r="D39" s="270"/>
      <c r="E39" s="599"/>
      <c r="F39" s="600"/>
      <c r="G39" s="233"/>
      <c r="H39" s="37" t="s">
        <v>75</v>
      </c>
    </row>
    <row r="40" spans="1:8" ht="18.75" customHeight="1" x14ac:dyDescent="0.25">
      <c r="A40" s="561" t="s">
        <v>23</v>
      </c>
      <c r="B40" s="562"/>
      <c r="C40" s="563"/>
      <c r="D40" s="345">
        <f>SUM(D35:D39)</f>
        <v>0</v>
      </c>
      <c r="E40" s="564"/>
      <c r="F40" s="565"/>
      <c r="G40" s="565"/>
      <c r="H40" s="566"/>
    </row>
    <row r="41" spans="1:8" ht="15" customHeight="1" x14ac:dyDescent="0.25">
      <c r="A41" s="577"/>
      <c r="B41" s="578"/>
      <c r="C41" s="578"/>
      <c r="D41" s="578"/>
      <c r="E41" s="578"/>
      <c r="F41" s="578"/>
      <c r="G41" s="578"/>
      <c r="H41" s="579"/>
    </row>
    <row r="42" spans="1:8" ht="39.950000000000003" customHeight="1" x14ac:dyDescent="0.25">
      <c r="A42" s="567" t="s">
        <v>114</v>
      </c>
      <c r="B42" s="568"/>
      <c r="C42" s="568"/>
      <c r="D42" s="568"/>
      <c r="E42" s="568"/>
      <c r="F42" s="568"/>
      <c r="G42" s="568"/>
      <c r="H42" s="29" t="str">
        <f>CONCATENATE("hier:  ",$C$10)</f>
        <v xml:space="preserve">hier:  </v>
      </c>
    </row>
    <row r="43" spans="1:8" ht="90" customHeight="1" x14ac:dyDescent="0.25">
      <c r="A43" s="125" t="s">
        <v>83</v>
      </c>
      <c r="B43" s="14" t="s">
        <v>73</v>
      </c>
      <c r="C43" s="14" t="s">
        <v>56</v>
      </c>
      <c r="D43" s="14" t="s">
        <v>58</v>
      </c>
      <c r="E43" s="15" t="s">
        <v>57</v>
      </c>
      <c r="F43" s="557" t="s">
        <v>54</v>
      </c>
      <c r="G43" s="227" t="s">
        <v>55</v>
      </c>
      <c r="H43" s="559" t="s">
        <v>12</v>
      </c>
    </row>
    <row r="44" spans="1:8" ht="33" customHeight="1" x14ac:dyDescent="0.25">
      <c r="A44" s="126"/>
      <c r="B44" s="58" t="s">
        <v>8</v>
      </c>
      <c r="C44" s="226" t="s">
        <v>8</v>
      </c>
      <c r="D44" s="226" t="s">
        <v>8</v>
      </c>
      <c r="E44" s="226" t="s">
        <v>8</v>
      </c>
      <c r="F44" s="558"/>
      <c r="G44" s="8" t="s">
        <v>9</v>
      </c>
      <c r="H44" s="560"/>
    </row>
    <row r="45" spans="1:8" x14ac:dyDescent="0.25">
      <c r="A45" s="175" t="s">
        <v>120</v>
      </c>
      <c r="B45" s="268"/>
      <c r="C45" s="268"/>
      <c r="D45" s="268"/>
      <c r="E45" s="282">
        <f>C45+D45</f>
        <v>0</v>
      </c>
      <c r="F45" s="253"/>
      <c r="G45" s="274"/>
      <c r="H45" s="24"/>
    </row>
    <row r="46" spans="1:8" x14ac:dyDescent="0.25">
      <c r="A46" s="175" t="s">
        <v>121</v>
      </c>
      <c r="B46" s="268"/>
      <c r="C46" s="268"/>
      <c r="D46" s="268"/>
      <c r="E46" s="282">
        <f t="shared" ref="E46:E63" si="0">C46+D46</f>
        <v>0</v>
      </c>
      <c r="F46" s="253"/>
      <c r="G46" s="274"/>
      <c r="H46" s="24"/>
    </row>
    <row r="47" spans="1:8" x14ac:dyDescent="0.25">
      <c r="A47" s="175" t="s">
        <v>122</v>
      </c>
      <c r="B47" s="268"/>
      <c r="C47" s="268"/>
      <c r="D47" s="268"/>
      <c r="E47" s="282">
        <f t="shared" si="0"/>
        <v>0</v>
      </c>
      <c r="F47" s="253"/>
      <c r="G47" s="274"/>
      <c r="H47" s="24"/>
    </row>
    <row r="48" spans="1:8" x14ac:dyDescent="0.25">
      <c r="A48" s="175" t="s">
        <v>123</v>
      </c>
      <c r="B48" s="268"/>
      <c r="C48" s="268"/>
      <c r="D48" s="268"/>
      <c r="E48" s="282">
        <f t="shared" si="0"/>
        <v>0</v>
      </c>
      <c r="F48" s="24"/>
      <c r="G48" s="274"/>
      <c r="H48" s="24"/>
    </row>
    <row r="49" spans="1:8" x14ac:dyDescent="0.25">
      <c r="A49" s="175" t="s">
        <v>124</v>
      </c>
      <c r="B49" s="268"/>
      <c r="C49" s="268"/>
      <c r="D49" s="268"/>
      <c r="E49" s="282">
        <f t="shared" si="0"/>
        <v>0</v>
      </c>
      <c r="F49" s="253"/>
      <c r="G49" s="274"/>
      <c r="H49" s="24"/>
    </row>
    <row r="50" spans="1:8" x14ac:dyDescent="0.25">
      <c r="A50" s="175" t="s">
        <v>125</v>
      </c>
      <c r="B50" s="268"/>
      <c r="C50" s="268"/>
      <c r="D50" s="268"/>
      <c r="E50" s="282">
        <f t="shared" si="0"/>
        <v>0</v>
      </c>
      <c r="F50" s="253"/>
      <c r="G50" s="274"/>
      <c r="H50" s="24"/>
    </row>
    <row r="51" spans="1:8" x14ac:dyDescent="0.25">
      <c r="A51" s="175" t="s">
        <v>28</v>
      </c>
      <c r="B51" s="268"/>
      <c r="C51" s="268"/>
      <c r="D51" s="268"/>
      <c r="E51" s="282">
        <f t="shared" si="0"/>
        <v>0</v>
      </c>
      <c r="F51" s="253"/>
      <c r="G51" s="274"/>
      <c r="H51" s="24"/>
    </row>
    <row r="52" spans="1:8" ht="17.25" x14ac:dyDescent="0.25">
      <c r="A52" s="175" t="s">
        <v>147</v>
      </c>
      <c r="B52" s="268"/>
      <c r="C52" s="268"/>
      <c r="D52" s="268"/>
      <c r="E52" s="282">
        <f t="shared" si="0"/>
        <v>0</v>
      </c>
      <c r="F52" s="253"/>
      <c r="G52" s="274"/>
      <c r="H52" s="24"/>
    </row>
    <row r="53" spans="1:8" ht="19.5" x14ac:dyDescent="0.35">
      <c r="A53" s="175" t="s">
        <v>148</v>
      </c>
      <c r="B53" s="268"/>
      <c r="C53" s="268"/>
      <c r="D53" s="268"/>
      <c r="E53" s="282">
        <f t="shared" si="0"/>
        <v>0</v>
      </c>
      <c r="F53" s="253"/>
      <c r="G53" s="274"/>
      <c r="H53" s="24"/>
    </row>
    <row r="54" spans="1:8" ht="47.25" x14ac:dyDescent="0.25">
      <c r="A54" s="175" t="s">
        <v>149</v>
      </c>
      <c r="B54" s="268"/>
      <c r="C54" s="268"/>
      <c r="D54" s="268"/>
      <c r="E54" s="282">
        <f t="shared" si="0"/>
        <v>0</v>
      </c>
      <c r="F54" s="253"/>
      <c r="G54" s="274"/>
      <c r="H54" s="24"/>
    </row>
    <row r="55" spans="1:8" ht="32.25" x14ac:dyDescent="0.25">
      <c r="A55" s="175" t="s">
        <v>150</v>
      </c>
      <c r="B55" s="268"/>
      <c r="C55" s="268"/>
      <c r="D55" s="268"/>
      <c r="E55" s="282">
        <f t="shared" si="0"/>
        <v>0</v>
      </c>
      <c r="F55" s="253"/>
      <c r="G55" s="274"/>
      <c r="H55" s="24"/>
    </row>
    <row r="56" spans="1:8" ht="17.25" x14ac:dyDescent="0.25">
      <c r="A56" s="175" t="s">
        <v>151</v>
      </c>
      <c r="B56" s="267"/>
      <c r="C56" s="268"/>
      <c r="D56" s="268"/>
      <c r="E56" s="282">
        <f t="shared" si="0"/>
        <v>0</v>
      </c>
      <c r="F56" s="253"/>
      <c r="G56" s="274"/>
      <c r="H56" s="24"/>
    </row>
    <row r="57" spans="1:8" ht="17.25" x14ac:dyDescent="0.25">
      <c r="A57" s="175" t="s">
        <v>152</v>
      </c>
      <c r="B57" s="287"/>
      <c r="C57" s="270"/>
      <c r="D57" s="288"/>
      <c r="E57" s="282">
        <f t="shared" si="0"/>
        <v>0</v>
      </c>
      <c r="F57" s="24"/>
      <c r="G57" s="274"/>
      <c r="H57" s="234"/>
    </row>
    <row r="58" spans="1:8" ht="17.25" x14ac:dyDescent="0.25">
      <c r="A58" s="175" t="s">
        <v>153</v>
      </c>
      <c r="B58" s="287"/>
      <c r="C58" s="270"/>
      <c r="D58" s="288"/>
      <c r="E58" s="282">
        <f t="shared" si="0"/>
        <v>0</v>
      </c>
      <c r="F58" s="234"/>
      <c r="G58" s="275"/>
      <c r="H58" s="234"/>
    </row>
    <row r="59" spans="1:8" x14ac:dyDescent="0.25">
      <c r="A59" s="198" t="str">
        <f>IF('Recyclingschritt N_0'!A92&lt;&gt;"",'Recyclingschritt N_0'!A92,"")</f>
        <v/>
      </c>
      <c r="B59" s="287"/>
      <c r="C59" s="270"/>
      <c r="D59" s="288"/>
      <c r="E59" s="282">
        <f t="shared" si="0"/>
        <v>0</v>
      </c>
      <c r="F59" s="234"/>
      <c r="G59" s="275"/>
      <c r="H59" s="234"/>
    </row>
    <row r="60" spans="1:8" x14ac:dyDescent="0.25">
      <c r="A60" s="198" t="str">
        <f>IF('Recyclingschritt N_0'!A93&lt;&gt;"",'Recyclingschritt N_0'!A93,"")</f>
        <v/>
      </c>
      <c r="B60" s="287"/>
      <c r="C60" s="270"/>
      <c r="D60" s="288"/>
      <c r="E60" s="282">
        <f t="shared" si="0"/>
        <v>0</v>
      </c>
      <c r="F60" s="24"/>
      <c r="G60" s="305"/>
      <c r="H60" s="24"/>
    </row>
    <row r="61" spans="1:8" x14ac:dyDescent="0.25">
      <c r="A61" s="198" t="str">
        <f>IF('Recyclingschritt N_0'!A94&lt;&gt;"",'Recyclingschritt N_0'!A94,"")</f>
        <v/>
      </c>
      <c r="B61" s="287"/>
      <c r="C61" s="270"/>
      <c r="D61" s="288"/>
      <c r="E61" s="282">
        <f t="shared" si="0"/>
        <v>0</v>
      </c>
      <c r="F61" s="234"/>
      <c r="G61" s="275"/>
      <c r="H61" s="234"/>
    </row>
    <row r="62" spans="1:8" x14ac:dyDescent="0.25">
      <c r="A62" s="198" t="str">
        <f>IF('Recyclingschritt N_0'!A95&lt;&gt;"",'Recyclingschritt N_0'!A95,"")</f>
        <v/>
      </c>
      <c r="B62" s="287"/>
      <c r="C62" s="270"/>
      <c r="D62" s="288"/>
      <c r="E62" s="282">
        <f t="shared" si="0"/>
        <v>0</v>
      </c>
      <c r="F62" s="234"/>
      <c r="G62" s="275"/>
      <c r="H62" s="234"/>
    </row>
    <row r="63" spans="1:8" x14ac:dyDescent="0.25">
      <c r="A63" s="198" t="str">
        <f>IF('Recyclingschritt N_0'!A96&lt;&gt;"",'Recyclingschritt N_0'!A96,"")</f>
        <v/>
      </c>
      <c r="B63" s="287"/>
      <c r="C63" s="270"/>
      <c r="D63" s="288"/>
      <c r="E63" s="282">
        <f t="shared" si="0"/>
        <v>0</v>
      </c>
      <c r="F63" s="234"/>
      <c r="G63" s="275"/>
      <c r="H63" s="234"/>
    </row>
    <row r="64" spans="1:8" ht="15" customHeight="1" x14ac:dyDescent="0.25">
      <c r="A64" s="225" t="s">
        <v>92</v>
      </c>
      <c r="B64" s="351">
        <f>SUM(B45:B63)</f>
        <v>0</v>
      </c>
      <c r="C64" s="351">
        <f t="shared" ref="C64:D64" si="1">SUM(C45:C63)</f>
        <v>0</v>
      </c>
      <c r="D64" s="351">
        <f t="shared" si="1"/>
        <v>0</v>
      </c>
      <c r="E64" s="282">
        <f t="shared" ref="E64" si="2">C64+D64</f>
        <v>0</v>
      </c>
      <c r="F64" s="356"/>
      <c r="G64" s="357"/>
      <c r="H64" s="8"/>
    </row>
    <row r="65" spans="1:8" ht="15" customHeight="1" x14ac:dyDescent="0.25">
      <c r="A65" s="552"/>
      <c r="B65" s="553"/>
      <c r="C65" s="553"/>
      <c r="D65" s="553"/>
      <c r="E65" s="553"/>
      <c r="F65" s="553"/>
      <c r="G65" s="553"/>
      <c r="H65" s="553"/>
    </row>
    <row r="66" spans="1:8" x14ac:dyDescent="0.25">
      <c r="A66" s="7"/>
    </row>
    <row r="67" spans="1:8" x14ac:dyDescent="0.25">
      <c r="A67" s="7" t="s">
        <v>82</v>
      </c>
    </row>
    <row r="69" spans="1:8" ht="31.5" customHeight="1" x14ac:dyDescent="0.25">
      <c r="A69" s="458" t="s">
        <v>172</v>
      </c>
      <c r="B69" s="458"/>
      <c r="C69" s="458"/>
      <c r="D69" s="458"/>
      <c r="E69" s="458"/>
      <c r="F69" s="458"/>
      <c r="G69" s="458"/>
      <c r="H69" s="458"/>
    </row>
    <row r="71" spans="1:8" ht="15" customHeight="1" x14ac:dyDescent="0.25">
      <c r="A71" s="458" t="s">
        <v>173</v>
      </c>
      <c r="B71" s="458"/>
      <c r="C71" s="458"/>
      <c r="D71" s="458"/>
      <c r="E71" s="458"/>
      <c r="F71" s="458"/>
      <c r="G71" s="458"/>
      <c r="H71" s="458"/>
    </row>
    <row r="72" spans="1:8" ht="36" customHeight="1" x14ac:dyDescent="0.25">
      <c r="A72" s="458"/>
      <c r="B72" s="458"/>
      <c r="C72" s="458"/>
      <c r="D72" s="458"/>
      <c r="E72" s="458"/>
      <c r="F72" s="458"/>
      <c r="G72" s="458"/>
      <c r="H72" s="458"/>
    </row>
    <row r="74" spans="1:8" ht="37.5" customHeight="1" x14ac:dyDescent="0.25">
      <c r="A74" s="458" t="s">
        <v>106</v>
      </c>
      <c r="B74" s="459"/>
      <c r="C74" s="459"/>
      <c r="D74" s="459"/>
      <c r="E74" s="459"/>
      <c r="F74" s="459"/>
      <c r="G74" s="459"/>
      <c r="H74" s="459"/>
    </row>
    <row r="76" spans="1:8" ht="65.25" customHeight="1" x14ac:dyDescent="0.25">
      <c r="A76" s="458" t="s">
        <v>113</v>
      </c>
      <c r="B76" s="459"/>
      <c r="C76" s="459"/>
      <c r="D76" s="459"/>
      <c r="E76" s="459"/>
      <c r="F76" s="459"/>
      <c r="G76" s="459"/>
      <c r="H76" s="459"/>
    </row>
    <row r="78" spans="1:8" x14ac:dyDescent="0.25">
      <c r="A78" s="458" t="s">
        <v>107</v>
      </c>
      <c r="B78" s="458"/>
      <c r="C78" s="458"/>
      <c r="D78" s="458"/>
      <c r="E78" s="458"/>
      <c r="F78" s="458"/>
      <c r="G78" s="458"/>
      <c r="H78" s="458"/>
    </row>
    <row r="79" spans="1:8" ht="32.25" customHeight="1" x14ac:dyDescent="0.25">
      <c r="A79" s="458"/>
      <c r="B79" s="458"/>
      <c r="C79" s="458"/>
      <c r="D79" s="458"/>
      <c r="E79" s="458"/>
      <c r="F79" s="458"/>
      <c r="G79" s="458"/>
      <c r="H79" s="458"/>
    </row>
    <row r="81" spans="1:8" ht="37.5" customHeight="1" x14ac:dyDescent="0.25">
      <c r="A81" s="458" t="s">
        <v>108</v>
      </c>
      <c r="B81" s="458"/>
      <c r="C81" s="458"/>
      <c r="D81" s="458"/>
      <c r="E81" s="458"/>
      <c r="F81" s="458"/>
      <c r="G81" s="458"/>
      <c r="H81" s="458"/>
    </row>
    <row r="82" spans="1:8" s="82" customFormat="1" ht="50.25" customHeight="1" x14ac:dyDescent="0.25">
      <c r="A82" s="458" t="s">
        <v>109</v>
      </c>
      <c r="B82" s="458"/>
      <c r="C82" s="458"/>
      <c r="D82" s="458"/>
      <c r="E82" s="458"/>
      <c r="F82" s="458"/>
      <c r="G82" s="458"/>
      <c r="H82" s="458"/>
    </row>
    <row r="83" spans="1:8" s="82" customFormat="1" ht="15" customHeight="1" x14ac:dyDescent="0.25">
      <c r="A83" s="59"/>
      <c r="B83" s="59"/>
      <c r="C83" s="59"/>
      <c r="D83" s="59"/>
      <c r="E83" s="59"/>
      <c r="F83" s="59"/>
      <c r="G83" s="59"/>
      <c r="H83" s="59"/>
    </row>
    <row r="84" spans="1:8" s="82" customFormat="1" ht="20.25" customHeight="1" x14ac:dyDescent="0.25">
      <c r="A84" s="458" t="s">
        <v>102</v>
      </c>
      <c r="B84" s="458"/>
      <c r="C84" s="458"/>
      <c r="D84" s="458"/>
      <c r="E84" s="458"/>
      <c r="F84" s="458"/>
      <c r="G84" s="458"/>
      <c r="H84" s="458"/>
    </row>
    <row r="85" spans="1:8" s="82" customFormat="1" ht="15" customHeight="1" x14ac:dyDescent="0.25">
      <c r="A85" s="59"/>
      <c r="B85" s="59"/>
      <c r="C85" s="59"/>
      <c r="D85" s="59"/>
      <c r="E85" s="59"/>
      <c r="F85" s="59"/>
      <c r="G85" s="59"/>
      <c r="H85" s="59"/>
    </row>
    <row r="86" spans="1:8" s="82" customFormat="1" ht="34.5" customHeight="1" x14ac:dyDescent="0.25">
      <c r="A86" s="458" t="s">
        <v>110</v>
      </c>
      <c r="B86" s="458"/>
      <c r="C86" s="458"/>
      <c r="D86" s="458"/>
      <c r="E86" s="458"/>
      <c r="F86" s="458"/>
      <c r="G86" s="458"/>
      <c r="H86" s="458"/>
    </row>
    <row r="88" spans="1:8" ht="35.1" customHeight="1" x14ac:dyDescent="0.25">
      <c r="A88" s="464" t="s">
        <v>155</v>
      </c>
      <c r="B88" s="427"/>
      <c r="C88" s="427"/>
      <c r="D88" s="427"/>
      <c r="E88" s="427"/>
      <c r="F88" s="427"/>
      <c r="G88" s="427"/>
      <c r="H88" s="573"/>
    </row>
    <row r="90" spans="1:8" ht="99.95" customHeight="1" x14ac:dyDescent="0.25">
      <c r="A90" s="458" t="s">
        <v>156</v>
      </c>
      <c r="B90" s="458"/>
      <c r="C90" s="458"/>
      <c r="D90" s="458"/>
      <c r="E90" s="458"/>
      <c r="F90" s="458"/>
      <c r="G90" s="458"/>
      <c r="H90" s="458"/>
    </row>
  </sheetData>
  <sheetProtection algorithmName="SHA-512" hashValue="tVlybBzFaaaOtExn3rJ4zPP/6UvgSIPD65TkZkHIYP5mUNRuI9DK/97VX7YNAwBg2Xf6sRx/mQGAJiWpMx+VMg==" saltValue="L7JCCc4lM62zIR8lgXqzrQ==" spinCount="100000" sheet="1" objects="1" scenarios="1"/>
  <mergeCells count="43">
    <mergeCell ref="A82:H82"/>
    <mergeCell ref="A84:H84"/>
    <mergeCell ref="A86:H86"/>
    <mergeCell ref="A88:H88"/>
    <mergeCell ref="A65:H65"/>
    <mergeCell ref="A42:G42"/>
    <mergeCell ref="F43:F44"/>
    <mergeCell ref="H43:H44"/>
    <mergeCell ref="A81:H81"/>
    <mergeCell ref="A69:H69"/>
    <mergeCell ref="A71:H72"/>
    <mergeCell ref="A74:H74"/>
    <mergeCell ref="A76:H76"/>
    <mergeCell ref="A78:H79"/>
    <mergeCell ref="A41:H41"/>
    <mergeCell ref="A35:B35"/>
    <mergeCell ref="E35:F35"/>
    <mergeCell ref="A36:B36"/>
    <mergeCell ref="E36:F36"/>
    <mergeCell ref="A37:B37"/>
    <mergeCell ref="E37:F37"/>
    <mergeCell ref="E38:F38"/>
    <mergeCell ref="A39:B39"/>
    <mergeCell ref="E39:F39"/>
    <mergeCell ref="A40:C40"/>
    <mergeCell ref="E40:H40"/>
    <mergeCell ref="A38:B38"/>
    <mergeCell ref="A90:H90"/>
    <mergeCell ref="A22:G22"/>
    <mergeCell ref="C1:F1"/>
    <mergeCell ref="B2:H2"/>
    <mergeCell ref="A3:H3"/>
    <mergeCell ref="A19:B20"/>
    <mergeCell ref="C19:H20"/>
    <mergeCell ref="A23:B24"/>
    <mergeCell ref="C23:C24"/>
    <mergeCell ref="A31:G31"/>
    <mergeCell ref="A32:B34"/>
    <mergeCell ref="C32:C34"/>
    <mergeCell ref="D32:D33"/>
    <mergeCell ref="E32:H32"/>
    <mergeCell ref="E33:F33"/>
    <mergeCell ref="E34:F34"/>
  </mergeCells>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2B45D-C3A5-43FE-BFED-BE13AE3B1CF6}">
  <sheetPr codeName="Tabelle9"/>
  <dimension ref="A1:H90"/>
  <sheetViews>
    <sheetView view="pageLayout" zoomScaleNormal="100" workbookViewId="0"/>
  </sheetViews>
  <sheetFormatPr baseColWidth="10" defaultColWidth="11.42578125" defaultRowHeight="15" x14ac:dyDescent="0.25"/>
  <cols>
    <col min="1" max="1" width="25.42578125" customWidth="1"/>
    <col min="2" max="2" width="15" customWidth="1"/>
    <col min="3" max="3" width="12.7109375" customWidth="1"/>
    <col min="4" max="4" width="12.28515625" customWidth="1"/>
    <col min="5" max="5" width="10.7109375" customWidth="1"/>
    <col min="6" max="6" width="15.28515625" customWidth="1"/>
    <col min="7" max="7" width="14.85546875" customWidth="1"/>
    <col min="8" max="8" width="12.7109375" customWidth="1"/>
  </cols>
  <sheetData>
    <row r="1" spans="1:8" ht="24.95" customHeight="1" x14ac:dyDescent="0.25">
      <c r="A1" s="242"/>
      <c r="B1" s="243"/>
      <c r="C1" s="587" t="s">
        <v>26</v>
      </c>
      <c r="D1" s="588"/>
      <c r="E1" s="588"/>
      <c r="F1" s="588"/>
      <c r="G1" s="326"/>
      <c r="H1" s="327" t="str">
        <f>IF('Titelseite Lithium-Altbatterien'!$F$7&lt;&gt;"",'Titelseite Lithium-Altbatterien'!$F$7,"")</f>
        <v/>
      </c>
    </row>
    <row r="2" spans="1:8" ht="32.25" customHeight="1" x14ac:dyDescent="0.25">
      <c r="A2" s="157" t="str">
        <f>'Recyclingschritt N_0'!A2</f>
        <v>DV Abschnitt  7 (Teil 2)</v>
      </c>
      <c r="B2" s="589" t="s">
        <v>39</v>
      </c>
      <c r="C2" s="590"/>
      <c r="D2" s="590"/>
      <c r="E2" s="590"/>
      <c r="F2" s="590"/>
      <c r="G2" s="590"/>
      <c r="H2" s="591"/>
    </row>
    <row r="3" spans="1:8" ht="60" customHeight="1" x14ac:dyDescent="0.25">
      <c r="A3" s="491" t="s">
        <v>115</v>
      </c>
      <c r="B3" s="492"/>
      <c r="C3" s="492"/>
      <c r="D3" s="492"/>
      <c r="E3" s="492"/>
      <c r="F3" s="492"/>
      <c r="G3" s="492"/>
      <c r="H3" s="493"/>
    </row>
    <row r="4" spans="1:8" ht="15" customHeight="1" x14ac:dyDescent="0.25">
      <c r="A4" s="142"/>
      <c r="B4" s="143"/>
      <c r="C4" s="143"/>
      <c r="D4" s="143"/>
      <c r="E4" s="143"/>
      <c r="F4" s="143"/>
      <c r="G4" s="143"/>
      <c r="H4" s="158"/>
    </row>
    <row r="5" spans="1:8" ht="15" customHeight="1" x14ac:dyDescent="0.25">
      <c r="A5" s="116" t="s">
        <v>42</v>
      </c>
      <c r="B5" s="146" t="str">
        <f>CONCATENATE("N_4, hier:  ",IF('Titelseite Lithium-Altbatterien'!$H$18&lt;&gt;"",'Titelseite Lithium-Altbatterien'!$H$18,""))</f>
        <v xml:space="preserve">N_4, hier:  </v>
      </c>
      <c r="C5" s="4"/>
      <c r="D5" s="4"/>
      <c r="E5" s="4"/>
      <c r="F5" s="4"/>
      <c r="G5" s="4"/>
      <c r="H5" s="147"/>
    </row>
    <row r="6" spans="1:8" ht="15" customHeight="1" x14ac:dyDescent="0.25">
      <c r="A6" s="3"/>
      <c r="B6" s="4"/>
      <c r="C6" s="4"/>
      <c r="D6" s="4"/>
      <c r="E6" s="4"/>
      <c r="F6" s="4"/>
      <c r="G6" s="4"/>
      <c r="H6" s="149"/>
    </row>
    <row r="7" spans="1:8" ht="15" customHeight="1" x14ac:dyDescent="0.25">
      <c r="A7" s="116" t="s">
        <v>0</v>
      </c>
      <c r="B7" s="4"/>
      <c r="C7" s="26">
        <f>IF('Titelseite Lithium-Altbatterien'!$F$8&lt;&gt;"",'Titelseite Lithium-Altbatterien'!$F$8,"")</f>
        <v>2026</v>
      </c>
      <c r="D7" s="4"/>
      <c r="E7" s="4"/>
      <c r="F7" s="4"/>
      <c r="G7" s="4"/>
      <c r="H7" s="149"/>
    </row>
    <row r="8" spans="1:8" ht="15" customHeight="1" x14ac:dyDescent="0.25">
      <c r="A8" s="116"/>
      <c r="B8" s="4"/>
      <c r="C8" s="4"/>
      <c r="D8" s="4"/>
      <c r="E8" s="4"/>
      <c r="F8" s="4"/>
      <c r="G8" s="4"/>
      <c r="H8" s="149"/>
    </row>
    <row r="9" spans="1:8" ht="15" customHeight="1" x14ac:dyDescent="0.25">
      <c r="A9" s="117" t="s">
        <v>31</v>
      </c>
      <c r="B9" s="4"/>
      <c r="C9" s="4"/>
      <c r="D9" s="4"/>
      <c r="E9" s="4"/>
      <c r="F9" s="4"/>
      <c r="G9" s="4"/>
      <c r="H9" s="150"/>
    </row>
    <row r="10" spans="1:8" ht="15" customHeight="1" x14ac:dyDescent="0.25">
      <c r="A10" s="118" t="s">
        <v>1</v>
      </c>
      <c r="B10" s="4"/>
      <c r="C10" s="23"/>
      <c r="D10" s="18"/>
      <c r="E10" s="18"/>
      <c r="F10" s="18"/>
      <c r="G10" s="18"/>
      <c r="H10" s="154"/>
    </row>
    <row r="11" spans="1:8" ht="15" customHeight="1" x14ac:dyDescent="0.25">
      <c r="A11" s="118" t="s">
        <v>85</v>
      </c>
      <c r="B11" s="4"/>
      <c r="C11" s="23"/>
      <c r="D11" s="18"/>
      <c r="E11" s="18"/>
      <c r="F11" s="18"/>
      <c r="G11" s="18"/>
      <c r="H11" s="154"/>
    </row>
    <row r="12" spans="1:8" ht="15" customHeight="1" x14ac:dyDescent="0.25">
      <c r="A12" s="118" t="s">
        <v>4</v>
      </c>
      <c r="B12" s="4"/>
      <c r="C12" s="409"/>
      <c r="D12" s="410"/>
      <c r="E12" s="410"/>
      <c r="F12" s="410"/>
      <c r="G12" s="410"/>
      <c r="H12" s="411"/>
    </row>
    <row r="13" spans="1:8" ht="15" customHeight="1" x14ac:dyDescent="0.25">
      <c r="A13" s="118" t="s">
        <v>13</v>
      </c>
      <c r="B13" s="4"/>
      <c r="C13" s="23"/>
      <c r="D13" s="18"/>
      <c r="E13" s="18"/>
      <c r="F13" s="18"/>
      <c r="G13" s="18"/>
      <c r="H13" s="154"/>
    </row>
    <row r="14" spans="1:8" ht="15" customHeight="1" x14ac:dyDescent="0.25">
      <c r="A14" s="118" t="s">
        <v>2</v>
      </c>
      <c r="B14" s="4"/>
      <c r="C14" s="23"/>
      <c r="D14" s="18"/>
      <c r="E14" s="18"/>
      <c r="F14" s="18"/>
      <c r="G14" s="18"/>
      <c r="H14" s="154"/>
    </row>
    <row r="15" spans="1:8" ht="15" customHeight="1" x14ac:dyDescent="0.25">
      <c r="A15" s="118" t="s">
        <v>3</v>
      </c>
      <c r="B15" s="4"/>
      <c r="C15" s="23"/>
      <c r="D15" s="18"/>
      <c r="E15" s="18"/>
      <c r="F15" s="18"/>
      <c r="G15" s="18"/>
      <c r="H15" s="154"/>
    </row>
    <row r="16" spans="1:8" ht="15" customHeight="1" x14ac:dyDescent="0.25">
      <c r="A16" s="118" t="s">
        <v>6</v>
      </c>
      <c r="B16" s="4"/>
      <c r="C16" s="409"/>
      <c r="D16" s="410"/>
      <c r="E16" s="410"/>
      <c r="F16" s="410"/>
      <c r="G16" s="410"/>
      <c r="H16" s="411"/>
    </row>
    <row r="17" spans="1:8" ht="15" customHeight="1" x14ac:dyDescent="0.25">
      <c r="A17" s="118" t="s">
        <v>5</v>
      </c>
      <c r="B17" s="4"/>
      <c r="C17" s="30"/>
      <c r="D17" s="18"/>
      <c r="E17" s="18"/>
      <c r="F17" s="18"/>
      <c r="G17" s="18"/>
      <c r="H17" s="154"/>
    </row>
    <row r="18" spans="1:8" ht="15" customHeight="1" x14ac:dyDescent="0.25">
      <c r="A18" s="118"/>
      <c r="B18" s="4"/>
      <c r="C18" s="92"/>
      <c r="D18" s="92"/>
      <c r="E18" s="92"/>
      <c r="F18" s="92"/>
      <c r="G18" s="92"/>
      <c r="H18" s="151"/>
    </row>
    <row r="19" spans="1:8" ht="15" customHeight="1" x14ac:dyDescent="0.25">
      <c r="A19" s="538" t="s">
        <v>41</v>
      </c>
      <c r="B19" s="539"/>
      <c r="C19" s="515" t="s">
        <v>180</v>
      </c>
      <c r="D19" s="516"/>
      <c r="E19" s="516"/>
      <c r="F19" s="516"/>
      <c r="G19" s="516"/>
      <c r="H19" s="517"/>
    </row>
    <row r="20" spans="1:8" ht="15" customHeight="1" x14ac:dyDescent="0.25">
      <c r="A20" s="475"/>
      <c r="B20" s="540"/>
      <c r="C20" s="518"/>
      <c r="D20" s="519"/>
      <c r="E20" s="519"/>
      <c r="F20" s="519"/>
      <c r="G20" s="519"/>
      <c r="H20" s="520"/>
    </row>
    <row r="21" spans="1:8" x14ac:dyDescent="0.25">
      <c r="A21" s="31"/>
      <c r="B21" s="32"/>
      <c r="C21" s="32"/>
      <c r="D21" s="32"/>
      <c r="E21" s="32"/>
      <c r="F21" s="32"/>
      <c r="G21" s="32"/>
      <c r="H21" s="33"/>
    </row>
    <row r="22" spans="1:8" ht="35.1" customHeight="1" x14ac:dyDescent="0.25">
      <c r="A22" s="525" t="s">
        <v>49</v>
      </c>
      <c r="B22" s="585"/>
      <c r="C22" s="585"/>
      <c r="D22" s="585"/>
      <c r="E22" s="585"/>
      <c r="F22" s="585"/>
      <c r="G22" s="585"/>
      <c r="H22" s="29" t="str">
        <f>CONCATENATE("hier: ",$C$10)</f>
        <v xml:space="preserve">hier: </v>
      </c>
    </row>
    <row r="23" spans="1:8" ht="38.1" customHeight="1" x14ac:dyDescent="0.25">
      <c r="A23" s="521" t="s">
        <v>86</v>
      </c>
      <c r="B23" s="522"/>
      <c r="C23" s="530" t="s">
        <v>81</v>
      </c>
      <c r="D23" s="58" t="s">
        <v>44</v>
      </c>
      <c r="E23" s="160"/>
      <c r="F23" s="161"/>
      <c r="G23" s="161"/>
      <c r="H23" s="2"/>
    </row>
    <row r="24" spans="1:8" ht="38.1" customHeight="1" x14ac:dyDescent="0.25">
      <c r="A24" s="523"/>
      <c r="B24" s="524"/>
      <c r="C24" s="544"/>
      <c r="D24" s="58" t="s">
        <v>8</v>
      </c>
      <c r="E24" s="162"/>
      <c r="F24" s="64"/>
      <c r="G24" s="64"/>
      <c r="H24" s="5"/>
    </row>
    <row r="25" spans="1:8" x14ac:dyDescent="0.25">
      <c r="A25" s="46" t="str" cm="1">
        <f t="array" ref="A25:B25">IF('Recyclingschritt N_0'!A41:B41&lt;&gt;"",'Recyclingschritt N_0'!A41:B41,"")</f>
        <v/>
      </c>
      <c r="B25" s="47" t="str">
        <v/>
      </c>
      <c r="C25" s="368" t="str">
        <f>IF('Recyclingschritt N_0'!C41&lt;&gt;"",'Recyclingschritt N_0'!C41,"")</f>
        <v/>
      </c>
      <c r="D25" s="343" t="str">
        <f>IF('Recyclingschritt N_0'!D41&lt;&gt;"",'Recyclingschritt N_0'!D41,"")</f>
        <v/>
      </c>
      <c r="E25" s="43"/>
      <c r="F25" s="4"/>
      <c r="G25" s="4"/>
      <c r="H25" s="5"/>
    </row>
    <row r="26" spans="1:8" x14ac:dyDescent="0.25">
      <c r="A26" s="359"/>
      <c r="B26" s="312"/>
      <c r="C26" s="365"/>
      <c r="D26" s="369"/>
      <c r="E26" s="43"/>
      <c r="F26" s="163"/>
      <c r="G26" s="163"/>
      <c r="H26" s="5"/>
    </row>
    <row r="27" spans="1:8" x14ac:dyDescent="0.25">
      <c r="A27" s="359"/>
      <c r="B27" s="312"/>
      <c r="C27" s="366"/>
      <c r="D27" s="369"/>
      <c r="E27" s="164"/>
      <c r="F27" s="163"/>
      <c r="G27" s="163"/>
      <c r="H27" s="5"/>
    </row>
    <row r="28" spans="1:8" x14ac:dyDescent="0.25">
      <c r="A28" s="359"/>
      <c r="B28" s="312"/>
      <c r="C28" s="366"/>
      <c r="D28" s="369"/>
      <c r="E28" s="164"/>
      <c r="F28" s="163"/>
      <c r="G28" s="163"/>
      <c r="H28" s="5"/>
    </row>
    <row r="29" spans="1:8" x14ac:dyDescent="0.25">
      <c r="A29" s="360"/>
      <c r="B29" s="316"/>
      <c r="C29" s="367"/>
      <c r="D29" s="370"/>
      <c r="E29" s="165"/>
      <c r="F29" s="166"/>
      <c r="G29" s="166"/>
      <c r="H29" s="44"/>
    </row>
    <row r="30" spans="1:8" ht="14.25" customHeight="1" x14ac:dyDescent="0.25">
      <c r="A30" s="34"/>
      <c r="B30" s="35"/>
      <c r="C30" s="35"/>
      <c r="D30" s="36"/>
      <c r="E30" s="36"/>
      <c r="F30" s="32"/>
      <c r="G30" s="32"/>
      <c r="H30" s="33"/>
    </row>
    <row r="31" spans="1:8" ht="35.1" customHeight="1" x14ac:dyDescent="0.25">
      <c r="A31" s="525" t="s">
        <v>76</v>
      </c>
      <c r="B31" s="526"/>
      <c r="C31" s="526"/>
      <c r="D31" s="526"/>
      <c r="E31" s="526"/>
      <c r="F31" s="526"/>
      <c r="G31" s="526"/>
      <c r="H31" s="29" t="str">
        <f>CONCATENATE("hier:  ",C10)</f>
        <v xml:space="preserve">hier:  </v>
      </c>
    </row>
    <row r="32" spans="1:8" ht="15" customHeight="1" x14ac:dyDescent="0.25">
      <c r="A32" s="532" t="s">
        <v>10</v>
      </c>
      <c r="B32" s="533"/>
      <c r="C32" s="530" t="s">
        <v>81</v>
      </c>
      <c r="D32" s="530" t="s">
        <v>84</v>
      </c>
      <c r="E32" s="545" t="s">
        <v>11</v>
      </c>
      <c r="F32" s="546"/>
      <c r="G32" s="547"/>
      <c r="H32" s="548"/>
    </row>
    <row r="33" spans="1:8" ht="45" customHeight="1" x14ac:dyDescent="0.25">
      <c r="A33" s="534"/>
      <c r="B33" s="533"/>
      <c r="C33" s="537"/>
      <c r="D33" s="531"/>
      <c r="E33" s="486" t="s">
        <v>50</v>
      </c>
      <c r="F33" s="541"/>
      <c r="G33" s="58" t="s">
        <v>52</v>
      </c>
      <c r="H33" s="58" t="s">
        <v>50</v>
      </c>
    </row>
    <row r="34" spans="1:8" ht="30.75" customHeight="1" x14ac:dyDescent="0.25">
      <c r="A34" s="535"/>
      <c r="B34" s="536"/>
      <c r="C34" s="531"/>
      <c r="D34" s="9" t="s">
        <v>8</v>
      </c>
      <c r="E34" s="486" t="s">
        <v>19</v>
      </c>
      <c r="F34" s="541"/>
      <c r="G34" s="58" t="s">
        <v>53</v>
      </c>
      <c r="H34" s="8" t="s">
        <v>51</v>
      </c>
    </row>
    <row r="35" spans="1:8" x14ac:dyDescent="0.25">
      <c r="A35" s="507"/>
      <c r="B35" s="508"/>
      <c r="C35" s="24"/>
      <c r="D35" s="270"/>
      <c r="E35" s="592"/>
      <c r="F35" s="593"/>
      <c r="G35" s="233"/>
      <c r="H35" s="37" t="s">
        <v>75</v>
      </c>
    </row>
    <row r="36" spans="1:8" ht="15" customHeight="1" x14ac:dyDescent="0.25">
      <c r="A36" s="507"/>
      <c r="B36" s="508"/>
      <c r="C36" s="24"/>
      <c r="D36" s="270"/>
      <c r="E36" s="592"/>
      <c r="F36" s="593"/>
      <c r="G36" s="233"/>
      <c r="H36" s="37" t="s">
        <v>75</v>
      </c>
    </row>
    <row r="37" spans="1:8" ht="15" customHeight="1" x14ac:dyDescent="0.25">
      <c r="A37" s="507"/>
      <c r="B37" s="508"/>
      <c r="C37" s="24"/>
      <c r="D37" s="270"/>
      <c r="E37" s="592"/>
      <c r="F37" s="593"/>
      <c r="G37" s="233"/>
      <c r="H37" s="37" t="s">
        <v>75</v>
      </c>
    </row>
    <row r="38" spans="1:8" ht="15" customHeight="1" x14ac:dyDescent="0.25">
      <c r="A38" s="507"/>
      <c r="B38" s="508"/>
      <c r="C38" s="24"/>
      <c r="D38" s="270"/>
      <c r="E38" s="592"/>
      <c r="F38" s="593"/>
      <c r="G38" s="233"/>
      <c r="H38" s="37" t="s">
        <v>75</v>
      </c>
    </row>
    <row r="39" spans="1:8" x14ac:dyDescent="0.25">
      <c r="A39" s="507"/>
      <c r="B39" s="508"/>
      <c r="C39" s="24"/>
      <c r="D39" s="270"/>
      <c r="E39" s="599"/>
      <c r="F39" s="600"/>
      <c r="G39" s="233"/>
      <c r="H39" s="37" t="s">
        <v>75</v>
      </c>
    </row>
    <row r="40" spans="1:8" ht="18.75" customHeight="1" x14ac:dyDescent="0.25">
      <c r="A40" s="561" t="s">
        <v>23</v>
      </c>
      <c r="B40" s="562"/>
      <c r="C40" s="563"/>
      <c r="D40" s="345">
        <f>SUM(D35:D39)</f>
        <v>0</v>
      </c>
      <c r="E40" s="564"/>
      <c r="F40" s="565"/>
      <c r="G40" s="565"/>
      <c r="H40" s="566"/>
    </row>
    <row r="41" spans="1:8" ht="15" customHeight="1" x14ac:dyDescent="0.25">
      <c r="A41" s="577"/>
      <c r="B41" s="578"/>
      <c r="C41" s="578"/>
      <c r="D41" s="578"/>
      <c r="E41" s="578"/>
      <c r="F41" s="578"/>
      <c r="G41" s="578"/>
      <c r="H41" s="579"/>
    </row>
    <row r="42" spans="1:8" ht="39.950000000000003" customHeight="1" x14ac:dyDescent="0.25">
      <c r="A42" s="567" t="s">
        <v>114</v>
      </c>
      <c r="B42" s="568"/>
      <c r="C42" s="568"/>
      <c r="D42" s="568"/>
      <c r="E42" s="568"/>
      <c r="F42" s="568"/>
      <c r="G42" s="568"/>
      <c r="H42" s="29" t="str">
        <f>CONCATENATE("hier:  ",$C$10)</f>
        <v xml:space="preserve">hier:  </v>
      </c>
    </row>
    <row r="43" spans="1:8" ht="90" customHeight="1" x14ac:dyDescent="0.25">
      <c r="A43" s="125" t="s">
        <v>83</v>
      </c>
      <c r="B43" s="14" t="s">
        <v>73</v>
      </c>
      <c r="C43" s="14" t="s">
        <v>56</v>
      </c>
      <c r="D43" s="14" t="s">
        <v>58</v>
      </c>
      <c r="E43" s="15" t="s">
        <v>57</v>
      </c>
      <c r="F43" s="557" t="s">
        <v>54</v>
      </c>
      <c r="G43" s="227" t="s">
        <v>55</v>
      </c>
      <c r="H43" s="559" t="s">
        <v>12</v>
      </c>
    </row>
    <row r="44" spans="1:8" ht="33" customHeight="1" x14ac:dyDescent="0.25">
      <c r="A44" s="126"/>
      <c r="B44" s="58" t="s">
        <v>8</v>
      </c>
      <c r="C44" s="226" t="s">
        <v>8</v>
      </c>
      <c r="D44" s="226" t="s">
        <v>8</v>
      </c>
      <c r="E44" s="226" t="s">
        <v>8</v>
      </c>
      <c r="F44" s="558"/>
      <c r="G44" s="8" t="s">
        <v>9</v>
      </c>
      <c r="H44" s="560"/>
    </row>
    <row r="45" spans="1:8" x14ac:dyDescent="0.25">
      <c r="A45" s="175" t="s">
        <v>120</v>
      </c>
      <c r="B45" s="267"/>
      <c r="C45" s="268"/>
      <c r="D45" s="268"/>
      <c r="E45" s="282">
        <f>C45+D45</f>
        <v>0</v>
      </c>
      <c r="F45" s="253"/>
      <c r="G45" s="274"/>
      <c r="H45" s="24"/>
    </row>
    <row r="46" spans="1:8" x14ac:dyDescent="0.25">
      <c r="A46" s="175" t="s">
        <v>121</v>
      </c>
      <c r="B46" s="268"/>
      <c r="C46" s="268"/>
      <c r="D46" s="268"/>
      <c r="E46" s="282">
        <f t="shared" ref="E46:E63" si="0">C46+D46</f>
        <v>0</v>
      </c>
      <c r="F46" s="253"/>
      <c r="G46" s="274"/>
      <c r="H46" s="24"/>
    </row>
    <row r="47" spans="1:8" x14ac:dyDescent="0.25">
      <c r="A47" s="175" t="s">
        <v>122</v>
      </c>
      <c r="B47" s="268"/>
      <c r="C47" s="268"/>
      <c r="D47" s="268"/>
      <c r="E47" s="282">
        <f t="shared" si="0"/>
        <v>0</v>
      </c>
      <c r="F47" s="253"/>
      <c r="G47" s="274"/>
      <c r="H47" s="24"/>
    </row>
    <row r="48" spans="1:8" x14ac:dyDescent="0.25">
      <c r="A48" s="175" t="s">
        <v>123</v>
      </c>
      <c r="B48" s="268"/>
      <c r="C48" s="268"/>
      <c r="D48" s="268"/>
      <c r="E48" s="282">
        <f t="shared" si="0"/>
        <v>0</v>
      </c>
      <c r="F48" s="253"/>
      <c r="G48" s="274"/>
      <c r="H48" s="24"/>
    </row>
    <row r="49" spans="1:8" x14ac:dyDescent="0.25">
      <c r="A49" s="175" t="s">
        <v>124</v>
      </c>
      <c r="B49" s="268"/>
      <c r="C49" s="268"/>
      <c r="D49" s="268"/>
      <c r="E49" s="282">
        <f t="shared" si="0"/>
        <v>0</v>
      </c>
      <c r="F49" s="24"/>
      <c r="G49" s="274"/>
      <c r="H49" s="24"/>
    </row>
    <row r="50" spans="1:8" x14ac:dyDescent="0.25">
      <c r="A50" s="175" t="s">
        <v>125</v>
      </c>
      <c r="B50" s="268"/>
      <c r="C50" s="268"/>
      <c r="D50" s="268"/>
      <c r="E50" s="282">
        <f t="shared" si="0"/>
        <v>0</v>
      </c>
      <c r="F50" s="253"/>
      <c r="G50" s="274"/>
      <c r="H50" s="24"/>
    </row>
    <row r="51" spans="1:8" x14ac:dyDescent="0.25">
      <c r="A51" s="175" t="s">
        <v>28</v>
      </c>
      <c r="B51" s="268"/>
      <c r="C51" s="268"/>
      <c r="D51" s="268"/>
      <c r="E51" s="282">
        <f t="shared" si="0"/>
        <v>0</v>
      </c>
      <c r="F51" s="253"/>
      <c r="G51" s="274"/>
      <c r="H51" s="24"/>
    </row>
    <row r="52" spans="1:8" ht="17.25" x14ac:dyDescent="0.25">
      <c r="A52" s="175" t="s">
        <v>147</v>
      </c>
      <c r="B52" s="268"/>
      <c r="C52" s="268"/>
      <c r="D52" s="268"/>
      <c r="E52" s="282">
        <f t="shared" si="0"/>
        <v>0</v>
      </c>
      <c r="F52" s="253"/>
      <c r="G52" s="274"/>
      <c r="H52" s="24"/>
    </row>
    <row r="53" spans="1:8" ht="19.5" x14ac:dyDescent="0.35">
      <c r="A53" s="175" t="s">
        <v>148</v>
      </c>
      <c r="B53" s="268"/>
      <c r="C53" s="268"/>
      <c r="D53" s="268"/>
      <c r="E53" s="282">
        <f t="shared" si="0"/>
        <v>0</v>
      </c>
      <c r="F53" s="253"/>
      <c r="G53" s="274"/>
      <c r="H53" s="24"/>
    </row>
    <row r="54" spans="1:8" ht="47.25" x14ac:dyDescent="0.25">
      <c r="A54" s="175" t="s">
        <v>149</v>
      </c>
      <c r="B54" s="268"/>
      <c r="C54" s="268"/>
      <c r="D54" s="268"/>
      <c r="E54" s="282">
        <f t="shared" si="0"/>
        <v>0</v>
      </c>
      <c r="F54" s="253"/>
      <c r="G54" s="274"/>
      <c r="H54" s="24"/>
    </row>
    <row r="55" spans="1:8" ht="32.25" x14ac:dyDescent="0.25">
      <c r="A55" s="175" t="s">
        <v>150</v>
      </c>
      <c r="B55" s="268"/>
      <c r="C55" s="268"/>
      <c r="D55" s="268"/>
      <c r="E55" s="282">
        <f t="shared" si="0"/>
        <v>0</v>
      </c>
      <c r="F55" s="253"/>
      <c r="G55" s="274"/>
      <c r="H55" s="24"/>
    </row>
    <row r="56" spans="1:8" ht="17.25" x14ac:dyDescent="0.25">
      <c r="A56" s="175" t="s">
        <v>151</v>
      </c>
      <c r="B56" s="267"/>
      <c r="C56" s="268"/>
      <c r="D56" s="268"/>
      <c r="E56" s="282">
        <f t="shared" si="0"/>
        <v>0</v>
      </c>
      <c r="F56" s="253"/>
      <c r="G56" s="274"/>
      <c r="H56" s="24"/>
    </row>
    <row r="57" spans="1:8" ht="17.25" x14ac:dyDescent="0.25">
      <c r="A57" s="175" t="s">
        <v>152</v>
      </c>
      <c r="B57" s="287"/>
      <c r="C57" s="270"/>
      <c r="D57" s="288"/>
      <c r="E57" s="282">
        <f t="shared" si="0"/>
        <v>0</v>
      </c>
      <c r="F57" s="231"/>
      <c r="G57" s="275"/>
      <c r="H57" s="24"/>
    </row>
    <row r="58" spans="1:8" ht="17.25" x14ac:dyDescent="0.25">
      <c r="A58" s="175" t="s">
        <v>153</v>
      </c>
      <c r="B58" s="287"/>
      <c r="C58" s="270"/>
      <c r="D58" s="288"/>
      <c r="E58" s="282">
        <f t="shared" si="0"/>
        <v>0</v>
      </c>
      <c r="F58" s="24"/>
      <c r="G58" s="275"/>
      <c r="H58" s="24"/>
    </row>
    <row r="59" spans="1:8" x14ac:dyDescent="0.25">
      <c r="A59" s="198" t="str">
        <f>IF('Recyclingschritt N_0'!A92&lt;&gt;"",'Recyclingschritt N_0'!A92,"")</f>
        <v/>
      </c>
      <c r="B59" s="287"/>
      <c r="C59" s="270"/>
      <c r="D59" s="288"/>
      <c r="E59" s="282">
        <f t="shared" si="0"/>
        <v>0</v>
      </c>
      <c r="F59" s="24"/>
      <c r="G59" s="275"/>
      <c r="H59" s="24"/>
    </row>
    <row r="60" spans="1:8" x14ac:dyDescent="0.25">
      <c r="A60" s="198" t="str">
        <f>IF('Recyclingschritt N_0'!A93&lt;&gt;"",'Recyclingschritt N_0'!A93,"")</f>
        <v/>
      </c>
      <c r="B60" s="287"/>
      <c r="C60" s="270"/>
      <c r="D60" s="288"/>
      <c r="E60" s="282">
        <f t="shared" si="0"/>
        <v>0</v>
      </c>
      <c r="F60" s="24"/>
      <c r="G60" s="275"/>
      <c r="H60" s="24"/>
    </row>
    <row r="61" spans="1:8" x14ac:dyDescent="0.25">
      <c r="A61" s="198" t="str">
        <f>IF('Recyclingschritt N_0'!A94&lt;&gt;"",'Recyclingschritt N_0'!A94,"")</f>
        <v/>
      </c>
      <c r="B61" s="287"/>
      <c r="C61" s="270"/>
      <c r="D61" s="288"/>
      <c r="E61" s="282">
        <f t="shared" si="0"/>
        <v>0</v>
      </c>
      <c r="F61" s="24"/>
      <c r="G61" s="275"/>
      <c r="H61" s="24"/>
    </row>
    <row r="62" spans="1:8" x14ac:dyDescent="0.25">
      <c r="A62" s="198" t="str">
        <f>IF('Recyclingschritt N_0'!A95&lt;&gt;"",'Recyclingschritt N_0'!A95,"")</f>
        <v/>
      </c>
      <c r="B62" s="287"/>
      <c r="C62" s="270"/>
      <c r="D62" s="288"/>
      <c r="E62" s="282">
        <f t="shared" si="0"/>
        <v>0</v>
      </c>
      <c r="F62" s="24"/>
      <c r="G62" s="275"/>
      <c r="H62" s="24"/>
    </row>
    <row r="63" spans="1:8" x14ac:dyDescent="0.25">
      <c r="A63" s="198" t="str">
        <f>IF('Recyclingschritt N_0'!A96&lt;&gt;"",'Recyclingschritt N_0'!A96,"")</f>
        <v/>
      </c>
      <c r="B63" s="287"/>
      <c r="C63" s="270"/>
      <c r="D63" s="288"/>
      <c r="E63" s="282">
        <f t="shared" si="0"/>
        <v>0</v>
      </c>
      <c r="F63" s="24"/>
      <c r="G63" s="275"/>
      <c r="H63" s="24"/>
    </row>
    <row r="64" spans="1:8" ht="15" customHeight="1" x14ac:dyDescent="0.25">
      <c r="A64" s="230" t="s">
        <v>92</v>
      </c>
      <c r="B64" s="351">
        <f>SUM(B45:B63)</f>
        <v>0</v>
      </c>
      <c r="C64" s="351">
        <f>SUM(C45:C63)</f>
        <v>0</v>
      </c>
      <c r="D64" s="351">
        <f>SUM(D45:D63)</f>
        <v>0</v>
      </c>
      <c r="E64" s="282">
        <f t="shared" ref="E64" si="1">C64+D64</f>
        <v>0</v>
      </c>
      <c r="F64" s="356"/>
      <c r="G64" s="373"/>
      <c r="H64" s="374"/>
    </row>
    <row r="65" spans="1:8" ht="15" customHeight="1" x14ac:dyDescent="0.25">
      <c r="A65" s="552"/>
      <c r="B65" s="553"/>
      <c r="C65" s="553"/>
      <c r="D65" s="553"/>
      <c r="E65" s="553"/>
      <c r="F65" s="553"/>
      <c r="G65" s="553"/>
      <c r="H65" s="553"/>
    </row>
    <row r="66" spans="1:8" x14ac:dyDescent="0.25">
      <c r="A66" s="7"/>
    </row>
    <row r="67" spans="1:8" x14ac:dyDescent="0.25">
      <c r="A67" s="7" t="str">
        <f>Gesamtergebnis!A197</f>
        <v>Anmerkungen (vgl. DV Abschnitt 7):</v>
      </c>
    </row>
    <row r="69" spans="1:8" ht="31.5" customHeight="1" x14ac:dyDescent="0.25">
      <c r="A69" s="458" t="s">
        <v>172</v>
      </c>
      <c r="B69" s="458"/>
      <c r="C69" s="458"/>
      <c r="D69" s="458"/>
      <c r="E69" s="458"/>
      <c r="F69" s="458"/>
      <c r="G69" s="458"/>
      <c r="H69" s="458"/>
    </row>
    <row r="71" spans="1:8" ht="15" customHeight="1" x14ac:dyDescent="0.25">
      <c r="A71" s="458" t="s">
        <v>173</v>
      </c>
      <c r="B71" s="458"/>
      <c r="C71" s="458"/>
      <c r="D71" s="458"/>
      <c r="E71" s="458"/>
      <c r="F71" s="458"/>
      <c r="G71" s="458"/>
      <c r="H71" s="458"/>
    </row>
    <row r="72" spans="1:8" ht="36" customHeight="1" x14ac:dyDescent="0.25">
      <c r="A72" s="458"/>
      <c r="B72" s="458"/>
      <c r="C72" s="458"/>
      <c r="D72" s="458"/>
      <c r="E72" s="458"/>
      <c r="F72" s="458"/>
      <c r="G72" s="458"/>
      <c r="H72" s="458"/>
    </row>
    <row r="74" spans="1:8" ht="37.5" customHeight="1" x14ac:dyDescent="0.25">
      <c r="A74" s="458" t="s">
        <v>106</v>
      </c>
      <c r="B74" s="459"/>
      <c r="C74" s="459"/>
      <c r="D74" s="459"/>
      <c r="E74" s="459"/>
      <c r="F74" s="459"/>
      <c r="G74" s="459"/>
      <c r="H74" s="459"/>
    </row>
    <row r="76" spans="1:8" ht="65.25" customHeight="1" x14ac:dyDescent="0.25">
      <c r="A76" s="458" t="s">
        <v>113</v>
      </c>
      <c r="B76" s="459"/>
      <c r="C76" s="459"/>
      <c r="D76" s="459"/>
      <c r="E76" s="459"/>
      <c r="F76" s="459"/>
      <c r="G76" s="459"/>
      <c r="H76" s="459"/>
    </row>
    <row r="78" spans="1:8" x14ac:dyDescent="0.25">
      <c r="A78" s="458" t="s">
        <v>107</v>
      </c>
      <c r="B78" s="458"/>
      <c r="C78" s="458"/>
      <c r="D78" s="458"/>
      <c r="E78" s="458"/>
      <c r="F78" s="458"/>
      <c r="G78" s="458"/>
      <c r="H78" s="458"/>
    </row>
    <row r="79" spans="1:8" ht="32.25" customHeight="1" x14ac:dyDescent="0.25">
      <c r="A79" s="458"/>
      <c r="B79" s="458"/>
      <c r="C79" s="458"/>
      <c r="D79" s="458"/>
      <c r="E79" s="458"/>
      <c r="F79" s="458"/>
      <c r="G79" s="458"/>
      <c r="H79" s="458"/>
    </row>
    <row r="81" spans="1:8" ht="37.5" customHeight="1" x14ac:dyDescent="0.25">
      <c r="A81" s="458" t="s">
        <v>108</v>
      </c>
      <c r="B81" s="458"/>
      <c r="C81" s="458"/>
      <c r="D81" s="458"/>
      <c r="E81" s="458"/>
      <c r="F81" s="458"/>
      <c r="G81" s="458"/>
      <c r="H81" s="458"/>
    </row>
    <row r="82" spans="1:8" s="82" customFormat="1" ht="50.25" customHeight="1" x14ac:dyDescent="0.25">
      <c r="A82" s="458" t="s">
        <v>109</v>
      </c>
      <c r="B82" s="458"/>
      <c r="C82" s="458"/>
      <c r="D82" s="458"/>
      <c r="E82" s="458"/>
      <c r="F82" s="458"/>
      <c r="G82" s="458"/>
      <c r="H82" s="458"/>
    </row>
    <row r="83" spans="1:8" s="82" customFormat="1" ht="15" customHeight="1" x14ac:dyDescent="0.25">
      <c r="A83" s="59"/>
      <c r="B83" s="59"/>
      <c r="C83" s="59"/>
      <c r="D83" s="59"/>
      <c r="E83" s="59"/>
      <c r="F83" s="59"/>
      <c r="G83" s="59"/>
      <c r="H83" s="59"/>
    </row>
    <row r="84" spans="1:8" s="82" customFormat="1" ht="20.25" customHeight="1" x14ac:dyDescent="0.25">
      <c r="A84" s="458" t="s">
        <v>102</v>
      </c>
      <c r="B84" s="458"/>
      <c r="C84" s="458"/>
      <c r="D84" s="458"/>
      <c r="E84" s="458"/>
      <c r="F84" s="458"/>
      <c r="G84" s="458"/>
      <c r="H84" s="458"/>
    </row>
    <row r="85" spans="1:8" s="82" customFormat="1" ht="15" customHeight="1" x14ac:dyDescent="0.25">
      <c r="A85" s="59"/>
      <c r="B85" s="59"/>
      <c r="C85" s="59"/>
      <c r="D85" s="59"/>
      <c r="E85" s="59"/>
      <c r="F85" s="59"/>
      <c r="G85" s="59"/>
      <c r="H85" s="59"/>
    </row>
    <row r="86" spans="1:8" s="82" customFormat="1" ht="39" customHeight="1" x14ac:dyDescent="0.25">
      <c r="A86" s="458" t="s">
        <v>110</v>
      </c>
      <c r="B86" s="458"/>
      <c r="C86" s="458"/>
      <c r="D86" s="458"/>
      <c r="E86" s="458"/>
      <c r="F86" s="458"/>
      <c r="G86" s="458"/>
      <c r="H86" s="458"/>
    </row>
    <row r="88" spans="1:8" ht="35.1" customHeight="1" x14ac:dyDescent="0.25">
      <c r="A88" s="464" t="s">
        <v>155</v>
      </c>
      <c r="B88" s="427"/>
      <c r="C88" s="427"/>
      <c r="D88" s="427"/>
      <c r="E88" s="427"/>
      <c r="F88" s="427"/>
      <c r="G88" s="427"/>
      <c r="H88" s="573"/>
    </row>
    <row r="90" spans="1:8" ht="99.95" customHeight="1" x14ac:dyDescent="0.25">
      <c r="A90" s="458" t="s">
        <v>156</v>
      </c>
      <c r="B90" s="458"/>
      <c r="C90" s="458"/>
      <c r="D90" s="458"/>
      <c r="E90" s="458"/>
      <c r="F90" s="458"/>
      <c r="G90" s="458"/>
      <c r="H90" s="458"/>
    </row>
  </sheetData>
  <sheetProtection algorithmName="SHA-512" hashValue="D1G+uH7Urd4alQZY3HX+z/jKtzai8qi48GbT/n+BSqWgH8YBETHeW9F6xbQtU+xR+tgT5wuy0cVH8VbrXs5K/A==" saltValue="YivSD1lll7HEKWcurcizxA==" spinCount="100000" sheet="1" objects="1" scenarios="1"/>
  <mergeCells count="43">
    <mergeCell ref="A82:H82"/>
    <mergeCell ref="A84:H84"/>
    <mergeCell ref="A86:H86"/>
    <mergeCell ref="A88:H88"/>
    <mergeCell ref="A65:H65"/>
    <mergeCell ref="A42:G42"/>
    <mergeCell ref="F43:F44"/>
    <mergeCell ref="H43:H44"/>
    <mergeCell ref="A81:H81"/>
    <mergeCell ref="A69:H69"/>
    <mergeCell ref="A71:H72"/>
    <mergeCell ref="A74:H74"/>
    <mergeCell ref="A76:H76"/>
    <mergeCell ref="A78:H79"/>
    <mergeCell ref="A41:H41"/>
    <mergeCell ref="A35:B35"/>
    <mergeCell ref="E35:F35"/>
    <mergeCell ref="A36:B36"/>
    <mergeCell ref="E36:F36"/>
    <mergeCell ref="A37:B37"/>
    <mergeCell ref="E37:F37"/>
    <mergeCell ref="E38:F38"/>
    <mergeCell ref="A39:B39"/>
    <mergeCell ref="E39:F39"/>
    <mergeCell ref="A40:C40"/>
    <mergeCell ref="E40:H40"/>
    <mergeCell ref="A38:B38"/>
    <mergeCell ref="A90:H90"/>
    <mergeCell ref="A22:G22"/>
    <mergeCell ref="C1:F1"/>
    <mergeCell ref="B2:H2"/>
    <mergeCell ref="A3:H3"/>
    <mergeCell ref="A19:B20"/>
    <mergeCell ref="C19:H20"/>
    <mergeCell ref="A23:B24"/>
    <mergeCell ref="C23:C24"/>
    <mergeCell ref="A31:G31"/>
    <mergeCell ref="A32:B34"/>
    <mergeCell ref="C32:C34"/>
    <mergeCell ref="D32:D33"/>
    <mergeCell ref="E32:H32"/>
    <mergeCell ref="E33:F33"/>
    <mergeCell ref="E34:F34"/>
  </mergeCells>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07627-BDE4-4C81-BF26-FFBD1744BD62}">
  <sheetPr codeName="Tabelle10"/>
  <dimension ref="A1:H90"/>
  <sheetViews>
    <sheetView view="pageLayout" zoomScaleNormal="100" workbookViewId="0">
      <selection activeCell="C7" sqref="C7"/>
    </sheetView>
  </sheetViews>
  <sheetFormatPr baseColWidth="10" defaultColWidth="11.42578125" defaultRowHeight="15" x14ac:dyDescent="0.25"/>
  <cols>
    <col min="1" max="1" width="25.42578125" customWidth="1"/>
    <col min="2" max="2" width="15" customWidth="1"/>
    <col min="3" max="3" width="12.7109375" customWidth="1"/>
    <col min="4" max="4" width="12.28515625" customWidth="1"/>
    <col min="5" max="5" width="10.7109375" customWidth="1"/>
    <col min="6" max="6" width="15.28515625" customWidth="1"/>
    <col min="7" max="7" width="14.85546875" customWidth="1"/>
    <col min="8" max="8" width="12.7109375" customWidth="1"/>
  </cols>
  <sheetData>
    <row r="1" spans="1:8" ht="24.95" customHeight="1" x14ac:dyDescent="0.25">
      <c r="A1" s="242"/>
      <c r="B1" s="243"/>
      <c r="C1" s="587" t="s">
        <v>26</v>
      </c>
      <c r="D1" s="588"/>
      <c r="E1" s="588"/>
      <c r="F1" s="588"/>
      <c r="G1" s="326"/>
      <c r="H1" s="327" t="str">
        <f>IF('Titelseite Lithium-Altbatterien'!$F$7&lt;&gt;"",'Titelseite Lithium-Altbatterien'!$F$7,"")</f>
        <v/>
      </c>
    </row>
    <row r="2" spans="1:8" ht="32.25" customHeight="1" x14ac:dyDescent="0.25">
      <c r="A2" s="157" t="str">
        <f>'Recyclingschritt N_0'!A2</f>
        <v>DV Abschnitt  7 (Teil 2)</v>
      </c>
      <c r="B2" s="589" t="s">
        <v>39</v>
      </c>
      <c r="C2" s="590"/>
      <c r="D2" s="590"/>
      <c r="E2" s="590"/>
      <c r="F2" s="590"/>
      <c r="G2" s="590"/>
      <c r="H2" s="591"/>
    </row>
    <row r="3" spans="1:8" ht="60" customHeight="1" x14ac:dyDescent="0.25">
      <c r="A3" s="491" t="s">
        <v>115</v>
      </c>
      <c r="B3" s="492"/>
      <c r="C3" s="492"/>
      <c r="D3" s="492"/>
      <c r="E3" s="492"/>
      <c r="F3" s="492"/>
      <c r="G3" s="492"/>
      <c r="H3" s="493"/>
    </row>
    <row r="4" spans="1:8" ht="15" customHeight="1" x14ac:dyDescent="0.25">
      <c r="A4" s="142"/>
      <c r="B4" s="143"/>
      <c r="C4" s="143"/>
      <c r="D4" s="143"/>
      <c r="E4" s="143"/>
      <c r="F4" s="143"/>
      <c r="G4" s="143"/>
      <c r="H4" s="158"/>
    </row>
    <row r="5" spans="1:8" ht="15" customHeight="1" x14ac:dyDescent="0.25">
      <c r="A5" s="116" t="s">
        <v>42</v>
      </c>
      <c r="B5" s="146" t="str">
        <f>CONCATENATE("N_5, hier:  ",IF('Titelseite Lithium-Altbatterien'!$I$18&lt;&gt;"",'Titelseite Lithium-Altbatterien'!$I$18,""))</f>
        <v xml:space="preserve">N_5, hier:  </v>
      </c>
      <c r="C5" s="4"/>
      <c r="D5" s="4"/>
      <c r="E5" s="4"/>
      <c r="F5" s="4"/>
      <c r="G5" s="4"/>
      <c r="H5" s="147"/>
    </row>
    <row r="6" spans="1:8" ht="15" customHeight="1" x14ac:dyDescent="0.25">
      <c r="A6" s="3"/>
      <c r="B6" s="4"/>
      <c r="C6" s="4"/>
      <c r="D6" s="4"/>
      <c r="E6" s="4"/>
      <c r="F6" s="4"/>
      <c r="G6" s="4"/>
      <c r="H6" s="149"/>
    </row>
    <row r="7" spans="1:8" ht="15" customHeight="1" x14ac:dyDescent="0.25">
      <c r="A7" s="116" t="s">
        <v>0</v>
      </c>
      <c r="B7" s="4"/>
      <c r="C7" s="26">
        <f>IF('Titelseite Lithium-Altbatterien'!$F$8&lt;&gt;"",'Titelseite Lithium-Altbatterien'!$F$8,"")</f>
        <v>2026</v>
      </c>
      <c r="D7" s="4"/>
      <c r="E7" s="4"/>
      <c r="F7" s="4"/>
      <c r="G7" s="4"/>
      <c r="H7" s="149"/>
    </row>
    <row r="8" spans="1:8" ht="15" customHeight="1" x14ac:dyDescent="0.25">
      <c r="A8" s="116"/>
      <c r="B8" s="4"/>
      <c r="C8" s="4"/>
      <c r="D8" s="4"/>
      <c r="E8" s="4"/>
      <c r="F8" s="4"/>
      <c r="G8" s="4"/>
      <c r="H8" s="149"/>
    </row>
    <row r="9" spans="1:8" ht="15" customHeight="1" x14ac:dyDescent="0.25">
      <c r="A9" s="117" t="s">
        <v>31</v>
      </c>
      <c r="B9" s="4"/>
      <c r="C9" s="4"/>
      <c r="D9" s="4"/>
      <c r="E9" s="4"/>
      <c r="F9" s="4"/>
      <c r="G9" s="4"/>
      <c r="H9" s="150"/>
    </row>
    <row r="10" spans="1:8" ht="15" customHeight="1" x14ac:dyDescent="0.25">
      <c r="A10" s="118" t="s">
        <v>1</v>
      </c>
      <c r="B10" s="4"/>
      <c r="C10" s="23"/>
      <c r="D10" s="18"/>
      <c r="E10" s="18"/>
      <c r="F10" s="18"/>
      <c r="G10" s="18"/>
      <c r="H10" s="154"/>
    </row>
    <row r="11" spans="1:8" ht="15" customHeight="1" x14ac:dyDescent="0.25">
      <c r="A11" s="118" t="s">
        <v>85</v>
      </c>
      <c r="B11" s="4"/>
      <c r="C11" s="23"/>
      <c r="D11" s="18"/>
      <c r="E11" s="18"/>
      <c r="F11" s="18"/>
      <c r="G11" s="18"/>
      <c r="H11" s="154"/>
    </row>
    <row r="12" spans="1:8" ht="15" customHeight="1" x14ac:dyDescent="0.25">
      <c r="A12" s="118" t="s">
        <v>4</v>
      </c>
      <c r="B12" s="4"/>
      <c r="C12" s="409"/>
      <c r="D12" s="410"/>
      <c r="E12" s="410"/>
      <c r="F12" s="410"/>
      <c r="G12" s="410"/>
      <c r="H12" s="411"/>
    </row>
    <row r="13" spans="1:8" ht="15" customHeight="1" x14ac:dyDescent="0.25">
      <c r="A13" s="118" t="s">
        <v>13</v>
      </c>
      <c r="B13" s="4"/>
      <c r="C13" s="23"/>
      <c r="D13" s="18"/>
      <c r="E13" s="18"/>
      <c r="F13" s="18"/>
      <c r="G13" s="18"/>
      <c r="H13" s="154"/>
    </row>
    <row r="14" spans="1:8" ht="15" customHeight="1" x14ac:dyDescent="0.25">
      <c r="A14" s="118" t="s">
        <v>2</v>
      </c>
      <c r="B14" s="4"/>
      <c r="C14" s="23"/>
      <c r="D14" s="18"/>
      <c r="E14" s="18"/>
      <c r="F14" s="18"/>
      <c r="G14" s="18"/>
      <c r="H14" s="154"/>
    </row>
    <row r="15" spans="1:8" ht="15" customHeight="1" x14ac:dyDescent="0.25">
      <c r="A15" s="118" t="s">
        <v>3</v>
      </c>
      <c r="B15" s="4"/>
      <c r="C15" s="23"/>
      <c r="D15" s="18"/>
      <c r="E15" s="18"/>
      <c r="F15" s="18"/>
      <c r="G15" s="18"/>
      <c r="H15" s="154"/>
    </row>
    <row r="16" spans="1:8" ht="15" customHeight="1" x14ac:dyDescent="0.25">
      <c r="A16" s="118" t="s">
        <v>6</v>
      </c>
      <c r="B16" s="4"/>
      <c r="C16" s="409"/>
      <c r="D16" s="410"/>
      <c r="E16" s="410"/>
      <c r="F16" s="410"/>
      <c r="G16" s="410"/>
      <c r="H16" s="411"/>
    </row>
    <row r="17" spans="1:8" ht="15" customHeight="1" x14ac:dyDescent="0.25">
      <c r="A17" s="118" t="s">
        <v>5</v>
      </c>
      <c r="B17" s="4"/>
      <c r="C17" s="30"/>
      <c r="D17" s="18"/>
      <c r="E17" s="18"/>
      <c r="F17" s="18"/>
      <c r="G17" s="18"/>
      <c r="H17" s="154"/>
    </row>
    <row r="18" spans="1:8" ht="15" customHeight="1" x14ac:dyDescent="0.25">
      <c r="A18" s="118"/>
      <c r="B18" s="4"/>
      <c r="C18" s="212"/>
      <c r="D18" s="212"/>
      <c r="E18" s="212"/>
      <c r="F18" s="212"/>
      <c r="G18" s="212"/>
      <c r="H18" s="151"/>
    </row>
    <row r="19" spans="1:8" ht="15" customHeight="1" x14ac:dyDescent="0.25">
      <c r="A19" s="538" t="s">
        <v>41</v>
      </c>
      <c r="B19" s="539"/>
      <c r="C19" s="515" t="s">
        <v>180</v>
      </c>
      <c r="D19" s="516"/>
      <c r="E19" s="516"/>
      <c r="F19" s="516"/>
      <c r="G19" s="516"/>
      <c r="H19" s="517"/>
    </row>
    <row r="20" spans="1:8" ht="15" customHeight="1" x14ac:dyDescent="0.25">
      <c r="A20" s="475"/>
      <c r="B20" s="540"/>
      <c r="C20" s="518"/>
      <c r="D20" s="519"/>
      <c r="E20" s="519"/>
      <c r="F20" s="519"/>
      <c r="G20" s="519"/>
      <c r="H20" s="520"/>
    </row>
    <row r="21" spans="1:8" x14ac:dyDescent="0.25">
      <c r="A21" s="31"/>
      <c r="B21" s="216"/>
      <c r="C21" s="216"/>
      <c r="D21" s="216"/>
      <c r="E21" s="216"/>
      <c r="F21" s="216"/>
      <c r="G21" s="216"/>
      <c r="H21" s="217"/>
    </row>
    <row r="22" spans="1:8" ht="35.1" customHeight="1" x14ac:dyDescent="0.25">
      <c r="A22" s="525" t="s">
        <v>49</v>
      </c>
      <c r="B22" s="585"/>
      <c r="C22" s="585"/>
      <c r="D22" s="585"/>
      <c r="E22" s="585"/>
      <c r="F22" s="585"/>
      <c r="G22" s="585"/>
      <c r="H22" s="29" t="str">
        <f>CONCATENATE("hier: ",$C$10)</f>
        <v xml:space="preserve">hier: </v>
      </c>
    </row>
    <row r="23" spans="1:8" ht="38.1" customHeight="1" x14ac:dyDescent="0.25">
      <c r="A23" s="521" t="s">
        <v>86</v>
      </c>
      <c r="B23" s="522"/>
      <c r="C23" s="530" t="s">
        <v>81</v>
      </c>
      <c r="D23" s="213" t="s">
        <v>44</v>
      </c>
      <c r="E23" s="160"/>
      <c r="F23" s="161"/>
      <c r="G23" s="161"/>
      <c r="H23" s="2"/>
    </row>
    <row r="24" spans="1:8" ht="38.1" customHeight="1" x14ac:dyDescent="0.25">
      <c r="A24" s="523"/>
      <c r="B24" s="524"/>
      <c r="C24" s="544"/>
      <c r="D24" s="213" t="s">
        <v>8</v>
      </c>
      <c r="E24" s="162"/>
      <c r="F24" s="208"/>
      <c r="G24" s="208"/>
      <c r="H24" s="5"/>
    </row>
    <row r="25" spans="1:8" x14ac:dyDescent="0.25">
      <c r="A25" s="361" t="str" cm="1">
        <f t="array" ref="A25:B25">IF('Recyclingschritt N_0'!A42:B42&lt;&gt;"",'Recyclingschritt N_0'!A42:B42,"")</f>
        <v/>
      </c>
      <c r="B25" s="215" t="str">
        <v/>
      </c>
      <c r="C25" s="368" t="str">
        <f>IF('Recyclingschritt N_0'!C42&lt;&gt;"",'Recyclingschritt N_0'!C42,"")</f>
        <v/>
      </c>
      <c r="D25" s="362" t="str">
        <f>IF('Recyclingschritt N_0'!D42&lt;&gt;"",'Recyclingschritt N_0'!D42,"")</f>
        <v/>
      </c>
      <c r="E25" s="43"/>
      <c r="F25" s="4"/>
      <c r="G25" s="4"/>
      <c r="H25" s="5"/>
    </row>
    <row r="26" spans="1:8" x14ac:dyDescent="0.25">
      <c r="A26" s="359"/>
      <c r="B26" s="312"/>
      <c r="C26" s="365"/>
      <c r="D26" s="363"/>
      <c r="E26" s="43"/>
      <c r="F26" s="163"/>
      <c r="G26" s="163"/>
      <c r="H26" s="5"/>
    </row>
    <row r="27" spans="1:8" x14ac:dyDescent="0.25">
      <c r="A27" s="359"/>
      <c r="B27" s="312"/>
      <c r="C27" s="366"/>
      <c r="D27" s="363"/>
      <c r="E27" s="164"/>
      <c r="F27" s="163"/>
      <c r="G27" s="163"/>
      <c r="H27" s="5"/>
    </row>
    <row r="28" spans="1:8" x14ac:dyDescent="0.25">
      <c r="A28" s="359"/>
      <c r="B28" s="312"/>
      <c r="C28" s="366"/>
      <c r="D28" s="363"/>
      <c r="E28" s="164"/>
      <c r="F28" s="163"/>
      <c r="G28" s="163"/>
      <c r="H28" s="5"/>
    </row>
    <row r="29" spans="1:8" x14ac:dyDescent="0.25">
      <c r="A29" s="360"/>
      <c r="B29" s="316"/>
      <c r="C29" s="367"/>
      <c r="D29" s="364"/>
      <c r="E29" s="165"/>
      <c r="F29" s="166"/>
      <c r="G29" s="166"/>
      <c r="H29" s="44"/>
    </row>
    <row r="30" spans="1:8" ht="14.25" customHeight="1" x14ac:dyDescent="0.25">
      <c r="A30" s="34"/>
      <c r="B30" s="35"/>
      <c r="C30" s="35"/>
      <c r="D30" s="36"/>
      <c r="E30" s="36"/>
      <c r="F30" s="216"/>
      <c r="G30" s="216"/>
      <c r="H30" s="217"/>
    </row>
    <row r="31" spans="1:8" ht="35.1" customHeight="1" x14ac:dyDescent="0.25">
      <c r="A31" s="525" t="s">
        <v>76</v>
      </c>
      <c r="B31" s="526"/>
      <c r="C31" s="526"/>
      <c r="D31" s="526"/>
      <c r="E31" s="526"/>
      <c r="F31" s="526"/>
      <c r="G31" s="526"/>
      <c r="H31" s="29" t="str">
        <f>CONCATENATE("hier:  ",C10)</f>
        <v xml:space="preserve">hier:  </v>
      </c>
    </row>
    <row r="32" spans="1:8" ht="15" customHeight="1" x14ac:dyDescent="0.25">
      <c r="A32" s="532" t="s">
        <v>10</v>
      </c>
      <c r="B32" s="533"/>
      <c r="C32" s="530" t="s">
        <v>81</v>
      </c>
      <c r="D32" s="530" t="s">
        <v>84</v>
      </c>
      <c r="E32" s="545" t="s">
        <v>11</v>
      </c>
      <c r="F32" s="546"/>
      <c r="G32" s="547"/>
      <c r="H32" s="548"/>
    </row>
    <row r="33" spans="1:8" ht="45" customHeight="1" x14ac:dyDescent="0.25">
      <c r="A33" s="534"/>
      <c r="B33" s="533"/>
      <c r="C33" s="537"/>
      <c r="D33" s="531"/>
      <c r="E33" s="486" t="s">
        <v>50</v>
      </c>
      <c r="F33" s="541"/>
      <c r="G33" s="213" t="s">
        <v>52</v>
      </c>
      <c r="H33" s="213" t="s">
        <v>50</v>
      </c>
    </row>
    <row r="34" spans="1:8" ht="30.75" customHeight="1" x14ac:dyDescent="0.25">
      <c r="A34" s="535"/>
      <c r="B34" s="536"/>
      <c r="C34" s="531"/>
      <c r="D34" s="9" t="s">
        <v>8</v>
      </c>
      <c r="E34" s="486" t="s">
        <v>19</v>
      </c>
      <c r="F34" s="541"/>
      <c r="G34" s="213" t="s">
        <v>53</v>
      </c>
      <c r="H34" s="8" t="s">
        <v>51</v>
      </c>
    </row>
    <row r="35" spans="1:8" x14ac:dyDescent="0.25">
      <c r="A35" s="507"/>
      <c r="B35" s="508"/>
      <c r="C35" s="24"/>
      <c r="D35" s="270"/>
      <c r="E35" s="592"/>
      <c r="F35" s="593"/>
      <c r="G35" s="233"/>
      <c r="H35" s="37" t="s">
        <v>75</v>
      </c>
    </row>
    <row r="36" spans="1:8" ht="15" customHeight="1" x14ac:dyDescent="0.25">
      <c r="A36" s="507"/>
      <c r="B36" s="508"/>
      <c r="C36" s="24"/>
      <c r="D36" s="270"/>
      <c r="E36" s="592"/>
      <c r="F36" s="593"/>
      <c r="G36" s="233"/>
      <c r="H36" s="37" t="s">
        <v>75</v>
      </c>
    </row>
    <row r="37" spans="1:8" ht="15" customHeight="1" x14ac:dyDescent="0.25">
      <c r="A37" s="507"/>
      <c r="B37" s="508"/>
      <c r="C37" s="24"/>
      <c r="D37" s="270"/>
      <c r="E37" s="592"/>
      <c r="F37" s="593"/>
      <c r="G37" s="233"/>
      <c r="H37" s="37" t="s">
        <v>75</v>
      </c>
    </row>
    <row r="38" spans="1:8" ht="15" customHeight="1" x14ac:dyDescent="0.25">
      <c r="A38" s="507"/>
      <c r="B38" s="508"/>
      <c r="C38" s="24"/>
      <c r="D38" s="270"/>
      <c r="E38" s="592"/>
      <c r="F38" s="593"/>
      <c r="G38" s="233"/>
      <c r="H38" s="37" t="s">
        <v>75</v>
      </c>
    </row>
    <row r="39" spans="1:8" x14ac:dyDescent="0.25">
      <c r="A39" s="507"/>
      <c r="B39" s="508"/>
      <c r="C39" s="24"/>
      <c r="D39" s="270"/>
      <c r="E39" s="599"/>
      <c r="F39" s="600"/>
      <c r="G39" s="233"/>
      <c r="H39" s="37" t="s">
        <v>75</v>
      </c>
    </row>
    <row r="40" spans="1:8" ht="18.75" customHeight="1" x14ac:dyDescent="0.25">
      <c r="A40" s="561" t="s">
        <v>23</v>
      </c>
      <c r="B40" s="562"/>
      <c r="C40" s="563"/>
      <c r="D40" s="345">
        <f>SUM(D35:D39)</f>
        <v>0</v>
      </c>
      <c r="E40" s="564"/>
      <c r="F40" s="565"/>
      <c r="G40" s="565"/>
      <c r="H40" s="566"/>
    </row>
    <row r="41" spans="1:8" ht="15" customHeight="1" x14ac:dyDescent="0.25">
      <c r="A41" s="577"/>
      <c r="B41" s="578"/>
      <c r="C41" s="578"/>
      <c r="D41" s="578"/>
      <c r="E41" s="578"/>
      <c r="F41" s="578"/>
      <c r="G41" s="578"/>
      <c r="H41" s="579"/>
    </row>
    <row r="42" spans="1:8" ht="39.950000000000003" customHeight="1" x14ac:dyDescent="0.25">
      <c r="A42" s="567" t="s">
        <v>114</v>
      </c>
      <c r="B42" s="568"/>
      <c r="C42" s="568"/>
      <c r="D42" s="568"/>
      <c r="E42" s="568"/>
      <c r="F42" s="568"/>
      <c r="G42" s="568"/>
      <c r="H42" s="29" t="str">
        <f>CONCATENATE("hier:  ",$C$10)</f>
        <v xml:space="preserve">hier:  </v>
      </c>
    </row>
    <row r="43" spans="1:8" ht="90" customHeight="1" x14ac:dyDescent="0.25">
      <c r="A43" s="125" t="s">
        <v>83</v>
      </c>
      <c r="B43" s="14" t="s">
        <v>73</v>
      </c>
      <c r="C43" s="14" t="s">
        <v>56</v>
      </c>
      <c r="D43" s="14" t="s">
        <v>58</v>
      </c>
      <c r="E43" s="15" t="s">
        <v>57</v>
      </c>
      <c r="F43" s="557" t="s">
        <v>54</v>
      </c>
      <c r="G43" s="227" t="s">
        <v>55</v>
      </c>
      <c r="H43" s="559" t="s">
        <v>12</v>
      </c>
    </row>
    <row r="44" spans="1:8" ht="33" customHeight="1" x14ac:dyDescent="0.25">
      <c r="A44" s="214"/>
      <c r="B44" s="213" t="s">
        <v>8</v>
      </c>
      <c r="C44" s="226" t="s">
        <v>8</v>
      </c>
      <c r="D44" s="226" t="s">
        <v>8</v>
      </c>
      <c r="E44" s="226" t="s">
        <v>8</v>
      </c>
      <c r="F44" s="558"/>
      <c r="G44" s="8" t="s">
        <v>9</v>
      </c>
      <c r="H44" s="560"/>
    </row>
    <row r="45" spans="1:8" x14ac:dyDescent="0.25">
      <c r="A45" s="175" t="s">
        <v>120</v>
      </c>
      <c r="B45" s="267"/>
      <c r="C45" s="268"/>
      <c r="D45" s="268"/>
      <c r="E45" s="282">
        <f>C45+D45</f>
        <v>0</v>
      </c>
      <c r="F45" s="253"/>
      <c r="G45" s="274"/>
      <c r="H45" s="24"/>
    </row>
    <row r="46" spans="1:8" x14ac:dyDescent="0.25">
      <c r="A46" s="175" t="s">
        <v>121</v>
      </c>
      <c r="B46" s="268"/>
      <c r="C46" s="268"/>
      <c r="D46" s="268"/>
      <c r="E46" s="282">
        <f t="shared" ref="E46:E64" si="0">C46+D46</f>
        <v>0</v>
      </c>
      <c r="F46" s="253"/>
      <c r="G46" s="274"/>
      <c r="H46" s="24"/>
    </row>
    <row r="47" spans="1:8" x14ac:dyDescent="0.25">
      <c r="A47" s="175" t="s">
        <v>122</v>
      </c>
      <c r="B47" s="268"/>
      <c r="C47" s="268"/>
      <c r="D47" s="268"/>
      <c r="E47" s="282">
        <f t="shared" si="0"/>
        <v>0</v>
      </c>
      <c r="F47" s="253"/>
      <c r="G47" s="274"/>
      <c r="H47" s="24"/>
    </row>
    <row r="48" spans="1:8" x14ac:dyDescent="0.25">
      <c r="A48" s="175" t="s">
        <v>123</v>
      </c>
      <c r="B48" s="268"/>
      <c r="C48" s="268"/>
      <c r="D48" s="268"/>
      <c r="E48" s="282">
        <f t="shared" si="0"/>
        <v>0</v>
      </c>
      <c r="F48" s="253"/>
      <c r="G48" s="274"/>
      <c r="H48" s="24"/>
    </row>
    <row r="49" spans="1:8" x14ac:dyDescent="0.25">
      <c r="A49" s="175" t="s">
        <v>124</v>
      </c>
      <c r="B49" s="268"/>
      <c r="C49" s="268"/>
      <c r="D49" s="268"/>
      <c r="E49" s="282">
        <f t="shared" si="0"/>
        <v>0</v>
      </c>
      <c r="F49" s="24"/>
      <c r="G49" s="274"/>
      <c r="H49" s="24"/>
    </row>
    <row r="50" spans="1:8" x14ac:dyDescent="0.25">
      <c r="A50" s="175" t="s">
        <v>125</v>
      </c>
      <c r="B50" s="268"/>
      <c r="C50" s="268"/>
      <c r="D50" s="268"/>
      <c r="E50" s="282">
        <f t="shared" si="0"/>
        <v>0</v>
      </c>
      <c r="F50" s="253"/>
      <c r="G50" s="274"/>
      <c r="H50" s="24"/>
    </row>
    <row r="51" spans="1:8" x14ac:dyDescent="0.25">
      <c r="A51" s="175" t="s">
        <v>28</v>
      </c>
      <c r="B51" s="268"/>
      <c r="C51" s="268"/>
      <c r="D51" s="268"/>
      <c r="E51" s="282">
        <f t="shared" si="0"/>
        <v>0</v>
      </c>
      <c r="F51" s="253"/>
      <c r="G51" s="274"/>
      <c r="H51" s="24"/>
    </row>
    <row r="52" spans="1:8" ht="17.25" x14ac:dyDescent="0.25">
      <c r="A52" s="175" t="s">
        <v>147</v>
      </c>
      <c r="B52" s="268"/>
      <c r="C52" s="268"/>
      <c r="D52" s="268"/>
      <c r="E52" s="282">
        <f t="shared" si="0"/>
        <v>0</v>
      </c>
      <c r="F52" s="253"/>
      <c r="G52" s="274"/>
      <c r="H52" s="24"/>
    </row>
    <row r="53" spans="1:8" ht="19.5" x14ac:dyDescent="0.35">
      <c r="A53" s="175" t="s">
        <v>148</v>
      </c>
      <c r="B53" s="268"/>
      <c r="C53" s="268"/>
      <c r="D53" s="268"/>
      <c r="E53" s="282">
        <f t="shared" si="0"/>
        <v>0</v>
      </c>
      <c r="F53" s="253"/>
      <c r="G53" s="274"/>
      <c r="H53" s="24"/>
    </row>
    <row r="54" spans="1:8" ht="47.25" x14ac:dyDescent="0.25">
      <c r="A54" s="175" t="s">
        <v>149</v>
      </c>
      <c r="B54" s="268"/>
      <c r="C54" s="268"/>
      <c r="D54" s="268"/>
      <c r="E54" s="282">
        <f t="shared" si="0"/>
        <v>0</v>
      </c>
      <c r="F54" s="253"/>
      <c r="G54" s="274"/>
      <c r="H54" s="24"/>
    </row>
    <row r="55" spans="1:8" ht="32.25" x14ac:dyDescent="0.25">
      <c r="A55" s="175" t="s">
        <v>150</v>
      </c>
      <c r="B55" s="268"/>
      <c r="C55" s="268"/>
      <c r="D55" s="268"/>
      <c r="E55" s="282">
        <f t="shared" si="0"/>
        <v>0</v>
      </c>
      <c r="F55" s="253"/>
      <c r="G55" s="274"/>
      <c r="H55" s="24"/>
    </row>
    <row r="56" spans="1:8" ht="17.25" x14ac:dyDescent="0.25">
      <c r="A56" s="175" t="s">
        <v>151</v>
      </c>
      <c r="B56" s="267"/>
      <c r="C56" s="268"/>
      <c r="D56" s="268"/>
      <c r="E56" s="282">
        <f t="shared" si="0"/>
        <v>0</v>
      </c>
      <c r="F56" s="253"/>
      <c r="G56" s="274"/>
      <c r="H56" s="24"/>
    </row>
    <row r="57" spans="1:8" ht="17.25" x14ac:dyDescent="0.25">
      <c r="A57" s="175" t="s">
        <v>152</v>
      </c>
      <c r="B57" s="287"/>
      <c r="C57" s="270"/>
      <c r="D57" s="288"/>
      <c r="E57" s="282">
        <f t="shared" si="0"/>
        <v>0</v>
      </c>
      <c r="F57" s="231"/>
      <c r="G57" s="275"/>
      <c r="H57" s="24"/>
    </row>
    <row r="58" spans="1:8" ht="17.25" x14ac:dyDescent="0.25">
      <c r="A58" s="175" t="s">
        <v>153</v>
      </c>
      <c r="B58" s="287"/>
      <c r="C58" s="270"/>
      <c r="D58" s="288"/>
      <c r="E58" s="282">
        <f t="shared" si="0"/>
        <v>0</v>
      </c>
      <c r="F58" s="24"/>
      <c r="G58" s="275"/>
      <c r="H58" s="24"/>
    </row>
    <row r="59" spans="1:8" x14ac:dyDescent="0.25">
      <c r="A59" s="198" t="str">
        <f>IF('Recyclingschritt N_0'!A92&lt;&gt;"",'Recyclingschritt N_0'!A92,"")</f>
        <v/>
      </c>
      <c r="B59" s="287"/>
      <c r="C59" s="270"/>
      <c r="D59" s="288"/>
      <c r="E59" s="282">
        <f t="shared" si="0"/>
        <v>0</v>
      </c>
      <c r="F59" s="24"/>
      <c r="G59" s="275"/>
      <c r="H59" s="24"/>
    </row>
    <row r="60" spans="1:8" x14ac:dyDescent="0.25">
      <c r="A60" s="198" t="str">
        <f>IF('Recyclingschritt N_0'!A93&lt;&gt;"",'Recyclingschritt N_0'!A93,"")</f>
        <v/>
      </c>
      <c r="B60" s="287"/>
      <c r="C60" s="270"/>
      <c r="D60" s="288"/>
      <c r="E60" s="282">
        <f t="shared" si="0"/>
        <v>0</v>
      </c>
      <c r="F60" s="24"/>
      <c r="G60" s="275"/>
      <c r="H60" s="24"/>
    </row>
    <row r="61" spans="1:8" x14ac:dyDescent="0.25">
      <c r="A61" s="198" t="str">
        <f>IF('Recyclingschritt N_0'!A94&lt;&gt;"",'Recyclingschritt N_0'!A94,"")</f>
        <v/>
      </c>
      <c r="B61" s="287"/>
      <c r="C61" s="270"/>
      <c r="D61" s="288"/>
      <c r="E61" s="282">
        <f t="shared" si="0"/>
        <v>0</v>
      </c>
      <c r="F61" s="24"/>
      <c r="G61" s="275"/>
      <c r="H61" s="24"/>
    </row>
    <row r="62" spans="1:8" x14ac:dyDescent="0.25">
      <c r="A62" s="198" t="str">
        <f>IF('Recyclingschritt N_0'!A95&lt;&gt;"",'Recyclingschritt N_0'!A95,"")</f>
        <v/>
      </c>
      <c r="B62" s="287"/>
      <c r="C62" s="270"/>
      <c r="D62" s="288"/>
      <c r="E62" s="282">
        <f t="shared" si="0"/>
        <v>0</v>
      </c>
      <c r="F62" s="24"/>
      <c r="G62" s="275"/>
      <c r="H62" s="24"/>
    </row>
    <row r="63" spans="1:8" x14ac:dyDescent="0.25">
      <c r="A63" s="198" t="str">
        <f>IF('Recyclingschritt N_0'!A96&lt;&gt;"",'Recyclingschritt N_0'!A96,"")</f>
        <v/>
      </c>
      <c r="B63" s="287"/>
      <c r="C63" s="270"/>
      <c r="D63" s="288"/>
      <c r="E63" s="282">
        <f t="shared" si="0"/>
        <v>0</v>
      </c>
      <c r="F63" s="24"/>
      <c r="G63" s="275"/>
      <c r="H63" s="24"/>
    </row>
    <row r="64" spans="1:8" ht="15" customHeight="1" x14ac:dyDescent="0.25">
      <c r="A64" s="230" t="s">
        <v>92</v>
      </c>
      <c r="B64" s="351">
        <f>SUM(B45:B63)</f>
        <v>0</v>
      </c>
      <c r="C64" s="351">
        <f>SUM(C45:C63)</f>
        <v>0</v>
      </c>
      <c r="D64" s="351">
        <f>SUM(D45:D63)</f>
        <v>0</v>
      </c>
      <c r="E64" s="282">
        <f t="shared" si="0"/>
        <v>0</v>
      </c>
      <c r="F64" s="356"/>
      <c r="G64" s="373"/>
      <c r="H64" s="374"/>
    </row>
    <row r="65" spans="1:8" ht="15" customHeight="1" x14ac:dyDescent="0.25">
      <c r="A65" s="552"/>
      <c r="B65" s="553"/>
      <c r="C65" s="553"/>
      <c r="D65" s="553"/>
      <c r="E65" s="553"/>
      <c r="F65" s="553"/>
      <c r="G65" s="553"/>
      <c r="H65" s="553"/>
    </row>
    <row r="66" spans="1:8" x14ac:dyDescent="0.25">
      <c r="A66" s="7"/>
    </row>
    <row r="67" spans="1:8" x14ac:dyDescent="0.25">
      <c r="A67" s="7" t="str">
        <f>Gesamtergebnis!A197</f>
        <v>Anmerkungen (vgl. DV Abschnitt 7):</v>
      </c>
    </row>
    <row r="69" spans="1:8" ht="31.5" customHeight="1" x14ac:dyDescent="0.25">
      <c r="A69" s="458" t="s">
        <v>172</v>
      </c>
      <c r="B69" s="458"/>
      <c r="C69" s="458"/>
      <c r="D69" s="458"/>
      <c r="E69" s="458"/>
      <c r="F69" s="458"/>
      <c r="G69" s="458"/>
      <c r="H69" s="458"/>
    </row>
    <row r="71" spans="1:8" ht="15" customHeight="1" x14ac:dyDescent="0.25">
      <c r="A71" s="458" t="s">
        <v>173</v>
      </c>
      <c r="B71" s="458"/>
      <c r="C71" s="458"/>
      <c r="D71" s="458"/>
      <c r="E71" s="458"/>
      <c r="F71" s="458"/>
      <c r="G71" s="458"/>
      <c r="H71" s="458"/>
    </row>
    <row r="72" spans="1:8" ht="36" customHeight="1" x14ac:dyDescent="0.25">
      <c r="A72" s="458"/>
      <c r="B72" s="458"/>
      <c r="C72" s="458"/>
      <c r="D72" s="458"/>
      <c r="E72" s="458"/>
      <c r="F72" s="458"/>
      <c r="G72" s="458"/>
      <c r="H72" s="458"/>
    </row>
    <row r="74" spans="1:8" ht="37.5" customHeight="1" x14ac:dyDescent="0.25">
      <c r="A74" s="458" t="s">
        <v>106</v>
      </c>
      <c r="B74" s="459"/>
      <c r="C74" s="459"/>
      <c r="D74" s="459"/>
      <c r="E74" s="459"/>
      <c r="F74" s="459"/>
      <c r="G74" s="459"/>
      <c r="H74" s="459"/>
    </row>
    <row r="76" spans="1:8" ht="65.25" customHeight="1" x14ac:dyDescent="0.25">
      <c r="A76" s="458" t="s">
        <v>113</v>
      </c>
      <c r="B76" s="459"/>
      <c r="C76" s="459"/>
      <c r="D76" s="459"/>
      <c r="E76" s="459"/>
      <c r="F76" s="459"/>
      <c r="G76" s="459"/>
      <c r="H76" s="459"/>
    </row>
    <row r="78" spans="1:8" x14ac:dyDescent="0.25">
      <c r="A78" s="458" t="s">
        <v>107</v>
      </c>
      <c r="B78" s="458"/>
      <c r="C78" s="458"/>
      <c r="D78" s="458"/>
      <c r="E78" s="458"/>
      <c r="F78" s="458"/>
      <c r="G78" s="458"/>
      <c r="H78" s="458"/>
    </row>
    <row r="79" spans="1:8" ht="32.25" customHeight="1" x14ac:dyDescent="0.25">
      <c r="A79" s="458"/>
      <c r="B79" s="458"/>
      <c r="C79" s="458"/>
      <c r="D79" s="458"/>
      <c r="E79" s="458"/>
      <c r="F79" s="458"/>
      <c r="G79" s="458"/>
      <c r="H79" s="458"/>
    </row>
    <row r="81" spans="1:8" ht="37.5" customHeight="1" x14ac:dyDescent="0.25">
      <c r="A81" s="458" t="s">
        <v>108</v>
      </c>
      <c r="B81" s="458"/>
      <c r="C81" s="458"/>
      <c r="D81" s="458"/>
      <c r="E81" s="458"/>
      <c r="F81" s="458"/>
      <c r="G81" s="458"/>
      <c r="H81" s="458"/>
    </row>
    <row r="82" spans="1:8" s="209" customFormat="1" ht="50.25" customHeight="1" x14ac:dyDescent="0.25">
      <c r="A82" s="458" t="s">
        <v>109</v>
      </c>
      <c r="B82" s="458"/>
      <c r="C82" s="458"/>
      <c r="D82" s="458"/>
      <c r="E82" s="458"/>
      <c r="F82" s="458"/>
      <c r="G82" s="458"/>
      <c r="H82" s="458"/>
    </row>
    <row r="83" spans="1:8" s="209" customFormat="1" ht="15" customHeight="1" x14ac:dyDescent="0.25">
      <c r="A83" s="211"/>
      <c r="B83" s="211"/>
      <c r="C83" s="211"/>
      <c r="D83" s="211"/>
      <c r="E83" s="211"/>
      <c r="F83" s="211"/>
      <c r="G83" s="211"/>
      <c r="H83" s="211"/>
    </row>
    <row r="84" spans="1:8" s="209" customFormat="1" ht="20.25" customHeight="1" x14ac:dyDescent="0.25">
      <c r="A84" s="458" t="s">
        <v>102</v>
      </c>
      <c r="B84" s="458"/>
      <c r="C84" s="458"/>
      <c r="D84" s="458"/>
      <c r="E84" s="458"/>
      <c r="F84" s="458"/>
      <c r="G84" s="458"/>
      <c r="H84" s="458"/>
    </row>
    <row r="85" spans="1:8" s="209" customFormat="1" ht="15" customHeight="1" x14ac:dyDescent="0.25">
      <c r="A85" s="211"/>
      <c r="B85" s="211"/>
      <c r="C85" s="211"/>
      <c r="D85" s="211"/>
      <c r="E85" s="211"/>
      <c r="F85" s="211"/>
      <c r="G85" s="211"/>
      <c r="H85" s="211"/>
    </row>
    <row r="86" spans="1:8" s="209" customFormat="1" ht="39" customHeight="1" x14ac:dyDescent="0.25">
      <c r="A86" s="458" t="s">
        <v>110</v>
      </c>
      <c r="B86" s="458"/>
      <c r="C86" s="458"/>
      <c r="D86" s="458"/>
      <c r="E86" s="458"/>
      <c r="F86" s="458"/>
      <c r="G86" s="458"/>
      <c r="H86" s="458"/>
    </row>
    <row r="88" spans="1:8" ht="35.1" customHeight="1" x14ac:dyDescent="0.25">
      <c r="A88" s="464" t="s">
        <v>155</v>
      </c>
      <c r="B88" s="427"/>
      <c r="C88" s="427"/>
      <c r="D88" s="427"/>
      <c r="E88" s="427"/>
      <c r="F88" s="427"/>
      <c r="G88" s="427"/>
      <c r="H88" s="573"/>
    </row>
    <row r="90" spans="1:8" ht="99.95" customHeight="1" x14ac:dyDescent="0.25">
      <c r="A90" s="458" t="s">
        <v>156</v>
      </c>
      <c r="B90" s="458"/>
      <c r="C90" s="458"/>
      <c r="D90" s="458"/>
      <c r="E90" s="458"/>
      <c r="F90" s="458"/>
      <c r="G90" s="458"/>
      <c r="H90" s="458"/>
    </row>
  </sheetData>
  <sheetProtection algorithmName="SHA-512" hashValue="ryYH7KgdjYQHDGUpgri59ygNUdpTwJJz0L/vJTxPvvjCq3f+PpZbQESpcREgoQN0t3QmHNPSLX3VhHCBS05yrw==" saltValue="52DmgluavyNh+HEdaAELvQ==" spinCount="100000" sheet="1" objects="1" scenarios="1"/>
  <mergeCells count="43">
    <mergeCell ref="A22:G22"/>
    <mergeCell ref="C1:F1"/>
    <mergeCell ref="B2:H2"/>
    <mergeCell ref="A3:H3"/>
    <mergeCell ref="A19:B20"/>
    <mergeCell ref="C19:H20"/>
    <mergeCell ref="A23:B24"/>
    <mergeCell ref="C23:C24"/>
    <mergeCell ref="A31:G31"/>
    <mergeCell ref="A32:B34"/>
    <mergeCell ref="C32:C34"/>
    <mergeCell ref="D32:D33"/>
    <mergeCell ref="E32:H32"/>
    <mergeCell ref="E33:F33"/>
    <mergeCell ref="E34:F34"/>
    <mergeCell ref="A35:B35"/>
    <mergeCell ref="E35:F35"/>
    <mergeCell ref="A36:B36"/>
    <mergeCell ref="E36:F36"/>
    <mergeCell ref="A37:B37"/>
    <mergeCell ref="E37:F37"/>
    <mergeCell ref="A71:H72"/>
    <mergeCell ref="E38:F38"/>
    <mergeCell ref="A39:B39"/>
    <mergeCell ref="E39:F39"/>
    <mergeCell ref="A40:C40"/>
    <mergeCell ref="E40:H40"/>
    <mergeCell ref="A41:H41"/>
    <mergeCell ref="A42:G42"/>
    <mergeCell ref="F43:F44"/>
    <mergeCell ref="H43:H44"/>
    <mergeCell ref="A65:H65"/>
    <mergeCell ref="A69:H69"/>
    <mergeCell ref="A38:B38"/>
    <mergeCell ref="A86:H86"/>
    <mergeCell ref="A88:H88"/>
    <mergeCell ref="A90:H90"/>
    <mergeCell ref="A74:H74"/>
    <mergeCell ref="A76:H76"/>
    <mergeCell ref="A78:H79"/>
    <mergeCell ref="A81:H81"/>
    <mergeCell ref="A82:H82"/>
    <mergeCell ref="A84:H84"/>
  </mergeCells>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EB090-56DF-472D-B590-1C53AADEC702}">
  <sheetPr codeName="Tabelle11"/>
  <dimension ref="A1:H90"/>
  <sheetViews>
    <sheetView view="pageLayout" zoomScaleNormal="100" workbookViewId="0">
      <selection activeCell="C7" sqref="C7"/>
    </sheetView>
  </sheetViews>
  <sheetFormatPr baseColWidth="10" defaultColWidth="11.42578125" defaultRowHeight="15" x14ac:dyDescent="0.25"/>
  <cols>
    <col min="1" max="1" width="25.42578125" customWidth="1"/>
    <col min="2" max="2" width="15" customWidth="1"/>
    <col min="3" max="3" width="12.7109375" customWidth="1"/>
    <col min="4" max="4" width="12.28515625" customWidth="1"/>
    <col min="5" max="5" width="10.7109375" customWidth="1"/>
    <col min="6" max="6" width="15.28515625" customWidth="1"/>
    <col min="7" max="7" width="14.85546875" customWidth="1"/>
    <col min="8" max="8" width="12.7109375" customWidth="1"/>
  </cols>
  <sheetData>
    <row r="1" spans="1:8" ht="24.95" customHeight="1" x14ac:dyDescent="0.25">
      <c r="A1" s="242"/>
      <c r="B1" s="243"/>
      <c r="C1" s="587" t="s">
        <v>26</v>
      </c>
      <c r="D1" s="588"/>
      <c r="E1" s="588"/>
      <c r="F1" s="588"/>
      <c r="G1" s="326"/>
      <c r="H1" s="327" t="str">
        <f>IF('Titelseite Lithium-Altbatterien'!$F$7&lt;&gt;"",'Titelseite Lithium-Altbatterien'!$F$7,"")</f>
        <v/>
      </c>
    </row>
    <row r="2" spans="1:8" ht="32.25" customHeight="1" x14ac:dyDescent="0.25">
      <c r="A2" s="157" t="str">
        <f>'Recyclingschritt N_0'!A2</f>
        <v>DV Abschnitt  7 (Teil 2)</v>
      </c>
      <c r="B2" s="589" t="s">
        <v>39</v>
      </c>
      <c r="C2" s="590"/>
      <c r="D2" s="590"/>
      <c r="E2" s="590"/>
      <c r="F2" s="590"/>
      <c r="G2" s="590"/>
      <c r="H2" s="591"/>
    </row>
    <row r="3" spans="1:8" ht="60" customHeight="1" x14ac:dyDescent="0.25">
      <c r="A3" s="491" t="s">
        <v>115</v>
      </c>
      <c r="B3" s="492"/>
      <c r="C3" s="492"/>
      <c r="D3" s="492"/>
      <c r="E3" s="492"/>
      <c r="F3" s="492"/>
      <c r="G3" s="492"/>
      <c r="H3" s="493"/>
    </row>
    <row r="4" spans="1:8" ht="15" customHeight="1" x14ac:dyDescent="0.25">
      <c r="A4" s="142"/>
      <c r="B4" s="143"/>
      <c r="C4" s="143"/>
      <c r="D4" s="143"/>
      <c r="E4" s="143"/>
      <c r="F4" s="143"/>
      <c r="G4" s="143"/>
      <c r="H4" s="158"/>
    </row>
    <row r="5" spans="1:8" ht="15" customHeight="1" x14ac:dyDescent="0.25">
      <c r="A5" s="116" t="s">
        <v>42</v>
      </c>
      <c r="B5" s="146" t="str">
        <f>CONCATENATE("N_6, hier:  ",IF('Titelseite Lithium-Altbatterien'!B21&lt;&gt;"",'Titelseite Lithium-Altbatterien'!B21,""))</f>
        <v xml:space="preserve">N_6, hier:  </v>
      </c>
      <c r="C5" s="4"/>
      <c r="D5" s="4"/>
      <c r="E5" s="4"/>
      <c r="F5" s="4"/>
      <c r="G5" s="4"/>
      <c r="H5" s="147"/>
    </row>
    <row r="6" spans="1:8" ht="15" customHeight="1" x14ac:dyDescent="0.25">
      <c r="A6" s="3"/>
      <c r="B6" s="4"/>
      <c r="C6" s="4"/>
      <c r="D6" s="4"/>
      <c r="E6" s="4"/>
      <c r="F6" s="4"/>
      <c r="G6" s="4"/>
      <c r="H6" s="149"/>
    </row>
    <row r="7" spans="1:8" ht="15" customHeight="1" x14ac:dyDescent="0.25">
      <c r="A7" s="116" t="s">
        <v>0</v>
      </c>
      <c r="B7" s="4"/>
      <c r="C7" s="26">
        <f>IF('Titelseite Lithium-Altbatterien'!$F$8&lt;&gt;"",'Titelseite Lithium-Altbatterien'!$F$8,"")</f>
        <v>2026</v>
      </c>
      <c r="D7" s="4"/>
      <c r="E7" s="4"/>
      <c r="F7" s="4"/>
      <c r="G7" s="4"/>
      <c r="H7" s="149"/>
    </row>
    <row r="8" spans="1:8" ht="15" customHeight="1" x14ac:dyDescent="0.25">
      <c r="A8" s="116"/>
      <c r="B8" s="4"/>
      <c r="C8" s="4"/>
      <c r="D8" s="4"/>
      <c r="E8" s="4"/>
      <c r="F8" s="4"/>
      <c r="G8" s="4"/>
      <c r="H8" s="149"/>
    </row>
    <row r="9" spans="1:8" ht="15" customHeight="1" x14ac:dyDescent="0.25">
      <c r="A9" s="117" t="s">
        <v>31</v>
      </c>
      <c r="B9" s="4"/>
      <c r="C9" s="4"/>
      <c r="D9" s="4"/>
      <c r="E9" s="4"/>
      <c r="F9" s="4"/>
      <c r="G9" s="4"/>
      <c r="H9" s="150"/>
    </row>
    <row r="10" spans="1:8" ht="15" customHeight="1" x14ac:dyDescent="0.25">
      <c r="A10" s="118" t="s">
        <v>1</v>
      </c>
      <c r="B10" s="4"/>
      <c r="C10" s="23"/>
      <c r="D10" s="18"/>
      <c r="E10" s="18"/>
      <c r="F10" s="18"/>
      <c r="G10" s="18"/>
      <c r="H10" s="154"/>
    </row>
    <row r="11" spans="1:8" ht="15" customHeight="1" x14ac:dyDescent="0.25">
      <c r="A11" s="118" t="s">
        <v>85</v>
      </c>
      <c r="B11" s="4"/>
      <c r="C11" s="23"/>
      <c r="D11" s="18"/>
      <c r="E11" s="18"/>
      <c r="F11" s="18"/>
      <c r="G11" s="18"/>
      <c r="H11" s="154"/>
    </row>
    <row r="12" spans="1:8" ht="15" customHeight="1" x14ac:dyDescent="0.25">
      <c r="A12" s="118" t="s">
        <v>4</v>
      </c>
      <c r="B12" s="4"/>
      <c r="C12" s="409"/>
      <c r="D12" s="410"/>
      <c r="E12" s="410"/>
      <c r="F12" s="410"/>
      <c r="G12" s="410"/>
      <c r="H12" s="411"/>
    </row>
    <row r="13" spans="1:8" ht="15" customHeight="1" x14ac:dyDescent="0.25">
      <c r="A13" s="118" t="s">
        <v>13</v>
      </c>
      <c r="B13" s="4"/>
      <c r="C13" s="23"/>
      <c r="D13" s="18"/>
      <c r="E13" s="18"/>
      <c r="F13" s="18"/>
      <c r="G13" s="18"/>
      <c r="H13" s="154"/>
    </row>
    <row r="14" spans="1:8" ht="15" customHeight="1" x14ac:dyDescent="0.25">
      <c r="A14" s="118" t="s">
        <v>2</v>
      </c>
      <c r="B14" s="4"/>
      <c r="C14" s="23"/>
      <c r="D14" s="18"/>
      <c r="E14" s="18"/>
      <c r="F14" s="18"/>
      <c r="G14" s="18"/>
      <c r="H14" s="154"/>
    </row>
    <row r="15" spans="1:8" ht="15" customHeight="1" x14ac:dyDescent="0.25">
      <c r="A15" s="118" t="s">
        <v>3</v>
      </c>
      <c r="B15" s="4"/>
      <c r="C15" s="23"/>
      <c r="D15" s="18"/>
      <c r="E15" s="18"/>
      <c r="F15" s="18"/>
      <c r="G15" s="18"/>
      <c r="H15" s="154"/>
    </row>
    <row r="16" spans="1:8" ht="15" customHeight="1" x14ac:dyDescent="0.25">
      <c r="A16" s="118" t="s">
        <v>6</v>
      </c>
      <c r="B16" s="4"/>
      <c r="C16" s="409"/>
      <c r="D16" s="410"/>
      <c r="E16" s="410"/>
      <c r="F16" s="410"/>
      <c r="G16" s="410"/>
      <c r="H16" s="411"/>
    </row>
    <row r="17" spans="1:8" ht="15" customHeight="1" x14ac:dyDescent="0.25">
      <c r="A17" s="118" t="s">
        <v>5</v>
      </c>
      <c r="B17" s="4"/>
      <c r="C17" s="30"/>
      <c r="D17" s="18"/>
      <c r="E17" s="18"/>
      <c r="F17" s="18"/>
      <c r="G17" s="18"/>
      <c r="H17" s="154"/>
    </row>
    <row r="18" spans="1:8" ht="15" customHeight="1" x14ac:dyDescent="0.25">
      <c r="A18" s="118"/>
      <c r="B18" s="4"/>
      <c r="C18" s="212"/>
      <c r="D18" s="212"/>
      <c r="E18" s="212"/>
      <c r="F18" s="212"/>
      <c r="G18" s="212"/>
      <c r="H18" s="151"/>
    </row>
    <row r="19" spans="1:8" ht="15" customHeight="1" x14ac:dyDescent="0.25">
      <c r="A19" s="538" t="s">
        <v>41</v>
      </c>
      <c r="B19" s="539"/>
      <c r="C19" s="515" t="s">
        <v>180</v>
      </c>
      <c r="D19" s="516"/>
      <c r="E19" s="516"/>
      <c r="F19" s="516"/>
      <c r="G19" s="516"/>
      <c r="H19" s="517"/>
    </row>
    <row r="20" spans="1:8" ht="15" customHeight="1" x14ac:dyDescent="0.25">
      <c r="A20" s="475"/>
      <c r="B20" s="540"/>
      <c r="C20" s="518"/>
      <c r="D20" s="519"/>
      <c r="E20" s="519"/>
      <c r="F20" s="519"/>
      <c r="G20" s="519"/>
      <c r="H20" s="520"/>
    </row>
    <row r="21" spans="1:8" x14ac:dyDescent="0.25">
      <c r="A21" s="31"/>
      <c r="B21" s="216"/>
      <c r="C21" s="216"/>
      <c r="D21" s="216"/>
      <c r="E21" s="216"/>
      <c r="F21" s="216"/>
      <c r="G21" s="216"/>
      <c r="H21" s="217"/>
    </row>
    <row r="22" spans="1:8" ht="35.1" customHeight="1" x14ac:dyDescent="0.25">
      <c r="A22" s="525" t="s">
        <v>49</v>
      </c>
      <c r="B22" s="585"/>
      <c r="C22" s="585"/>
      <c r="D22" s="585"/>
      <c r="E22" s="585"/>
      <c r="F22" s="585"/>
      <c r="G22" s="585"/>
      <c r="H22" s="29" t="str">
        <f>CONCATENATE("hier: ",$C$10)</f>
        <v xml:space="preserve">hier: </v>
      </c>
    </row>
    <row r="23" spans="1:8" ht="38.1" customHeight="1" x14ac:dyDescent="0.25">
      <c r="A23" s="521" t="s">
        <v>86</v>
      </c>
      <c r="B23" s="522"/>
      <c r="C23" s="530" t="s">
        <v>81</v>
      </c>
      <c r="D23" s="213" t="s">
        <v>44</v>
      </c>
      <c r="E23" s="160"/>
      <c r="F23" s="161"/>
      <c r="G23" s="161"/>
      <c r="H23" s="2"/>
    </row>
    <row r="24" spans="1:8" ht="38.1" customHeight="1" x14ac:dyDescent="0.25">
      <c r="A24" s="523"/>
      <c r="B24" s="524"/>
      <c r="C24" s="544"/>
      <c r="D24" s="213" t="s">
        <v>8</v>
      </c>
      <c r="E24" s="162"/>
      <c r="F24" s="208"/>
      <c r="G24" s="208"/>
      <c r="H24" s="5"/>
    </row>
    <row r="25" spans="1:8" x14ac:dyDescent="0.25">
      <c r="A25" s="361" t="str" cm="1">
        <f t="array" ref="A25:B25">IF('Recyclingschritt N_0'!A43:B43&lt;&gt;"",'Recyclingschritt N_0'!A43:B43,"")</f>
        <v/>
      </c>
      <c r="B25" s="215" t="str">
        <v/>
      </c>
      <c r="C25" s="210" t="str">
        <f>IF('Recyclingschritt N_0'!C43&lt;&gt;"",'Recyclingschritt N_0'!C43,"")</f>
        <v/>
      </c>
      <c r="D25" s="304" t="str">
        <f>IF('Recyclingschritt N_0'!D43&lt;&gt;"",'Recyclingschritt N_0'!D43,"")</f>
        <v/>
      </c>
      <c r="E25" s="43"/>
      <c r="F25" s="4"/>
      <c r="G25" s="4"/>
      <c r="H25" s="5"/>
    </row>
    <row r="26" spans="1:8" x14ac:dyDescent="0.25">
      <c r="A26" s="359"/>
      <c r="B26" s="312"/>
      <c r="C26" s="318"/>
      <c r="D26" s="319"/>
      <c r="E26" s="43"/>
      <c r="F26" s="163"/>
      <c r="G26" s="163"/>
      <c r="H26" s="5"/>
    </row>
    <row r="27" spans="1:8" x14ac:dyDescent="0.25">
      <c r="A27" s="359"/>
      <c r="B27" s="312"/>
      <c r="C27" s="314"/>
      <c r="D27" s="320"/>
      <c r="E27" s="164"/>
      <c r="F27" s="163"/>
      <c r="G27" s="163"/>
      <c r="H27" s="5"/>
    </row>
    <row r="28" spans="1:8" x14ac:dyDescent="0.25">
      <c r="A28" s="359"/>
      <c r="B28" s="312"/>
      <c r="C28" s="314"/>
      <c r="D28" s="320"/>
      <c r="E28" s="164"/>
      <c r="F28" s="163"/>
      <c r="G28" s="163"/>
      <c r="H28" s="5"/>
    </row>
    <row r="29" spans="1:8" x14ac:dyDescent="0.25">
      <c r="A29" s="360"/>
      <c r="B29" s="316"/>
      <c r="C29" s="317"/>
      <c r="D29" s="321"/>
      <c r="E29" s="165"/>
      <c r="F29" s="166"/>
      <c r="G29" s="166"/>
      <c r="H29" s="44"/>
    </row>
    <row r="30" spans="1:8" ht="14.25" customHeight="1" x14ac:dyDescent="0.25">
      <c r="A30" s="34"/>
      <c r="B30" s="35"/>
      <c r="C30" s="35"/>
      <c r="D30" s="36"/>
      <c r="E30" s="36"/>
      <c r="F30" s="216"/>
      <c r="G30" s="216"/>
      <c r="H30" s="217"/>
    </row>
    <row r="31" spans="1:8" ht="35.1" customHeight="1" x14ac:dyDescent="0.25">
      <c r="A31" s="525" t="s">
        <v>76</v>
      </c>
      <c r="B31" s="526"/>
      <c r="C31" s="526"/>
      <c r="D31" s="526"/>
      <c r="E31" s="526"/>
      <c r="F31" s="526"/>
      <c r="G31" s="526"/>
      <c r="H31" s="29" t="str">
        <f>CONCATENATE("hier:  ",C10)</f>
        <v xml:space="preserve">hier:  </v>
      </c>
    </row>
    <row r="32" spans="1:8" ht="15" customHeight="1" x14ac:dyDescent="0.25">
      <c r="A32" s="532" t="s">
        <v>10</v>
      </c>
      <c r="B32" s="533"/>
      <c r="C32" s="530" t="s">
        <v>81</v>
      </c>
      <c r="D32" s="530" t="s">
        <v>84</v>
      </c>
      <c r="E32" s="545" t="s">
        <v>11</v>
      </c>
      <c r="F32" s="546"/>
      <c r="G32" s="547"/>
      <c r="H32" s="548"/>
    </row>
    <row r="33" spans="1:8" ht="45" customHeight="1" x14ac:dyDescent="0.25">
      <c r="A33" s="534"/>
      <c r="B33" s="533"/>
      <c r="C33" s="537"/>
      <c r="D33" s="531"/>
      <c r="E33" s="486" t="s">
        <v>50</v>
      </c>
      <c r="F33" s="541"/>
      <c r="G33" s="213" t="s">
        <v>52</v>
      </c>
      <c r="H33" s="213" t="s">
        <v>50</v>
      </c>
    </row>
    <row r="34" spans="1:8" ht="30.75" customHeight="1" x14ac:dyDescent="0.25">
      <c r="A34" s="535"/>
      <c r="B34" s="536"/>
      <c r="C34" s="531"/>
      <c r="D34" s="9" t="s">
        <v>8</v>
      </c>
      <c r="E34" s="486" t="s">
        <v>19</v>
      </c>
      <c r="F34" s="541"/>
      <c r="G34" s="213" t="s">
        <v>53</v>
      </c>
      <c r="H34" s="8" t="s">
        <v>51</v>
      </c>
    </row>
    <row r="35" spans="1:8" x14ac:dyDescent="0.25">
      <c r="A35" s="507"/>
      <c r="B35" s="508"/>
      <c r="C35" s="235"/>
      <c r="D35" s="266"/>
      <c r="E35" s="594"/>
      <c r="F35" s="595"/>
      <c r="G35" s="6"/>
      <c r="H35" s="37" t="s">
        <v>75</v>
      </c>
    </row>
    <row r="36" spans="1:8" ht="15" customHeight="1" x14ac:dyDescent="0.25">
      <c r="A36" s="507"/>
      <c r="B36" s="508"/>
      <c r="C36" s="235"/>
      <c r="D36" s="266"/>
      <c r="E36" s="594"/>
      <c r="F36" s="595"/>
      <c r="G36" s="6"/>
      <c r="H36" s="37" t="s">
        <v>75</v>
      </c>
    </row>
    <row r="37" spans="1:8" ht="15" customHeight="1" x14ac:dyDescent="0.25">
      <c r="A37" s="507"/>
      <c r="B37" s="508"/>
      <c r="C37" s="235"/>
      <c r="D37" s="266"/>
      <c r="E37" s="594"/>
      <c r="F37" s="595"/>
      <c r="G37" s="6"/>
      <c r="H37" s="37" t="s">
        <v>75</v>
      </c>
    </row>
    <row r="38" spans="1:8" ht="15" customHeight="1" x14ac:dyDescent="0.25">
      <c r="A38" s="507"/>
      <c r="B38" s="508"/>
      <c r="C38" s="235"/>
      <c r="D38" s="266"/>
      <c r="E38" s="594"/>
      <c r="F38" s="595"/>
      <c r="G38" s="6"/>
      <c r="H38" s="37" t="s">
        <v>75</v>
      </c>
    </row>
    <row r="39" spans="1:8" x14ac:dyDescent="0.25">
      <c r="A39" s="507"/>
      <c r="B39" s="508"/>
      <c r="C39" s="235"/>
      <c r="D39" s="266"/>
      <c r="E39" s="596"/>
      <c r="F39" s="597"/>
      <c r="G39" s="6"/>
      <c r="H39" s="37" t="s">
        <v>75</v>
      </c>
    </row>
    <row r="40" spans="1:8" ht="18.75" customHeight="1" x14ac:dyDescent="0.25">
      <c r="A40" s="561" t="s">
        <v>23</v>
      </c>
      <c r="B40" s="562"/>
      <c r="C40" s="563"/>
      <c r="D40" s="292">
        <f>SUM(D35:D39)</f>
        <v>0</v>
      </c>
      <c r="E40" s="564"/>
      <c r="F40" s="565"/>
      <c r="G40" s="565"/>
      <c r="H40" s="566"/>
    </row>
    <row r="41" spans="1:8" ht="15" customHeight="1" x14ac:dyDescent="0.25">
      <c r="A41" s="577"/>
      <c r="B41" s="578"/>
      <c r="C41" s="578"/>
      <c r="D41" s="578"/>
      <c r="E41" s="578"/>
      <c r="F41" s="578"/>
      <c r="G41" s="578"/>
      <c r="H41" s="579"/>
    </row>
    <row r="42" spans="1:8" ht="39.950000000000003" customHeight="1" x14ac:dyDescent="0.25">
      <c r="A42" s="567" t="s">
        <v>114</v>
      </c>
      <c r="B42" s="568"/>
      <c r="C42" s="568"/>
      <c r="D42" s="568"/>
      <c r="E42" s="568"/>
      <c r="F42" s="568"/>
      <c r="G42" s="568"/>
      <c r="H42" s="29" t="str">
        <f>CONCATENATE("hier:  ",$C$10)</f>
        <v xml:space="preserve">hier:  </v>
      </c>
    </row>
    <row r="43" spans="1:8" ht="90" customHeight="1" x14ac:dyDescent="0.25">
      <c r="A43" s="125" t="s">
        <v>83</v>
      </c>
      <c r="B43" s="14" t="s">
        <v>73</v>
      </c>
      <c r="C43" s="14" t="s">
        <v>56</v>
      </c>
      <c r="D43" s="14" t="s">
        <v>58</v>
      </c>
      <c r="E43" s="15" t="s">
        <v>57</v>
      </c>
      <c r="F43" s="557" t="s">
        <v>54</v>
      </c>
      <c r="G43" s="227" t="s">
        <v>55</v>
      </c>
      <c r="H43" s="559" t="s">
        <v>12</v>
      </c>
    </row>
    <row r="44" spans="1:8" ht="33" customHeight="1" x14ac:dyDescent="0.25">
      <c r="A44" s="214"/>
      <c r="B44" s="213" t="s">
        <v>8</v>
      </c>
      <c r="C44" s="226" t="s">
        <v>8</v>
      </c>
      <c r="D44" s="226" t="s">
        <v>8</v>
      </c>
      <c r="E44" s="226" t="s">
        <v>8</v>
      </c>
      <c r="F44" s="558"/>
      <c r="G44" s="8" t="s">
        <v>9</v>
      </c>
      <c r="H44" s="560"/>
    </row>
    <row r="45" spans="1:8" x14ac:dyDescent="0.25">
      <c r="A45" s="175" t="s">
        <v>120</v>
      </c>
      <c r="B45" s="267"/>
      <c r="C45" s="268"/>
      <c r="D45" s="268"/>
      <c r="E45" s="282">
        <f>C45+D45</f>
        <v>0</v>
      </c>
      <c r="F45" s="253"/>
      <c r="G45" s="274"/>
      <c r="H45" s="24"/>
    </row>
    <row r="46" spans="1:8" x14ac:dyDescent="0.25">
      <c r="A46" s="175" t="s">
        <v>121</v>
      </c>
      <c r="B46" s="268"/>
      <c r="C46" s="268"/>
      <c r="D46" s="268"/>
      <c r="E46" s="282">
        <f t="shared" ref="E46:E64" si="0">C46+D46</f>
        <v>0</v>
      </c>
      <c r="F46" s="253"/>
      <c r="G46" s="274"/>
      <c r="H46" s="24"/>
    </row>
    <row r="47" spans="1:8" x14ac:dyDescent="0.25">
      <c r="A47" s="175" t="s">
        <v>122</v>
      </c>
      <c r="B47" s="268"/>
      <c r="C47" s="268"/>
      <c r="D47" s="268"/>
      <c r="E47" s="282">
        <f t="shared" si="0"/>
        <v>0</v>
      </c>
      <c r="F47" s="253"/>
      <c r="G47" s="274"/>
      <c r="H47" s="24"/>
    </row>
    <row r="48" spans="1:8" x14ac:dyDescent="0.25">
      <c r="A48" s="175" t="s">
        <v>123</v>
      </c>
      <c r="B48" s="268"/>
      <c r="C48" s="268"/>
      <c r="D48" s="268"/>
      <c r="E48" s="282">
        <f t="shared" si="0"/>
        <v>0</v>
      </c>
      <c r="F48" s="253"/>
      <c r="G48" s="274"/>
      <c r="H48" s="24"/>
    </row>
    <row r="49" spans="1:8" x14ac:dyDescent="0.25">
      <c r="A49" s="175" t="s">
        <v>124</v>
      </c>
      <c r="B49" s="268"/>
      <c r="C49" s="268"/>
      <c r="D49" s="268"/>
      <c r="E49" s="282">
        <f t="shared" si="0"/>
        <v>0</v>
      </c>
      <c r="F49" s="24"/>
      <c r="G49" s="274"/>
      <c r="H49" s="24"/>
    </row>
    <row r="50" spans="1:8" x14ac:dyDescent="0.25">
      <c r="A50" s="175" t="s">
        <v>125</v>
      </c>
      <c r="B50" s="268"/>
      <c r="C50" s="268"/>
      <c r="D50" s="268"/>
      <c r="E50" s="282">
        <f t="shared" si="0"/>
        <v>0</v>
      </c>
      <c r="F50" s="253"/>
      <c r="G50" s="274"/>
      <c r="H50" s="24"/>
    </row>
    <row r="51" spans="1:8" x14ac:dyDescent="0.25">
      <c r="A51" s="175" t="s">
        <v>28</v>
      </c>
      <c r="B51" s="268"/>
      <c r="C51" s="268"/>
      <c r="D51" s="268"/>
      <c r="E51" s="282">
        <f t="shared" si="0"/>
        <v>0</v>
      </c>
      <c r="F51" s="253"/>
      <c r="G51" s="274"/>
      <c r="H51" s="24"/>
    </row>
    <row r="52" spans="1:8" ht="17.25" x14ac:dyDescent="0.25">
      <c r="A52" s="175" t="s">
        <v>147</v>
      </c>
      <c r="B52" s="268"/>
      <c r="C52" s="268"/>
      <c r="D52" s="268"/>
      <c r="E52" s="282">
        <f t="shared" si="0"/>
        <v>0</v>
      </c>
      <c r="F52" s="253"/>
      <c r="G52" s="274"/>
      <c r="H52" s="24"/>
    </row>
    <row r="53" spans="1:8" ht="19.5" x14ac:dyDescent="0.35">
      <c r="A53" s="175" t="s">
        <v>148</v>
      </c>
      <c r="B53" s="268"/>
      <c r="C53" s="268"/>
      <c r="D53" s="268"/>
      <c r="E53" s="282">
        <f t="shared" si="0"/>
        <v>0</v>
      </c>
      <c r="F53" s="253"/>
      <c r="G53" s="274"/>
      <c r="H53" s="24"/>
    </row>
    <row r="54" spans="1:8" ht="47.25" x14ac:dyDescent="0.25">
      <c r="A54" s="175" t="s">
        <v>149</v>
      </c>
      <c r="B54" s="268"/>
      <c r="C54" s="268"/>
      <c r="D54" s="268"/>
      <c r="E54" s="282">
        <f t="shared" si="0"/>
        <v>0</v>
      </c>
      <c r="F54" s="253"/>
      <c r="G54" s="274"/>
      <c r="H54" s="24"/>
    </row>
    <row r="55" spans="1:8" ht="32.25" x14ac:dyDescent="0.25">
      <c r="A55" s="175" t="s">
        <v>150</v>
      </c>
      <c r="B55" s="268"/>
      <c r="C55" s="268"/>
      <c r="D55" s="268"/>
      <c r="E55" s="282">
        <f t="shared" si="0"/>
        <v>0</v>
      </c>
      <c r="F55" s="253"/>
      <c r="G55" s="274"/>
      <c r="H55" s="24"/>
    </row>
    <row r="56" spans="1:8" ht="17.25" x14ac:dyDescent="0.25">
      <c r="A56" s="175" t="s">
        <v>151</v>
      </c>
      <c r="B56" s="267"/>
      <c r="C56" s="268"/>
      <c r="D56" s="268"/>
      <c r="E56" s="282">
        <f t="shared" si="0"/>
        <v>0</v>
      </c>
      <c r="F56" s="253"/>
      <c r="G56" s="274"/>
      <c r="H56" s="24"/>
    </row>
    <row r="57" spans="1:8" ht="17.25" x14ac:dyDescent="0.25">
      <c r="A57" s="175" t="s">
        <v>152</v>
      </c>
      <c r="B57" s="287"/>
      <c r="C57" s="270"/>
      <c r="D57" s="288"/>
      <c r="E57" s="282">
        <f t="shared" si="0"/>
        <v>0</v>
      </c>
      <c r="F57" s="231"/>
      <c r="G57" s="275"/>
      <c r="H57" s="24"/>
    </row>
    <row r="58" spans="1:8" ht="17.25" x14ac:dyDescent="0.25">
      <c r="A58" s="175" t="s">
        <v>153</v>
      </c>
      <c r="B58" s="287"/>
      <c r="C58" s="270"/>
      <c r="D58" s="288"/>
      <c r="E58" s="282">
        <f t="shared" si="0"/>
        <v>0</v>
      </c>
      <c r="F58" s="24"/>
      <c r="G58" s="275"/>
      <c r="H58" s="24"/>
    </row>
    <row r="59" spans="1:8" x14ac:dyDescent="0.25">
      <c r="A59" s="198" t="str">
        <f>IF('Recyclingschritt N_0'!A92&lt;&gt;"",'Recyclingschritt N_0'!A92,"")</f>
        <v/>
      </c>
      <c r="B59" s="287"/>
      <c r="C59" s="270"/>
      <c r="D59" s="288"/>
      <c r="E59" s="282">
        <f t="shared" si="0"/>
        <v>0</v>
      </c>
      <c r="F59" s="24"/>
      <c r="G59" s="275"/>
      <c r="H59" s="24"/>
    </row>
    <row r="60" spans="1:8" x14ac:dyDescent="0.25">
      <c r="A60" s="198" t="str">
        <f>IF('Recyclingschritt N_0'!A93&lt;&gt;"",'Recyclingschritt N_0'!A93,"")</f>
        <v/>
      </c>
      <c r="B60" s="287"/>
      <c r="C60" s="270"/>
      <c r="D60" s="288"/>
      <c r="E60" s="282">
        <f t="shared" si="0"/>
        <v>0</v>
      </c>
      <c r="F60" s="24"/>
      <c r="G60" s="275"/>
      <c r="H60" s="24"/>
    </row>
    <row r="61" spans="1:8" x14ac:dyDescent="0.25">
      <c r="A61" s="198" t="str">
        <f>IF('Recyclingschritt N_0'!A94&lt;&gt;"",'Recyclingschritt N_0'!A94,"")</f>
        <v/>
      </c>
      <c r="B61" s="287"/>
      <c r="C61" s="270"/>
      <c r="D61" s="288"/>
      <c r="E61" s="282">
        <f t="shared" si="0"/>
        <v>0</v>
      </c>
      <c r="F61" s="24"/>
      <c r="G61" s="275"/>
      <c r="H61" s="24"/>
    </row>
    <row r="62" spans="1:8" x14ac:dyDescent="0.25">
      <c r="A62" s="198" t="str">
        <f>IF('Recyclingschritt N_0'!A95&lt;&gt;"",'Recyclingschritt N_0'!A95,"")</f>
        <v/>
      </c>
      <c r="B62" s="287"/>
      <c r="C62" s="270"/>
      <c r="D62" s="288"/>
      <c r="E62" s="282">
        <f t="shared" si="0"/>
        <v>0</v>
      </c>
      <c r="F62" s="24"/>
      <c r="G62" s="275"/>
      <c r="H62" s="24"/>
    </row>
    <row r="63" spans="1:8" x14ac:dyDescent="0.25">
      <c r="A63" s="198" t="str">
        <f>IF('Recyclingschritt N_0'!A96&lt;&gt;"",'Recyclingschritt N_0'!A96,"")</f>
        <v/>
      </c>
      <c r="B63" s="287"/>
      <c r="C63" s="270"/>
      <c r="D63" s="288"/>
      <c r="E63" s="282">
        <f t="shared" si="0"/>
        <v>0</v>
      </c>
      <c r="F63" s="24"/>
      <c r="G63" s="275"/>
      <c r="H63" s="24"/>
    </row>
    <row r="64" spans="1:8" ht="15" customHeight="1" x14ac:dyDescent="0.25">
      <c r="A64" s="230" t="s">
        <v>92</v>
      </c>
      <c r="B64" s="351">
        <f>SUM(B45:B63)</f>
        <v>0</v>
      </c>
      <c r="C64" s="351">
        <f>SUM(C45:C63)</f>
        <v>0</v>
      </c>
      <c r="D64" s="351">
        <f>SUM(D45:D63)</f>
        <v>0</v>
      </c>
      <c r="E64" s="282">
        <f t="shared" si="0"/>
        <v>0</v>
      </c>
      <c r="F64" s="356"/>
      <c r="G64" s="373"/>
      <c r="H64" s="374"/>
    </row>
    <row r="65" spans="1:8" ht="15" customHeight="1" x14ac:dyDescent="0.25">
      <c r="A65" s="552"/>
      <c r="B65" s="553"/>
      <c r="C65" s="553"/>
      <c r="D65" s="553"/>
      <c r="E65" s="553"/>
      <c r="F65" s="553"/>
      <c r="G65" s="553"/>
      <c r="H65" s="553"/>
    </row>
    <row r="66" spans="1:8" x14ac:dyDescent="0.25">
      <c r="A66" s="7"/>
    </row>
    <row r="67" spans="1:8" x14ac:dyDescent="0.25">
      <c r="A67" s="7" t="str">
        <f>Gesamtergebnis!A197</f>
        <v>Anmerkungen (vgl. DV Abschnitt 7):</v>
      </c>
    </row>
    <row r="69" spans="1:8" ht="31.5" customHeight="1" x14ac:dyDescent="0.25">
      <c r="A69" s="458" t="s">
        <v>172</v>
      </c>
      <c r="B69" s="458"/>
      <c r="C69" s="458"/>
      <c r="D69" s="458"/>
      <c r="E69" s="458"/>
      <c r="F69" s="458"/>
      <c r="G69" s="458"/>
      <c r="H69" s="458"/>
    </row>
    <row r="71" spans="1:8" ht="15" customHeight="1" x14ac:dyDescent="0.25">
      <c r="A71" s="458" t="s">
        <v>173</v>
      </c>
      <c r="B71" s="458"/>
      <c r="C71" s="458"/>
      <c r="D71" s="458"/>
      <c r="E71" s="458"/>
      <c r="F71" s="458"/>
      <c r="G71" s="458"/>
      <c r="H71" s="458"/>
    </row>
    <row r="72" spans="1:8" ht="36" customHeight="1" x14ac:dyDescent="0.25">
      <c r="A72" s="458"/>
      <c r="B72" s="458"/>
      <c r="C72" s="458"/>
      <c r="D72" s="458"/>
      <c r="E72" s="458"/>
      <c r="F72" s="458"/>
      <c r="G72" s="458"/>
      <c r="H72" s="458"/>
    </row>
    <row r="74" spans="1:8" ht="37.5" customHeight="1" x14ac:dyDescent="0.25">
      <c r="A74" s="458" t="s">
        <v>106</v>
      </c>
      <c r="B74" s="459"/>
      <c r="C74" s="459"/>
      <c r="D74" s="459"/>
      <c r="E74" s="459"/>
      <c r="F74" s="459"/>
      <c r="G74" s="459"/>
      <c r="H74" s="459"/>
    </row>
    <row r="76" spans="1:8" ht="65.25" customHeight="1" x14ac:dyDescent="0.25">
      <c r="A76" s="458" t="s">
        <v>113</v>
      </c>
      <c r="B76" s="459"/>
      <c r="C76" s="459"/>
      <c r="D76" s="459"/>
      <c r="E76" s="459"/>
      <c r="F76" s="459"/>
      <c r="G76" s="459"/>
      <c r="H76" s="459"/>
    </row>
    <row r="78" spans="1:8" x14ac:dyDescent="0.25">
      <c r="A78" s="458" t="s">
        <v>107</v>
      </c>
      <c r="B78" s="458"/>
      <c r="C78" s="458"/>
      <c r="D78" s="458"/>
      <c r="E78" s="458"/>
      <c r="F78" s="458"/>
      <c r="G78" s="458"/>
      <c r="H78" s="458"/>
    </row>
    <row r="79" spans="1:8" ht="32.25" customHeight="1" x14ac:dyDescent="0.25">
      <c r="A79" s="458"/>
      <c r="B79" s="458"/>
      <c r="C79" s="458"/>
      <c r="D79" s="458"/>
      <c r="E79" s="458"/>
      <c r="F79" s="458"/>
      <c r="G79" s="458"/>
      <c r="H79" s="458"/>
    </row>
    <row r="81" spans="1:8" ht="37.5" customHeight="1" x14ac:dyDescent="0.25">
      <c r="A81" s="458" t="s">
        <v>108</v>
      </c>
      <c r="B81" s="458"/>
      <c r="C81" s="458"/>
      <c r="D81" s="458"/>
      <c r="E81" s="458"/>
      <c r="F81" s="458"/>
      <c r="G81" s="458"/>
      <c r="H81" s="458"/>
    </row>
    <row r="82" spans="1:8" s="209" customFormat="1" ht="50.25" customHeight="1" x14ac:dyDescent="0.25">
      <c r="A82" s="458" t="s">
        <v>109</v>
      </c>
      <c r="B82" s="458"/>
      <c r="C82" s="458"/>
      <c r="D82" s="458"/>
      <c r="E82" s="458"/>
      <c r="F82" s="458"/>
      <c r="G82" s="458"/>
      <c r="H82" s="458"/>
    </row>
    <row r="83" spans="1:8" s="209" customFormat="1" ht="15" customHeight="1" x14ac:dyDescent="0.25">
      <c r="A83" s="211"/>
      <c r="B83" s="211"/>
      <c r="C83" s="211"/>
      <c r="D83" s="211"/>
      <c r="E83" s="211"/>
      <c r="F83" s="211"/>
      <c r="G83" s="211"/>
      <c r="H83" s="211"/>
    </row>
    <row r="84" spans="1:8" s="209" customFormat="1" ht="20.25" customHeight="1" x14ac:dyDescent="0.25">
      <c r="A84" s="458" t="s">
        <v>102</v>
      </c>
      <c r="B84" s="458"/>
      <c r="C84" s="458"/>
      <c r="D84" s="458"/>
      <c r="E84" s="458"/>
      <c r="F84" s="458"/>
      <c r="G84" s="458"/>
      <c r="H84" s="458"/>
    </row>
    <row r="85" spans="1:8" s="209" customFormat="1" ht="15" customHeight="1" x14ac:dyDescent="0.25">
      <c r="A85" s="211"/>
      <c r="B85" s="211"/>
      <c r="C85" s="211"/>
      <c r="D85" s="211"/>
      <c r="E85" s="211"/>
      <c r="F85" s="211"/>
      <c r="G85" s="211"/>
      <c r="H85" s="211"/>
    </row>
    <row r="86" spans="1:8" s="209" customFormat="1" ht="39" customHeight="1" x14ac:dyDescent="0.25">
      <c r="A86" s="458" t="s">
        <v>110</v>
      </c>
      <c r="B86" s="458"/>
      <c r="C86" s="458"/>
      <c r="D86" s="458"/>
      <c r="E86" s="458"/>
      <c r="F86" s="458"/>
      <c r="G86" s="458"/>
      <c r="H86" s="458"/>
    </row>
    <row r="88" spans="1:8" ht="35.1" customHeight="1" x14ac:dyDescent="0.25">
      <c r="A88" s="464" t="s">
        <v>155</v>
      </c>
      <c r="B88" s="427"/>
      <c r="C88" s="427"/>
      <c r="D88" s="427"/>
      <c r="E88" s="427"/>
      <c r="F88" s="427"/>
      <c r="G88" s="427"/>
      <c r="H88" s="573"/>
    </row>
    <row r="90" spans="1:8" ht="99.95" customHeight="1" x14ac:dyDescent="0.25">
      <c r="A90" s="458" t="s">
        <v>156</v>
      </c>
      <c r="B90" s="458"/>
      <c r="C90" s="458"/>
      <c r="D90" s="458"/>
      <c r="E90" s="458"/>
      <c r="F90" s="458"/>
      <c r="G90" s="458"/>
      <c r="H90" s="458"/>
    </row>
  </sheetData>
  <sheetProtection algorithmName="SHA-512" hashValue="OmTfjcnIffjJ808j66yTulnyET3wePwtmNP/u7ifgrhEbe6nE4GzyT7b3cNKn/tFfgVO+2f2LEdcwOfMgYHFcA==" saltValue="72KZR8xWItRC2Qoqvzm2qQ==" spinCount="100000" sheet="1" objects="1" scenarios="1"/>
  <mergeCells count="43">
    <mergeCell ref="A22:G22"/>
    <mergeCell ref="C1:F1"/>
    <mergeCell ref="B2:H2"/>
    <mergeCell ref="A3:H3"/>
    <mergeCell ref="A19:B20"/>
    <mergeCell ref="C19:H20"/>
    <mergeCell ref="A23:B24"/>
    <mergeCell ref="C23:C24"/>
    <mergeCell ref="A31:G31"/>
    <mergeCell ref="A32:B34"/>
    <mergeCell ref="C32:C34"/>
    <mergeCell ref="D32:D33"/>
    <mergeCell ref="E32:H32"/>
    <mergeCell ref="E33:F33"/>
    <mergeCell ref="E34:F34"/>
    <mergeCell ref="A35:B35"/>
    <mergeCell ref="E35:F35"/>
    <mergeCell ref="A36:B36"/>
    <mergeCell ref="E36:F36"/>
    <mergeCell ref="A37:B37"/>
    <mergeCell ref="E37:F37"/>
    <mergeCell ref="A71:H72"/>
    <mergeCell ref="E38:F38"/>
    <mergeCell ref="A39:B39"/>
    <mergeCell ref="E39:F39"/>
    <mergeCell ref="A40:C40"/>
    <mergeCell ref="E40:H40"/>
    <mergeCell ref="A41:H41"/>
    <mergeCell ref="A42:G42"/>
    <mergeCell ref="F43:F44"/>
    <mergeCell ref="H43:H44"/>
    <mergeCell ref="A65:H65"/>
    <mergeCell ref="A69:H69"/>
    <mergeCell ref="A38:B38"/>
    <mergeCell ref="A86:H86"/>
    <mergeCell ref="A88:H88"/>
    <mergeCell ref="A90:H90"/>
    <mergeCell ref="A74:H74"/>
    <mergeCell ref="A76:H76"/>
    <mergeCell ref="A78:H79"/>
    <mergeCell ref="A81:H81"/>
    <mergeCell ref="A82:H82"/>
    <mergeCell ref="A84:H84"/>
  </mergeCells>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DCB85-22B2-434B-AACB-21F1BFDF9974}">
  <sheetPr codeName="Tabelle12"/>
  <dimension ref="A1:H90"/>
  <sheetViews>
    <sheetView view="pageLayout" zoomScaleNormal="100" workbookViewId="0">
      <selection activeCell="C7" sqref="C7"/>
    </sheetView>
  </sheetViews>
  <sheetFormatPr baseColWidth="10" defaultColWidth="11.42578125" defaultRowHeight="15" x14ac:dyDescent="0.25"/>
  <cols>
    <col min="1" max="1" width="25.42578125" customWidth="1"/>
    <col min="2" max="2" width="15" customWidth="1"/>
    <col min="3" max="3" width="12.7109375" customWidth="1"/>
    <col min="4" max="4" width="12.28515625" customWidth="1"/>
    <col min="5" max="5" width="10.7109375" customWidth="1"/>
    <col min="6" max="6" width="15.28515625" customWidth="1"/>
    <col min="7" max="7" width="14.85546875" customWidth="1"/>
    <col min="8" max="8" width="12.7109375" customWidth="1"/>
  </cols>
  <sheetData>
    <row r="1" spans="1:8" ht="24.95" customHeight="1" x14ac:dyDescent="0.25">
      <c r="A1" s="242"/>
      <c r="B1" s="243"/>
      <c r="C1" s="587" t="s">
        <v>26</v>
      </c>
      <c r="D1" s="588"/>
      <c r="E1" s="588"/>
      <c r="F1" s="588"/>
      <c r="G1" s="326"/>
      <c r="H1" s="327" t="str">
        <f>IF('Titelseite Lithium-Altbatterien'!$F$7&lt;&gt;"",'Titelseite Lithium-Altbatterien'!$F$7,"")</f>
        <v/>
      </c>
    </row>
    <row r="2" spans="1:8" ht="32.25" customHeight="1" x14ac:dyDescent="0.25">
      <c r="A2" s="157" t="str">
        <f>'Recyclingschritt N_0'!A2</f>
        <v>DV Abschnitt  7 (Teil 2)</v>
      </c>
      <c r="B2" s="589" t="s">
        <v>39</v>
      </c>
      <c r="C2" s="590"/>
      <c r="D2" s="590"/>
      <c r="E2" s="590"/>
      <c r="F2" s="590"/>
      <c r="G2" s="590"/>
      <c r="H2" s="591"/>
    </row>
    <row r="3" spans="1:8" ht="60" customHeight="1" x14ac:dyDescent="0.25">
      <c r="A3" s="491" t="s">
        <v>115</v>
      </c>
      <c r="B3" s="492"/>
      <c r="C3" s="492"/>
      <c r="D3" s="492"/>
      <c r="E3" s="492"/>
      <c r="F3" s="492"/>
      <c r="G3" s="492"/>
      <c r="H3" s="493"/>
    </row>
    <row r="4" spans="1:8" ht="15" customHeight="1" x14ac:dyDescent="0.25">
      <c r="A4" s="142"/>
      <c r="B4" s="143"/>
      <c r="C4" s="143"/>
      <c r="D4" s="143"/>
      <c r="E4" s="143"/>
      <c r="F4" s="143"/>
      <c r="G4" s="143"/>
      <c r="H4" s="158"/>
    </row>
    <row r="5" spans="1:8" ht="15" customHeight="1" x14ac:dyDescent="0.25">
      <c r="A5" s="116" t="s">
        <v>42</v>
      </c>
      <c r="B5" s="146" t="str">
        <f>CONCATENATE("N_7, hier:  ",IF('Titelseite Lithium-Altbatterien'!D21&lt;&gt;"",'Titelseite Lithium-Altbatterien'!D21,""))</f>
        <v xml:space="preserve">N_7, hier:  </v>
      </c>
      <c r="C5" s="4"/>
      <c r="D5" s="4"/>
      <c r="E5" s="4"/>
      <c r="F5" s="4"/>
      <c r="G5" s="4"/>
      <c r="H5" s="147"/>
    </row>
    <row r="6" spans="1:8" ht="15" customHeight="1" x14ac:dyDescent="0.25">
      <c r="A6" s="3"/>
      <c r="B6" s="4"/>
      <c r="C6" s="4"/>
      <c r="D6" s="4"/>
      <c r="E6" s="4"/>
      <c r="F6" s="4"/>
      <c r="G6" s="4"/>
      <c r="H6" s="149"/>
    </row>
    <row r="7" spans="1:8" ht="15" customHeight="1" x14ac:dyDescent="0.25">
      <c r="A7" s="116" t="s">
        <v>0</v>
      </c>
      <c r="B7" s="4"/>
      <c r="C7" s="26">
        <f>IF('Titelseite Lithium-Altbatterien'!$F$8&lt;&gt;"",'Titelseite Lithium-Altbatterien'!$F$8,"")</f>
        <v>2026</v>
      </c>
      <c r="D7" s="4"/>
      <c r="E7" s="4"/>
      <c r="F7" s="4"/>
      <c r="G7" s="4"/>
      <c r="H7" s="149"/>
    </row>
    <row r="8" spans="1:8" ht="15" customHeight="1" x14ac:dyDescent="0.25">
      <c r="A8" s="116"/>
      <c r="B8" s="4"/>
      <c r="C8" s="4"/>
      <c r="D8" s="4"/>
      <c r="E8" s="4"/>
      <c r="F8" s="4"/>
      <c r="G8" s="4"/>
      <c r="H8" s="149"/>
    </row>
    <row r="9" spans="1:8" ht="15" customHeight="1" x14ac:dyDescent="0.25">
      <c r="A9" s="117" t="s">
        <v>31</v>
      </c>
      <c r="B9" s="4"/>
      <c r="C9" s="4"/>
      <c r="D9" s="4"/>
      <c r="E9" s="4"/>
      <c r="F9" s="4"/>
      <c r="G9" s="4"/>
      <c r="H9" s="150"/>
    </row>
    <row r="10" spans="1:8" ht="15" customHeight="1" x14ac:dyDescent="0.25">
      <c r="A10" s="118" t="s">
        <v>1</v>
      </c>
      <c r="B10" s="4"/>
      <c r="C10" s="23"/>
      <c r="D10" s="18"/>
      <c r="E10" s="18"/>
      <c r="F10" s="18"/>
      <c r="G10" s="18"/>
      <c r="H10" s="154"/>
    </row>
    <row r="11" spans="1:8" ht="15" customHeight="1" x14ac:dyDescent="0.25">
      <c r="A11" s="118" t="s">
        <v>85</v>
      </c>
      <c r="B11" s="4"/>
      <c r="C11" s="23"/>
      <c r="D11" s="18"/>
      <c r="E11" s="18"/>
      <c r="F11" s="18"/>
      <c r="G11" s="18"/>
      <c r="H11" s="154"/>
    </row>
    <row r="12" spans="1:8" ht="15" customHeight="1" x14ac:dyDescent="0.25">
      <c r="A12" s="118" t="s">
        <v>4</v>
      </c>
      <c r="B12" s="4"/>
      <c r="C12" s="409"/>
      <c r="D12" s="410"/>
      <c r="E12" s="410"/>
      <c r="F12" s="410"/>
      <c r="G12" s="410"/>
      <c r="H12" s="411"/>
    </row>
    <row r="13" spans="1:8" ht="15" customHeight="1" x14ac:dyDescent="0.25">
      <c r="A13" s="118" t="s">
        <v>13</v>
      </c>
      <c r="B13" s="4"/>
      <c r="C13" s="23"/>
      <c r="D13" s="18"/>
      <c r="E13" s="18"/>
      <c r="F13" s="18"/>
      <c r="G13" s="18"/>
      <c r="H13" s="154"/>
    </row>
    <row r="14" spans="1:8" ht="15" customHeight="1" x14ac:dyDescent="0.25">
      <c r="A14" s="118" t="s">
        <v>2</v>
      </c>
      <c r="B14" s="4"/>
      <c r="C14" s="23"/>
      <c r="D14" s="18"/>
      <c r="E14" s="18"/>
      <c r="F14" s="18"/>
      <c r="G14" s="18"/>
      <c r="H14" s="154"/>
    </row>
    <row r="15" spans="1:8" ht="15" customHeight="1" x14ac:dyDescent="0.25">
      <c r="A15" s="118" t="s">
        <v>3</v>
      </c>
      <c r="B15" s="4"/>
      <c r="C15" s="23"/>
      <c r="D15" s="18"/>
      <c r="E15" s="18"/>
      <c r="F15" s="18"/>
      <c r="G15" s="18"/>
      <c r="H15" s="154"/>
    </row>
    <row r="16" spans="1:8" ht="15" customHeight="1" x14ac:dyDescent="0.25">
      <c r="A16" s="118" t="s">
        <v>6</v>
      </c>
      <c r="B16" s="4"/>
      <c r="C16" s="409"/>
      <c r="D16" s="410"/>
      <c r="E16" s="410"/>
      <c r="F16" s="410"/>
      <c r="G16" s="410"/>
      <c r="H16" s="411"/>
    </row>
    <row r="17" spans="1:8" ht="15" customHeight="1" x14ac:dyDescent="0.25">
      <c r="A17" s="118" t="s">
        <v>5</v>
      </c>
      <c r="B17" s="4"/>
      <c r="C17" s="30"/>
      <c r="D17" s="18"/>
      <c r="E17" s="18"/>
      <c r="F17" s="18"/>
      <c r="G17" s="18"/>
      <c r="H17" s="154"/>
    </row>
    <row r="18" spans="1:8" ht="15" customHeight="1" x14ac:dyDescent="0.25">
      <c r="A18" s="118"/>
      <c r="B18" s="4"/>
      <c r="C18" s="212"/>
      <c r="D18" s="212"/>
      <c r="E18" s="212"/>
      <c r="F18" s="212"/>
      <c r="G18" s="212"/>
      <c r="H18" s="151"/>
    </row>
    <row r="19" spans="1:8" ht="15" customHeight="1" x14ac:dyDescent="0.25">
      <c r="A19" s="538" t="s">
        <v>41</v>
      </c>
      <c r="B19" s="539"/>
      <c r="C19" s="515" t="s">
        <v>180</v>
      </c>
      <c r="D19" s="516"/>
      <c r="E19" s="516"/>
      <c r="F19" s="516"/>
      <c r="G19" s="516"/>
      <c r="H19" s="517"/>
    </row>
    <row r="20" spans="1:8" ht="15" customHeight="1" x14ac:dyDescent="0.25">
      <c r="A20" s="475"/>
      <c r="B20" s="540"/>
      <c r="C20" s="518"/>
      <c r="D20" s="519"/>
      <c r="E20" s="519"/>
      <c r="F20" s="519"/>
      <c r="G20" s="519"/>
      <c r="H20" s="520"/>
    </row>
    <row r="21" spans="1:8" x14ac:dyDescent="0.25">
      <c r="A21" s="31"/>
      <c r="B21" s="216"/>
      <c r="C21" s="216"/>
      <c r="D21" s="216"/>
      <c r="E21" s="216"/>
      <c r="F21" s="216"/>
      <c r="G21" s="216"/>
      <c r="H21" s="217"/>
    </row>
    <row r="22" spans="1:8" ht="35.1" customHeight="1" x14ac:dyDescent="0.25">
      <c r="A22" s="525" t="s">
        <v>49</v>
      </c>
      <c r="B22" s="585"/>
      <c r="C22" s="585"/>
      <c r="D22" s="585"/>
      <c r="E22" s="585"/>
      <c r="F22" s="585"/>
      <c r="G22" s="585"/>
      <c r="H22" s="29" t="str">
        <f>CONCATENATE("hier: ",$C$10)</f>
        <v xml:space="preserve">hier: </v>
      </c>
    </row>
    <row r="23" spans="1:8" ht="38.1" customHeight="1" x14ac:dyDescent="0.25">
      <c r="A23" s="521" t="s">
        <v>86</v>
      </c>
      <c r="B23" s="522"/>
      <c r="C23" s="530" t="s">
        <v>81</v>
      </c>
      <c r="D23" s="213" t="s">
        <v>44</v>
      </c>
      <c r="E23" s="160"/>
      <c r="F23" s="161"/>
      <c r="G23" s="161"/>
      <c r="H23" s="2"/>
    </row>
    <row r="24" spans="1:8" ht="38.1" customHeight="1" x14ac:dyDescent="0.25">
      <c r="A24" s="523"/>
      <c r="B24" s="524"/>
      <c r="C24" s="544"/>
      <c r="D24" s="213" t="s">
        <v>8</v>
      </c>
      <c r="E24" s="162"/>
      <c r="F24" s="208"/>
      <c r="G24" s="208"/>
      <c r="H24" s="5"/>
    </row>
    <row r="25" spans="1:8" x14ac:dyDescent="0.25">
      <c r="A25" s="361" t="str" cm="1">
        <f t="array" ref="A25:B25">IF('Recyclingschritt N_0'!A44:B44&lt;&gt;"",'Recyclingschritt N_0'!A44:B44,"")</f>
        <v/>
      </c>
      <c r="B25" s="215" t="str">
        <v/>
      </c>
      <c r="C25" s="210" t="str">
        <f>IF('Recyclingschritt N_0'!C44&lt;&gt;"",'Recyclingschritt N_0'!C44,"")</f>
        <v/>
      </c>
      <c r="D25" s="304" t="str">
        <f>IF('Recyclingschritt N_0'!D44&lt;&gt;"",'Recyclingschritt N_0'!D44,"")</f>
        <v/>
      </c>
      <c r="E25" s="43"/>
      <c r="F25" s="4"/>
      <c r="G25" s="4"/>
      <c r="H25" s="5"/>
    </row>
    <row r="26" spans="1:8" x14ac:dyDescent="0.25">
      <c r="A26" s="359"/>
      <c r="B26" s="312"/>
      <c r="C26" s="318"/>
      <c r="D26" s="319"/>
      <c r="E26" s="43"/>
      <c r="F26" s="163"/>
      <c r="G26" s="163"/>
      <c r="H26" s="5"/>
    </row>
    <row r="27" spans="1:8" x14ac:dyDescent="0.25">
      <c r="A27" s="359"/>
      <c r="B27" s="312"/>
      <c r="C27" s="314"/>
      <c r="D27" s="320"/>
      <c r="E27" s="164"/>
      <c r="F27" s="163"/>
      <c r="G27" s="163"/>
      <c r="H27" s="5"/>
    </row>
    <row r="28" spans="1:8" x14ac:dyDescent="0.25">
      <c r="A28" s="359"/>
      <c r="B28" s="312"/>
      <c r="C28" s="314"/>
      <c r="D28" s="320"/>
      <c r="E28" s="164"/>
      <c r="F28" s="163"/>
      <c r="G28" s="163"/>
      <c r="H28" s="5"/>
    </row>
    <row r="29" spans="1:8" x14ac:dyDescent="0.25">
      <c r="A29" s="360"/>
      <c r="B29" s="316"/>
      <c r="C29" s="317"/>
      <c r="D29" s="321"/>
      <c r="E29" s="165"/>
      <c r="F29" s="166"/>
      <c r="G29" s="166"/>
      <c r="H29" s="44"/>
    </row>
    <row r="30" spans="1:8" ht="14.25" customHeight="1" x14ac:dyDescent="0.25">
      <c r="A30" s="34"/>
      <c r="B30" s="35"/>
      <c r="C30" s="35"/>
      <c r="D30" s="36"/>
      <c r="E30" s="36"/>
      <c r="F30" s="216"/>
      <c r="G30" s="216"/>
      <c r="H30" s="217"/>
    </row>
    <row r="31" spans="1:8" ht="35.1" customHeight="1" x14ac:dyDescent="0.25">
      <c r="A31" s="525" t="s">
        <v>76</v>
      </c>
      <c r="B31" s="526"/>
      <c r="C31" s="526"/>
      <c r="D31" s="526"/>
      <c r="E31" s="526"/>
      <c r="F31" s="526"/>
      <c r="G31" s="526"/>
      <c r="H31" s="29" t="str">
        <f>CONCATENATE("hier:  ",C10)</f>
        <v xml:space="preserve">hier:  </v>
      </c>
    </row>
    <row r="32" spans="1:8" ht="15" customHeight="1" x14ac:dyDescent="0.25">
      <c r="A32" s="532" t="s">
        <v>10</v>
      </c>
      <c r="B32" s="533"/>
      <c r="C32" s="530" t="s">
        <v>81</v>
      </c>
      <c r="D32" s="530" t="s">
        <v>84</v>
      </c>
      <c r="E32" s="545" t="s">
        <v>11</v>
      </c>
      <c r="F32" s="546"/>
      <c r="G32" s="547"/>
      <c r="H32" s="548"/>
    </row>
    <row r="33" spans="1:8" ht="45" customHeight="1" x14ac:dyDescent="0.25">
      <c r="A33" s="534"/>
      <c r="B33" s="533"/>
      <c r="C33" s="537"/>
      <c r="D33" s="531"/>
      <c r="E33" s="486" t="s">
        <v>50</v>
      </c>
      <c r="F33" s="541"/>
      <c r="G33" s="213" t="s">
        <v>52</v>
      </c>
      <c r="H33" s="213" t="s">
        <v>50</v>
      </c>
    </row>
    <row r="34" spans="1:8" ht="30.75" customHeight="1" x14ac:dyDescent="0.25">
      <c r="A34" s="535"/>
      <c r="B34" s="536"/>
      <c r="C34" s="531"/>
      <c r="D34" s="9" t="s">
        <v>8</v>
      </c>
      <c r="E34" s="486" t="s">
        <v>19</v>
      </c>
      <c r="F34" s="541"/>
      <c r="G34" s="213" t="s">
        <v>53</v>
      </c>
      <c r="H34" s="8" t="s">
        <v>51</v>
      </c>
    </row>
    <row r="35" spans="1:8" x14ac:dyDescent="0.25">
      <c r="A35" s="507"/>
      <c r="B35" s="508"/>
      <c r="C35" s="24"/>
      <c r="D35" s="270"/>
      <c r="E35" s="592"/>
      <c r="F35" s="593"/>
      <c r="G35" s="233"/>
      <c r="H35" s="37" t="s">
        <v>75</v>
      </c>
    </row>
    <row r="36" spans="1:8" ht="15" customHeight="1" x14ac:dyDescent="0.25">
      <c r="A36" s="507"/>
      <c r="B36" s="508"/>
      <c r="C36" s="24"/>
      <c r="D36" s="270"/>
      <c r="E36" s="592"/>
      <c r="F36" s="593"/>
      <c r="G36" s="233"/>
      <c r="H36" s="37" t="s">
        <v>75</v>
      </c>
    </row>
    <row r="37" spans="1:8" ht="15" customHeight="1" x14ac:dyDescent="0.25">
      <c r="A37" s="507"/>
      <c r="B37" s="508"/>
      <c r="C37" s="24"/>
      <c r="D37" s="270"/>
      <c r="E37" s="592"/>
      <c r="F37" s="593"/>
      <c r="G37" s="233"/>
      <c r="H37" s="37" t="s">
        <v>75</v>
      </c>
    </row>
    <row r="38" spans="1:8" ht="15" customHeight="1" x14ac:dyDescent="0.25">
      <c r="A38" s="507"/>
      <c r="B38" s="508"/>
      <c r="C38" s="24"/>
      <c r="D38" s="270"/>
      <c r="E38" s="592"/>
      <c r="F38" s="593"/>
      <c r="G38" s="233"/>
      <c r="H38" s="37" t="s">
        <v>75</v>
      </c>
    </row>
    <row r="39" spans="1:8" x14ac:dyDescent="0.25">
      <c r="A39" s="507"/>
      <c r="B39" s="508"/>
      <c r="C39" s="24"/>
      <c r="D39" s="270"/>
      <c r="E39" s="599"/>
      <c r="F39" s="600"/>
      <c r="G39" s="233"/>
      <c r="H39" s="37" t="s">
        <v>75</v>
      </c>
    </row>
    <row r="40" spans="1:8" ht="18.75" customHeight="1" x14ac:dyDescent="0.25">
      <c r="A40" s="561" t="s">
        <v>23</v>
      </c>
      <c r="B40" s="562"/>
      <c r="C40" s="563"/>
      <c r="D40" s="345">
        <f>SUM(D35:D39)</f>
        <v>0</v>
      </c>
      <c r="E40" s="564"/>
      <c r="F40" s="565"/>
      <c r="G40" s="565"/>
      <c r="H40" s="566"/>
    </row>
    <row r="41" spans="1:8" ht="15" customHeight="1" x14ac:dyDescent="0.25">
      <c r="A41" s="577"/>
      <c r="B41" s="578"/>
      <c r="C41" s="578"/>
      <c r="D41" s="578"/>
      <c r="E41" s="578"/>
      <c r="F41" s="578"/>
      <c r="G41" s="578"/>
      <c r="H41" s="579"/>
    </row>
    <row r="42" spans="1:8" ht="39.950000000000003" customHeight="1" x14ac:dyDescent="0.25">
      <c r="A42" s="567" t="s">
        <v>114</v>
      </c>
      <c r="B42" s="568"/>
      <c r="C42" s="568"/>
      <c r="D42" s="568"/>
      <c r="E42" s="568"/>
      <c r="F42" s="568"/>
      <c r="G42" s="568"/>
      <c r="H42" s="29" t="str">
        <f>CONCATENATE("hier:  ",$C$10)</f>
        <v xml:space="preserve">hier:  </v>
      </c>
    </row>
    <row r="43" spans="1:8" ht="90" customHeight="1" x14ac:dyDescent="0.25">
      <c r="A43" s="125" t="s">
        <v>83</v>
      </c>
      <c r="B43" s="14" t="s">
        <v>73</v>
      </c>
      <c r="C43" s="14" t="s">
        <v>56</v>
      </c>
      <c r="D43" s="14" t="s">
        <v>58</v>
      </c>
      <c r="E43" s="15" t="s">
        <v>57</v>
      </c>
      <c r="F43" s="557" t="s">
        <v>54</v>
      </c>
      <c r="G43" s="227" t="s">
        <v>55</v>
      </c>
      <c r="H43" s="559" t="s">
        <v>12</v>
      </c>
    </row>
    <row r="44" spans="1:8" ht="33" customHeight="1" x14ac:dyDescent="0.25">
      <c r="A44" s="214"/>
      <c r="B44" s="213" t="s">
        <v>8</v>
      </c>
      <c r="C44" s="226" t="s">
        <v>8</v>
      </c>
      <c r="D44" s="226" t="s">
        <v>8</v>
      </c>
      <c r="E44" s="226" t="s">
        <v>8</v>
      </c>
      <c r="F44" s="558"/>
      <c r="G44" s="8" t="s">
        <v>9</v>
      </c>
      <c r="H44" s="560"/>
    </row>
    <row r="45" spans="1:8" x14ac:dyDescent="0.25">
      <c r="A45" s="175" t="s">
        <v>120</v>
      </c>
      <c r="B45" s="267"/>
      <c r="C45" s="268"/>
      <c r="D45" s="268"/>
      <c r="E45" s="282">
        <f>C45+D45</f>
        <v>0</v>
      </c>
      <c r="F45" s="253"/>
      <c r="G45" s="274"/>
      <c r="H45" s="24"/>
    </row>
    <row r="46" spans="1:8" x14ac:dyDescent="0.25">
      <c r="A46" s="175" t="s">
        <v>121</v>
      </c>
      <c r="B46" s="268"/>
      <c r="C46" s="268"/>
      <c r="D46" s="268"/>
      <c r="E46" s="282">
        <f t="shared" ref="E46:E64" si="0">C46+D46</f>
        <v>0</v>
      </c>
      <c r="F46" s="253"/>
      <c r="G46" s="274"/>
      <c r="H46" s="24"/>
    </row>
    <row r="47" spans="1:8" x14ac:dyDescent="0.25">
      <c r="A47" s="175" t="s">
        <v>122</v>
      </c>
      <c r="B47" s="268"/>
      <c r="C47" s="268"/>
      <c r="D47" s="268"/>
      <c r="E47" s="282">
        <f t="shared" si="0"/>
        <v>0</v>
      </c>
      <c r="F47" s="253"/>
      <c r="G47" s="274"/>
      <c r="H47" s="24"/>
    </row>
    <row r="48" spans="1:8" x14ac:dyDescent="0.25">
      <c r="A48" s="175" t="s">
        <v>123</v>
      </c>
      <c r="B48" s="268"/>
      <c r="C48" s="268"/>
      <c r="D48" s="268"/>
      <c r="E48" s="282">
        <f t="shared" si="0"/>
        <v>0</v>
      </c>
      <c r="F48" s="253"/>
      <c r="G48" s="274"/>
      <c r="H48" s="24"/>
    </row>
    <row r="49" spans="1:8" x14ac:dyDescent="0.25">
      <c r="A49" s="175" t="s">
        <v>124</v>
      </c>
      <c r="B49" s="268"/>
      <c r="C49" s="268"/>
      <c r="D49" s="268"/>
      <c r="E49" s="282">
        <f t="shared" si="0"/>
        <v>0</v>
      </c>
      <c r="F49" s="24"/>
      <c r="G49" s="274"/>
      <c r="H49" s="24"/>
    </row>
    <row r="50" spans="1:8" x14ac:dyDescent="0.25">
      <c r="A50" s="175" t="s">
        <v>125</v>
      </c>
      <c r="B50" s="268"/>
      <c r="C50" s="268"/>
      <c r="D50" s="268"/>
      <c r="E50" s="282">
        <f t="shared" si="0"/>
        <v>0</v>
      </c>
      <c r="F50" s="253"/>
      <c r="G50" s="274"/>
      <c r="H50" s="24"/>
    </row>
    <row r="51" spans="1:8" x14ac:dyDescent="0.25">
      <c r="A51" s="175" t="s">
        <v>28</v>
      </c>
      <c r="B51" s="268"/>
      <c r="C51" s="268"/>
      <c r="D51" s="268"/>
      <c r="E51" s="282">
        <f t="shared" si="0"/>
        <v>0</v>
      </c>
      <c r="F51" s="253"/>
      <c r="G51" s="274"/>
      <c r="H51" s="24"/>
    </row>
    <row r="52" spans="1:8" ht="17.25" x14ac:dyDescent="0.25">
      <c r="A52" s="175" t="s">
        <v>147</v>
      </c>
      <c r="B52" s="268"/>
      <c r="C52" s="268"/>
      <c r="D52" s="268"/>
      <c r="E52" s="282">
        <f t="shared" si="0"/>
        <v>0</v>
      </c>
      <c r="F52" s="253"/>
      <c r="G52" s="274"/>
      <c r="H52" s="24"/>
    </row>
    <row r="53" spans="1:8" ht="19.5" x14ac:dyDescent="0.35">
      <c r="A53" s="175" t="s">
        <v>148</v>
      </c>
      <c r="B53" s="268"/>
      <c r="C53" s="268"/>
      <c r="D53" s="268"/>
      <c r="E53" s="282">
        <f t="shared" si="0"/>
        <v>0</v>
      </c>
      <c r="F53" s="253"/>
      <c r="G53" s="274"/>
      <c r="H53" s="24"/>
    </row>
    <row r="54" spans="1:8" ht="47.25" x14ac:dyDescent="0.25">
      <c r="A54" s="175" t="s">
        <v>149</v>
      </c>
      <c r="B54" s="268"/>
      <c r="C54" s="268"/>
      <c r="D54" s="268"/>
      <c r="E54" s="282">
        <f t="shared" si="0"/>
        <v>0</v>
      </c>
      <c r="F54" s="253"/>
      <c r="G54" s="274"/>
      <c r="H54" s="24"/>
    </row>
    <row r="55" spans="1:8" ht="32.25" x14ac:dyDescent="0.25">
      <c r="A55" s="175" t="s">
        <v>150</v>
      </c>
      <c r="B55" s="268"/>
      <c r="C55" s="268"/>
      <c r="D55" s="268"/>
      <c r="E55" s="282">
        <f t="shared" si="0"/>
        <v>0</v>
      </c>
      <c r="F55" s="253"/>
      <c r="G55" s="274"/>
      <c r="H55" s="24"/>
    </row>
    <row r="56" spans="1:8" ht="17.25" x14ac:dyDescent="0.25">
      <c r="A56" s="175" t="s">
        <v>151</v>
      </c>
      <c r="B56" s="267"/>
      <c r="C56" s="268"/>
      <c r="D56" s="268"/>
      <c r="E56" s="282">
        <f t="shared" si="0"/>
        <v>0</v>
      </c>
      <c r="F56" s="253"/>
      <c r="G56" s="274"/>
      <c r="H56" s="24"/>
    </row>
    <row r="57" spans="1:8" ht="17.25" x14ac:dyDescent="0.25">
      <c r="A57" s="175" t="s">
        <v>152</v>
      </c>
      <c r="B57" s="287"/>
      <c r="C57" s="270"/>
      <c r="D57" s="288"/>
      <c r="E57" s="282">
        <f t="shared" si="0"/>
        <v>0</v>
      </c>
      <c r="F57" s="231"/>
      <c r="G57" s="275"/>
      <c r="H57" s="24"/>
    </row>
    <row r="58" spans="1:8" ht="17.25" x14ac:dyDescent="0.25">
      <c r="A58" s="175" t="s">
        <v>153</v>
      </c>
      <c r="B58" s="287"/>
      <c r="C58" s="270"/>
      <c r="D58" s="288"/>
      <c r="E58" s="282">
        <f t="shared" si="0"/>
        <v>0</v>
      </c>
      <c r="F58" s="24"/>
      <c r="G58" s="275"/>
      <c r="H58" s="24"/>
    </row>
    <row r="59" spans="1:8" x14ac:dyDescent="0.25">
      <c r="A59" s="198" t="str">
        <f>IF('Recyclingschritt N_0'!A92&lt;&gt;"",'Recyclingschritt N_0'!A92,"")</f>
        <v/>
      </c>
      <c r="B59" s="287"/>
      <c r="C59" s="270"/>
      <c r="D59" s="288"/>
      <c r="E59" s="282">
        <f t="shared" si="0"/>
        <v>0</v>
      </c>
      <c r="F59" s="24"/>
      <c r="G59" s="275"/>
      <c r="H59" s="24"/>
    </row>
    <row r="60" spans="1:8" x14ac:dyDescent="0.25">
      <c r="A60" s="198" t="str">
        <f>IF('Recyclingschritt N_0'!A93&lt;&gt;"",'Recyclingschritt N_0'!A93,"")</f>
        <v/>
      </c>
      <c r="B60" s="287"/>
      <c r="C60" s="270"/>
      <c r="D60" s="288"/>
      <c r="E60" s="282">
        <f t="shared" si="0"/>
        <v>0</v>
      </c>
      <c r="F60" s="24"/>
      <c r="G60" s="275"/>
      <c r="H60" s="24"/>
    </row>
    <row r="61" spans="1:8" x14ac:dyDescent="0.25">
      <c r="A61" s="198" t="str">
        <f>IF('Recyclingschritt N_0'!A94&lt;&gt;"",'Recyclingschritt N_0'!A94,"")</f>
        <v/>
      </c>
      <c r="B61" s="287"/>
      <c r="C61" s="270"/>
      <c r="D61" s="288"/>
      <c r="E61" s="282">
        <f t="shared" si="0"/>
        <v>0</v>
      </c>
      <c r="F61" s="24"/>
      <c r="G61" s="275"/>
      <c r="H61" s="24"/>
    </row>
    <row r="62" spans="1:8" x14ac:dyDescent="0.25">
      <c r="A62" s="198" t="str">
        <f>IF('Recyclingschritt N_0'!A95&lt;&gt;"",'Recyclingschritt N_0'!A95,"")</f>
        <v/>
      </c>
      <c r="B62" s="287"/>
      <c r="C62" s="270"/>
      <c r="D62" s="288"/>
      <c r="E62" s="282">
        <f t="shared" si="0"/>
        <v>0</v>
      </c>
      <c r="F62" s="24"/>
      <c r="G62" s="275"/>
      <c r="H62" s="24"/>
    </row>
    <row r="63" spans="1:8" x14ac:dyDescent="0.25">
      <c r="A63" s="198" t="str">
        <f>IF('Recyclingschritt N_0'!A96&lt;&gt;"",'Recyclingschritt N_0'!A96,"")</f>
        <v/>
      </c>
      <c r="B63" s="287"/>
      <c r="C63" s="270"/>
      <c r="D63" s="288"/>
      <c r="E63" s="282">
        <f t="shared" si="0"/>
        <v>0</v>
      </c>
      <c r="F63" s="24"/>
      <c r="G63" s="275"/>
      <c r="H63" s="24"/>
    </row>
    <row r="64" spans="1:8" ht="15" customHeight="1" x14ac:dyDescent="0.25">
      <c r="A64" s="230" t="s">
        <v>92</v>
      </c>
      <c r="B64" s="351">
        <f>SUM(B45:B63)</f>
        <v>0</v>
      </c>
      <c r="C64" s="351">
        <f>SUM(C45:C63)</f>
        <v>0</v>
      </c>
      <c r="D64" s="351">
        <f>SUM(D45:D63)</f>
        <v>0</v>
      </c>
      <c r="E64" s="282">
        <f t="shared" si="0"/>
        <v>0</v>
      </c>
      <c r="F64" s="356"/>
      <c r="G64" s="373"/>
      <c r="H64" s="374"/>
    </row>
    <row r="65" spans="1:8" ht="15" customHeight="1" x14ac:dyDescent="0.25">
      <c r="A65" s="552"/>
      <c r="B65" s="553"/>
      <c r="C65" s="553"/>
      <c r="D65" s="553"/>
      <c r="E65" s="553"/>
      <c r="F65" s="553"/>
      <c r="G65" s="553"/>
      <c r="H65" s="553"/>
    </row>
    <row r="66" spans="1:8" x14ac:dyDescent="0.25">
      <c r="A66" s="7"/>
    </row>
    <row r="67" spans="1:8" x14ac:dyDescent="0.25">
      <c r="A67" s="7" t="str">
        <f>Gesamtergebnis!A197</f>
        <v>Anmerkungen (vgl. DV Abschnitt 7):</v>
      </c>
    </row>
    <row r="69" spans="1:8" ht="31.5" customHeight="1" x14ac:dyDescent="0.25">
      <c r="A69" s="458" t="s">
        <v>172</v>
      </c>
      <c r="B69" s="458"/>
      <c r="C69" s="458"/>
      <c r="D69" s="458"/>
      <c r="E69" s="458"/>
      <c r="F69" s="458"/>
      <c r="G69" s="458"/>
      <c r="H69" s="458"/>
    </row>
    <row r="71" spans="1:8" ht="15" customHeight="1" x14ac:dyDescent="0.25">
      <c r="A71" s="458" t="s">
        <v>173</v>
      </c>
      <c r="B71" s="458"/>
      <c r="C71" s="458"/>
      <c r="D71" s="458"/>
      <c r="E71" s="458"/>
      <c r="F71" s="458"/>
      <c r="G71" s="458"/>
      <c r="H71" s="458"/>
    </row>
    <row r="72" spans="1:8" ht="36" customHeight="1" x14ac:dyDescent="0.25">
      <c r="A72" s="458"/>
      <c r="B72" s="458"/>
      <c r="C72" s="458"/>
      <c r="D72" s="458"/>
      <c r="E72" s="458"/>
      <c r="F72" s="458"/>
      <c r="G72" s="458"/>
      <c r="H72" s="458"/>
    </row>
    <row r="74" spans="1:8" ht="37.5" customHeight="1" x14ac:dyDescent="0.25">
      <c r="A74" s="458" t="s">
        <v>106</v>
      </c>
      <c r="B74" s="459"/>
      <c r="C74" s="459"/>
      <c r="D74" s="459"/>
      <c r="E74" s="459"/>
      <c r="F74" s="459"/>
      <c r="G74" s="459"/>
      <c r="H74" s="459"/>
    </row>
    <row r="76" spans="1:8" ht="65.25" customHeight="1" x14ac:dyDescent="0.25">
      <c r="A76" s="458" t="s">
        <v>113</v>
      </c>
      <c r="B76" s="459"/>
      <c r="C76" s="459"/>
      <c r="D76" s="459"/>
      <c r="E76" s="459"/>
      <c r="F76" s="459"/>
      <c r="G76" s="459"/>
      <c r="H76" s="459"/>
    </row>
    <row r="78" spans="1:8" x14ac:dyDescent="0.25">
      <c r="A78" s="458" t="s">
        <v>107</v>
      </c>
      <c r="B78" s="458"/>
      <c r="C78" s="458"/>
      <c r="D78" s="458"/>
      <c r="E78" s="458"/>
      <c r="F78" s="458"/>
      <c r="G78" s="458"/>
      <c r="H78" s="458"/>
    </row>
    <row r="79" spans="1:8" ht="32.25" customHeight="1" x14ac:dyDescent="0.25">
      <c r="A79" s="458"/>
      <c r="B79" s="458"/>
      <c r="C79" s="458"/>
      <c r="D79" s="458"/>
      <c r="E79" s="458"/>
      <c r="F79" s="458"/>
      <c r="G79" s="458"/>
      <c r="H79" s="458"/>
    </row>
    <row r="81" spans="1:8" ht="37.5" customHeight="1" x14ac:dyDescent="0.25">
      <c r="A81" s="458" t="s">
        <v>108</v>
      </c>
      <c r="B81" s="458"/>
      <c r="C81" s="458"/>
      <c r="D81" s="458"/>
      <c r="E81" s="458"/>
      <c r="F81" s="458"/>
      <c r="G81" s="458"/>
      <c r="H81" s="458"/>
    </row>
    <row r="82" spans="1:8" s="209" customFormat="1" ht="50.25" customHeight="1" x14ac:dyDescent="0.25">
      <c r="A82" s="458" t="s">
        <v>109</v>
      </c>
      <c r="B82" s="458"/>
      <c r="C82" s="458"/>
      <c r="D82" s="458"/>
      <c r="E82" s="458"/>
      <c r="F82" s="458"/>
      <c r="G82" s="458"/>
      <c r="H82" s="458"/>
    </row>
    <row r="83" spans="1:8" s="209" customFormat="1" ht="15" customHeight="1" x14ac:dyDescent="0.25">
      <c r="A83" s="211"/>
      <c r="B83" s="211"/>
      <c r="C83" s="211"/>
      <c r="D83" s="211"/>
      <c r="E83" s="211"/>
      <c r="F83" s="211"/>
      <c r="G83" s="211"/>
      <c r="H83" s="211"/>
    </row>
    <row r="84" spans="1:8" s="209" customFormat="1" ht="20.25" customHeight="1" x14ac:dyDescent="0.25">
      <c r="A84" s="458" t="s">
        <v>102</v>
      </c>
      <c r="B84" s="458"/>
      <c r="C84" s="458"/>
      <c r="D84" s="458"/>
      <c r="E84" s="458"/>
      <c r="F84" s="458"/>
      <c r="G84" s="458"/>
      <c r="H84" s="458"/>
    </row>
    <row r="85" spans="1:8" s="209" customFormat="1" ht="15" customHeight="1" x14ac:dyDescent="0.25">
      <c r="A85" s="211"/>
      <c r="B85" s="211"/>
      <c r="C85" s="211"/>
      <c r="D85" s="211"/>
      <c r="E85" s="211"/>
      <c r="F85" s="211"/>
      <c r="G85" s="211"/>
      <c r="H85" s="211"/>
    </row>
    <row r="86" spans="1:8" s="209" customFormat="1" ht="39" customHeight="1" x14ac:dyDescent="0.25">
      <c r="A86" s="458" t="s">
        <v>110</v>
      </c>
      <c r="B86" s="458"/>
      <c r="C86" s="458"/>
      <c r="D86" s="458"/>
      <c r="E86" s="458"/>
      <c r="F86" s="458"/>
      <c r="G86" s="458"/>
      <c r="H86" s="458"/>
    </row>
    <row r="88" spans="1:8" ht="35.1" customHeight="1" x14ac:dyDescent="0.25">
      <c r="A88" s="464" t="s">
        <v>155</v>
      </c>
      <c r="B88" s="427"/>
      <c r="C88" s="427"/>
      <c r="D88" s="427"/>
      <c r="E88" s="427"/>
      <c r="F88" s="427"/>
      <c r="G88" s="427"/>
      <c r="H88" s="573"/>
    </row>
    <row r="90" spans="1:8" ht="99.95" customHeight="1" x14ac:dyDescent="0.25">
      <c r="A90" s="458" t="s">
        <v>156</v>
      </c>
      <c r="B90" s="458"/>
      <c r="C90" s="458"/>
      <c r="D90" s="458"/>
      <c r="E90" s="458"/>
      <c r="F90" s="458"/>
      <c r="G90" s="458"/>
      <c r="H90" s="458"/>
    </row>
  </sheetData>
  <sheetProtection algorithmName="SHA-512" hashValue="2NH85VCR1SkCoI6Airoo/gieyjoPez7bd3LTJQmXEfOgHEmLJpcG3EPadfziW1HC6GeGhyAo9t7qc/bWd9JvoA==" saltValue="vVa8FwH2+wIGcZHY6Cru0Q==" spinCount="100000" sheet="1" objects="1" scenarios="1"/>
  <mergeCells count="43">
    <mergeCell ref="A22:G22"/>
    <mergeCell ref="C1:F1"/>
    <mergeCell ref="B2:H2"/>
    <mergeCell ref="A3:H3"/>
    <mergeCell ref="A19:B20"/>
    <mergeCell ref="C19:H20"/>
    <mergeCell ref="A23:B24"/>
    <mergeCell ref="C23:C24"/>
    <mergeCell ref="A31:G31"/>
    <mergeCell ref="A32:B34"/>
    <mergeCell ref="C32:C34"/>
    <mergeCell ref="D32:D33"/>
    <mergeCell ref="E32:H32"/>
    <mergeCell ref="E33:F33"/>
    <mergeCell ref="E34:F34"/>
    <mergeCell ref="A35:B35"/>
    <mergeCell ref="E35:F35"/>
    <mergeCell ref="A36:B36"/>
    <mergeCell ref="E36:F36"/>
    <mergeCell ref="A37:B37"/>
    <mergeCell ref="E37:F37"/>
    <mergeCell ref="A71:H72"/>
    <mergeCell ref="E38:F38"/>
    <mergeCell ref="A39:B39"/>
    <mergeCell ref="E39:F39"/>
    <mergeCell ref="A40:C40"/>
    <mergeCell ref="E40:H40"/>
    <mergeCell ref="A41:H41"/>
    <mergeCell ref="A42:G42"/>
    <mergeCell ref="F43:F44"/>
    <mergeCell ref="H43:H44"/>
    <mergeCell ref="A65:H65"/>
    <mergeCell ref="A69:H69"/>
    <mergeCell ref="A38:B38"/>
    <mergeCell ref="A86:H86"/>
    <mergeCell ref="A88:H88"/>
    <mergeCell ref="A90:H90"/>
    <mergeCell ref="A74:H74"/>
    <mergeCell ref="A76:H76"/>
    <mergeCell ref="A78:H79"/>
    <mergeCell ref="A81:H81"/>
    <mergeCell ref="A82:H82"/>
    <mergeCell ref="A84:H84"/>
  </mergeCells>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9982E-4469-442E-8EC9-3A269E123FE3}">
  <sheetPr codeName="Tabelle13"/>
  <dimension ref="A1:H90"/>
  <sheetViews>
    <sheetView view="pageLayout" zoomScaleNormal="100" workbookViewId="0"/>
  </sheetViews>
  <sheetFormatPr baseColWidth="10" defaultColWidth="11.42578125" defaultRowHeight="15" x14ac:dyDescent="0.25"/>
  <cols>
    <col min="1" max="1" width="25.42578125" customWidth="1"/>
    <col min="2" max="2" width="15" customWidth="1"/>
    <col min="3" max="3" width="12.7109375" customWidth="1"/>
    <col min="4" max="4" width="12.28515625" customWidth="1"/>
    <col min="5" max="5" width="10.7109375" customWidth="1"/>
    <col min="6" max="6" width="15.28515625" customWidth="1"/>
    <col min="7" max="7" width="14.85546875" customWidth="1"/>
    <col min="8" max="8" width="12.7109375" customWidth="1"/>
  </cols>
  <sheetData>
    <row r="1" spans="1:8" ht="24.95" customHeight="1" x14ac:dyDescent="0.25">
      <c r="A1" s="242"/>
      <c r="B1" s="243"/>
      <c r="C1" s="587" t="s">
        <v>26</v>
      </c>
      <c r="D1" s="588"/>
      <c r="E1" s="588"/>
      <c r="F1" s="588"/>
      <c r="G1" s="326"/>
      <c r="H1" s="327" t="str">
        <f>IF('Titelseite Lithium-Altbatterien'!$F$7&lt;&gt;"",'Titelseite Lithium-Altbatterien'!$F$7,"")</f>
        <v/>
      </c>
    </row>
    <row r="2" spans="1:8" ht="32.25" customHeight="1" x14ac:dyDescent="0.25">
      <c r="A2" s="157" t="str">
        <f>'Recyclingschritt N_0'!A2</f>
        <v>DV Abschnitt  7 (Teil 2)</v>
      </c>
      <c r="B2" s="589" t="s">
        <v>39</v>
      </c>
      <c r="C2" s="590"/>
      <c r="D2" s="590"/>
      <c r="E2" s="590"/>
      <c r="F2" s="590"/>
      <c r="G2" s="590"/>
      <c r="H2" s="591"/>
    </row>
    <row r="3" spans="1:8" ht="60" customHeight="1" x14ac:dyDescent="0.25">
      <c r="A3" s="491" t="s">
        <v>115</v>
      </c>
      <c r="B3" s="492"/>
      <c r="C3" s="492"/>
      <c r="D3" s="492"/>
      <c r="E3" s="492"/>
      <c r="F3" s="492"/>
      <c r="G3" s="492"/>
      <c r="H3" s="493"/>
    </row>
    <row r="4" spans="1:8" ht="15" customHeight="1" x14ac:dyDescent="0.25">
      <c r="A4" s="142"/>
      <c r="B4" s="143"/>
      <c r="C4" s="143"/>
      <c r="D4" s="143"/>
      <c r="E4" s="143"/>
      <c r="F4" s="143"/>
      <c r="G4" s="143"/>
      <c r="H4" s="158"/>
    </row>
    <row r="5" spans="1:8" ht="15" customHeight="1" x14ac:dyDescent="0.25">
      <c r="A5" s="116" t="s">
        <v>42</v>
      </c>
      <c r="B5" s="146" t="str">
        <f>CONCATENATE("N_8, hier:  ",IF('Titelseite Lithium-Altbatterien'!F21&lt;&gt;"",'Titelseite Lithium-Altbatterien'!F21,""))</f>
        <v xml:space="preserve">N_8, hier:  </v>
      </c>
      <c r="C5" s="4"/>
      <c r="D5" s="4"/>
      <c r="E5" s="4"/>
      <c r="F5" s="4"/>
      <c r="G5" s="4"/>
      <c r="H5" s="147"/>
    </row>
    <row r="6" spans="1:8" ht="15" customHeight="1" x14ac:dyDescent="0.25">
      <c r="A6" s="3"/>
      <c r="B6" s="4"/>
      <c r="C6" s="4"/>
      <c r="D6" s="4"/>
      <c r="E6" s="4"/>
      <c r="F6" s="4"/>
      <c r="G6" s="4"/>
      <c r="H6" s="149"/>
    </row>
    <row r="7" spans="1:8" ht="15" customHeight="1" x14ac:dyDescent="0.25">
      <c r="A7" s="116" t="s">
        <v>0</v>
      </c>
      <c r="B7" s="4"/>
      <c r="C7" s="26">
        <f>IF('Titelseite Lithium-Altbatterien'!$F$8&lt;&gt;"",'Titelseite Lithium-Altbatterien'!$F$8,"")</f>
        <v>2026</v>
      </c>
      <c r="D7" s="4"/>
      <c r="E7" s="4"/>
      <c r="F7" s="4"/>
      <c r="G7" s="4"/>
      <c r="H7" s="149"/>
    </row>
    <row r="8" spans="1:8" ht="15" customHeight="1" x14ac:dyDescent="0.25">
      <c r="A8" s="116"/>
      <c r="B8" s="4"/>
      <c r="C8" s="4"/>
      <c r="D8" s="4"/>
      <c r="E8" s="4"/>
      <c r="F8" s="4"/>
      <c r="G8" s="4"/>
      <c r="H8" s="149"/>
    </row>
    <row r="9" spans="1:8" ht="15" customHeight="1" x14ac:dyDescent="0.25">
      <c r="A9" s="117" t="s">
        <v>31</v>
      </c>
      <c r="B9" s="4"/>
      <c r="C9" s="4"/>
      <c r="D9" s="4"/>
      <c r="E9" s="4"/>
      <c r="F9" s="4"/>
      <c r="G9" s="4"/>
      <c r="H9" s="150"/>
    </row>
    <row r="10" spans="1:8" ht="15" customHeight="1" x14ac:dyDescent="0.25">
      <c r="A10" s="118" t="s">
        <v>1</v>
      </c>
      <c r="B10" s="4"/>
      <c r="C10" s="23"/>
      <c r="D10" s="18"/>
      <c r="E10" s="18"/>
      <c r="F10" s="18"/>
      <c r="G10" s="18"/>
      <c r="H10" s="154"/>
    </row>
    <row r="11" spans="1:8" ht="15" customHeight="1" x14ac:dyDescent="0.25">
      <c r="A11" s="118" t="s">
        <v>85</v>
      </c>
      <c r="B11" s="4"/>
      <c r="C11" s="23"/>
      <c r="D11" s="18"/>
      <c r="E11" s="18"/>
      <c r="F11" s="18"/>
      <c r="G11" s="18"/>
      <c r="H11" s="154"/>
    </row>
    <row r="12" spans="1:8" ht="15" customHeight="1" x14ac:dyDescent="0.25">
      <c r="A12" s="118" t="s">
        <v>4</v>
      </c>
      <c r="B12" s="4"/>
      <c r="C12" s="409"/>
      <c r="D12" s="410"/>
      <c r="E12" s="410"/>
      <c r="F12" s="410"/>
      <c r="G12" s="410"/>
      <c r="H12" s="411"/>
    </row>
    <row r="13" spans="1:8" ht="15" customHeight="1" x14ac:dyDescent="0.25">
      <c r="A13" s="118" t="s">
        <v>13</v>
      </c>
      <c r="B13" s="4"/>
      <c r="C13" s="23"/>
      <c r="D13" s="18"/>
      <c r="E13" s="18"/>
      <c r="F13" s="18"/>
      <c r="G13" s="18"/>
      <c r="H13" s="154"/>
    </row>
    <row r="14" spans="1:8" ht="15" customHeight="1" x14ac:dyDescent="0.25">
      <c r="A14" s="118" t="s">
        <v>2</v>
      </c>
      <c r="B14" s="4"/>
      <c r="C14" s="23"/>
      <c r="D14" s="18"/>
      <c r="E14" s="18"/>
      <c r="F14" s="18"/>
      <c r="G14" s="18"/>
      <c r="H14" s="154"/>
    </row>
    <row r="15" spans="1:8" ht="15" customHeight="1" x14ac:dyDescent="0.25">
      <c r="A15" s="118" t="s">
        <v>3</v>
      </c>
      <c r="B15" s="4"/>
      <c r="C15" s="23"/>
      <c r="D15" s="18"/>
      <c r="E15" s="18"/>
      <c r="F15" s="18"/>
      <c r="G15" s="18"/>
      <c r="H15" s="154"/>
    </row>
    <row r="16" spans="1:8" ht="15" customHeight="1" x14ac:dyDescent="0.25">
      <c r="A16" s="118" t="s">
        <v>6</v>
      </c>
      <c r="B16" s="4"/>
      <c r="C16" s="409"/>
      <c r="D16" s="410"/>
      <c r="E16" s="410"/>
      <c r="F16" s="410"/>
      <c r="G16" s="410"/>
      <c r="H16" s="411"/>
    </row>
    <row r="17" spans="1:8" ht="15" customHeight="1" x14ac:dyDescent="0.25">
      <c r="A17" s="118" t="s">
        <v>5</v>
      </c>
      <c r="B17" s="4"/>
      <c r="C17" s="30"/>
      <c r="D17" s="18"/>
      <c r="E17" s="18"/>
      <c r="F17" s="18"/>
      <c r="G17" s="18"/>
      <c r="H17" s="154"/>
    </row>
    <row r="18" spans="1:8" ht="15" customHeight="1" x14ac:dyDescent="0.25">
      <c r="A18" s="118"/>
      <c r="B18" s="4"/>
      <c r="C18" s="212"/>
      <c r="D18" s="212"/>
      <c r="E18" s="212"/>
      <c r="F18" s="212"/>
      <c r="G18" s="212"/>
      <c r="H18" s="151"/>
    </row>
    <row r="19" spans="1:8" ht="15" customHeight="1" x14ac:dyDescent="0.25">
      <c r="A19" s="538" t="s">
        <v>41</v>
      </c>
      <c r="B19" s="539"/>
      <c r="C19" s="515" t="s">
        <v>180</v>
      </c>
      <c r="D19" s="516"/>
      <c r="E19" s="516"/>
      <c r="F19" s="516"/>
      <c r="G19" s="516"/>
      <c r="H19" s="517"/>
    </row>
    <row r="20" spans="1:8" ht="15" customHeight="1" x14ac:dyDescent="0.25">
      <c r="A20" s="475"/>
      <c r="B20" s="540"/>
      <c r="C20" s="518"/>
      <c r="D20" s="519"/>
      <c r="E20" s="519"/>
      <c r="F20" s="519"/>
      <c r="G20" s="519"/>
      <c r="H20" s="520"/>
    </row>
    <row r="21" spans="1:8" x14ac:dyDescent="0.25">
      <c r="A21" s="31"/>
      <c r="B21" s="216"/>
      <c r="C21" s="216"/>
      <c r="D21" s="216"/>
      <c r="E21" s="216"/>
      <c r="F21" s="216"/>
      <c r="G21" s="216"/>
      <c r="H21" s="217"/>
    </row>
    <row r="22" spans="1:8" ht="35.1" customHeight="1" x14ac:dyDescent="0.25">
      <c r="A22" s="525" t="s">
        <v>49</v>
      </c>
      <c r="B22" s="585"/>
      <c r="C22" s="585"/>
      <c r="D22" s="585"/>
      <c r="E22" s="585"/>
      <c r="F22" s="585"/>
      <c r="G22" s="585"/>
      <c r="H22" s="29" t="str">
        <f>CONCATENATE("hier: ",$C$10)</f>
        <v xml:space="preserve">hier: </v>
      </c>
    </row>
    <row r="23" spans="1:8" ht="38.1" customHeight="1" x14ac:dyDescent="0.25">
      <c r="A23" s="521" t="s">
        <v>86</v>
      </c>
      <c r="B23" s="522"/>
      <c r="C23" s="530" t="s">
        <v>81</v>
      </c>
      <c r="D23" s="213" t="s">
        <v>44</v>
      </c>
      <c r="E23" s="160"/>
      <c r="F23" s="161"/>
      <c r="G23" s="161"/>
      <c r="H23" s="2"/>
    </row>
    <row r="24" spans="1:8" ht="38.1" customHeight="1" x14ac:dyDescent="0.25">
      <c r="A24" s="523"/>
      <c r="B24" s="524"/>
      <c r="C24" s="544"/>
      <c r="D24" s="213" t="s">
        <v>8</v>
      </c>
      <c r="E24" s="162"/>
      <c r="F24" s="208"/>
      <c r="G24" s="208"/>
      <c r="H24" s="5"/>
    </row>
    <row r="25" spans="1:8" x14ac:dyDescent="0.25">
      <c r="A25" s="46" t="str" cm="1">
        <f t="array" ref="A25:B25">IF('Recyclingschritt N_0'!A45:B45&lt;&gt;"",'Recyclingschritt N_0'!A45:B45,"")</f>
        <v/>
      </c>
      <c r="B25" s="215" t="str">
        <v/>
      </c>
      <c r="C25" s="210" t="str">
        <f>IF('Recyclingschritt N_0'!C45&lt;&gt;"",'Recyclingschritt N_0'!C45,"")</f>
        <v/>
      </c>
      <c r="D25" s="304" t="str">
        <f>IF('Recyclingschritt N_0'!D45&lt;&gt;"",'Recyclingschritt N_0'!D45,"")</f>
        <v/>
      </c>
      <c r="E25" s="43"/>
      <c r="F25" s="4"/>
      <c r="G25" s="4"/>
      <c r="H25" s="5"/>
    </row>
    <row r="26" spans="1:8" x14ac:dyDescent="0.25">
      <c r="A26" s="311"/>
      <c r="B26" s="312"/>
      <c r="C26" s="365"/>
      <c r="D26" s="371"/>
      <c r="E26" s="43"/>
      <c r="F26" s="163"/>
      <c r="G26" s="163"/>
      <c r="H26" s="5"/>
    </row>
    <row r="27" spans="1:8" x14ac:dyDescent="0.25">
      <c r="A27" s="311"/>
      <c r="B27" s="312"/>
      <c r="C27" s="366"/>
      <c r="D27" s="371"/>
      <c r="E27" s="164"/>
      <c r="F27" s="163"/>
      <c r="G27" s="163"/>
      <c r="H27" s="5"/>
    </row>
    <row r="28" spans="1:8" x14ac:dyDescent="0.25">
      <c r="A28" s="311"/>
      <c r="B28" s="312"/>
      <c r="C28" s="366"/>
      <c r="D28" s="371"/>
      <c r="E28" s="164"/>
      <c r="F28" s="163"/>
      <c r="G28" s="163"/>
      <c r="H28" s="5"/>
    </row>
    <row r="29" spans="1:8" x14ac:dyDescent="0.25">
      <c r="A29" s="315"/>
      <c r="B29" s="316"/>
      <c r="C29" s="367"/>
      <c r="D29" s="372"/>
      <c r="E29" s="165"/>
      <c r="F29" s="166"/>
      <c r="G29" s="166"/>
      <c r="H29" s="44"/>
    </row>
    <row r="30" spans="1:8" ht="14.25" customHeight="1" x14ac:dyDescent="0.25">
      <c r="A30" s="34"/>
      <c r="B30" s="35"/>
      <c r="C30" s="35"/>
      <c r="D30" s="36"/>
      <c r="E30" s="36"/>
      <c r="F30" s="216"/>
      <c r="G30" s="216"/>
      <c r="H30" s="217"/>
    </row>
    <row r="31" spans="1:8" ht="35.1" customHeight="1" x14ac:dyDescent="0.25">
      <c r="A31" s="525" t="s">
        <v>76</v>
      </c>
      <c r="B31" s="526"/>
      <c r="C31" s="526"/>
      <c r="D31" s="526"/>
      <c r="E31" s="526"/>
      <c r="F31" s="526"/>
      <c r="G31" s="526"/>
      <c r="H31" s="29" t="str">
        <f>CONCATENATE("hier:  ",C10)</f>
        <v xml:space="preserve">hier:  </v>
      </c>
    </row>
    <row r="32" spans="1:8" ht="15" customHeight="1" x14ac:dyDescent="0.25">
      <c r="A32" s="532" t="s">
        <v>10</v>
      </c>
      <c r="B32" s="533"/>
      <c r="C32" s="530" t="s">
        <v>81</v>
      </c>
      <c r="D32" s="530" t="s">
        <v>84</v>
      </c>
      <c r="E32" s="545" t="s">
        <v>11</v>
      </c>
      <c r="F32" s="546"/>
      <c r="G32" s="547"/>
      <c r="H32" s="548"/>
    </row>
    <row r="33" spans="1:8" ht="45" customHeight="1" x14ac:dyDescent="0.25">
      <c r="A33" s="534"/>
      <c r="B33" s="533"/>
      <c r="C33" s="537"/>
      <c r="D33" s="531"/>
      <c r="E33" s="486" t="s">
        <v>50</v>
      </c>
      <c r="F33" s="541"/>
      <c r="G33" s="213" t="s">
        <v>52</v>
      </c>
      <c r="H33" s="213" t="s">
        <v>50</v>
      </c>
    </row>
    <row r="34" spans="1:8" ht="30.75" customHeight="1" x14ac:dyDescent="0.25">
      <c r="A34" s="535"/>
      <c r="B34" s="536"/>
      <c r="C34" s="531"/>
      <c r="D34" s="9" t="s">
        <v>8</v>
      </c>
      <c r="E34" s="486" t="s">
        <v>19</v>
      </c>
      <c r="F34" s="541"/>
      <c r="G34" s="213" t="s">
        <v>53</v>
      </c>
      <c r="H34" s="8" t="s">
        <v>51</v>
      </c>
    </row>
    <row r="35" spans="1:8" x14ac:dyDescent="0.25">
      <c r="A35" s="598"/>
      <c r="B35" s="595"/>
      <c r="C35" s="24"/>
      <c r="D35" s="270"/>
      <c r="E35" s="592"/>
      <c r="F35" s="593"/>
      <c r="G35" s="233"/>
      <c r="H35" s="37" t="s">
        <v>75</v>
      </c>
    </row>
    <row r="36" spans="1:8" ht="15" customHeight="1" x14ac:dyDescent="0.25">
      <c r="A36" s="598"/>
      <c r="B36" s="595"/>
      <c r="C36" s="24"/>
      <c r="D36" s="270"/>
      <c r="E36" s="592"/>
      <c r="F36" s="593"/>
      <c r="G36" s="233"/>
      <c r="H36" s="37" t="s">
        <v>75</v>
      </c>
    </row>
    <row r="37" spans="1:8" ht="15" customHeight="1" x14ac:dyDescent="0.25">
      <c r="A37" s="598"/>
      <c r="B37" s="595"/>
      <c r="C37" s="24"/>
      <c r="D37" s="270"/>
      <c r="E37" s="592"/>
      <c r="F37" s="593"/>
      <c r="G37" s="233"/>
      <c r="H37" s="37" t="s">
        <v>75</v>
      </c>
    </row>
    <row r="38" spans="1:8" ht="15" customHeight="1" x14ac:dyDescent="0.25">
      <c r="A38" s="598"/>
      <c r="B38" s="595"/>
      <c r="C38" s="24"/>
      <c r="D38" s="270"/>
      <c r="E38" s="592"/>
      <c r="F38" s="593"/>
      <c r="G38" s="233"/>
      <c r="H38" s="37" t="s">
        <v>75</v>
      </c>
    </row>
    <row r="39" spans="1:8" x14ac:dyDescent="0.25">
      <c r="A39" s="598"/>
      <c r="B39" s="595"/>
      <c r="C39" s="24"/>
      <c r="D39" s="270"/>
      <c r="E39" s="599"/>
      <c r="F39" s="600"/>
      <c r="G39" s="233"/>
      <c r="H39" s="37" t="s">
        <v>75</v>
      </c>
    </row>
    <row r="40" spans="1:8" ht="18.75" customHeight="1" x14ac:dyDescent="0.25">
      <c r="A40" s="561" t="s">
        <v>23</v>
      </c>
      <c r="B40" s="562"/>
      <c r="C40" s="563"/>
      <c r="D40" s="345">
        <f>SUM(D35:D39)</f>
        <v>0</v>
      </c>
      <c r="E40" s="564"/>
      <c r="F40" s="565"/>
      <c r="G40" s="565"/>
      <c r="H40" s="566"/>
    </row>
    <row r="41" spans="1:8" ht="15" customHeight="1" x14ac:dyDescent="0.25">
      <c r="A41" s="577"/>
      <c r="B41" s="578"/>
      <c r="C41" s="578"/>
      <c r="D41" s="578"/>
      <c r="E41" s="578"/>
      <c r="F41" s="578"/>
      <c r="G41" s="578"/>
      <c r="H41" s="579"/>
    </row>
    <row r="42" spans="1:8" ht="39.950000000000003" customHeight="1" x14ac:dyDescent="0.25">
      <c r="A42" s="567" t="s">
        <v>114</v>
      </c>
      <c r="B42" s="568"/>
      <c r="C42" s="568"/>
      <c r="D42" s="568"/>
      <c r="E42" s="568"/>
      <c r="F42" s="568"/>
      <c r="G42" s="568"/>
      <c r="H42" s="29" t="str">
        <f>CONCATENATE("hier:  ",$C$10)</f>
        <v xml:space="preserve">hier:  </v>
      </c>
    </row>
    <row r="43" spans="1:8" ht="90" customHeight="1" x14ac:dyDescent="0.25">
      <c r="A43" s="125" t="s">
        <v>83</v>
      </c>
      <c r="B43" s="14" t="s">
        <v>73</v>
      </c>
      <c r="C43" s="14" t="s">
        <v>56</v>
      </c>
      <c r="D43" s="14" t="s">
        <v>58</v>
      </c>
      <c r="E43" s="15" t="s">
        <v>57</v>
      </c>
      <c r="F43" s="557" t="s">
        <v>54</v>
      </c>
      <c r="G43" s="227" t="s">
        <v>55</v>
      </c>
      <c r="H43" s="559" t="s">
        <v>12</v>
      </c>
    </row>
    <row r="44" spans="1:8" ht="33" customHeight="1" x14ac:dyDescent="0.25">
      <c r="A44" s="214"/>
      <c r="B44" s="213" t="s">
        <v>8</v>
      </c>
      <c r="C44" s="226" t="s">
        <v>8</v>
      </c>
      <c r="D44" s="226" t="s">
        <v>8</v>
      </c>
      <c r="E44" s="226" t="s">
        <v>8</v>
      </c>
      <c r="F44" s="558"/>
      <c r="G44" s="8" t="s">
        <v>9</v>
      </c>
      <c r="H44" s="560"/>
    </row>
    <row r="45" spans="1:8" x14ac:dyDescent="0.25">
      <c r="A45" s="175" t="s">
        <v>120</v>
      </c>
      <c r="B45" s="267"/>
      <c r="C45" s="268"/>
      <c r="D45" s="268"/>
      <c r="E45" s="282">
        <f>C45+D45</f>
        <v>0</v>
      </c>
      <c r="F45" s="253"/>
      <c r="G45" s="274"/>
      <c r="H45" s="24"/>
    </row>
    <row r="46" spans="1:8" x14ac:dyDescent="0.25">
      <c r="A46" s="175" t="s">
        <v>121</v>
      </c>
      <c r="B46" s="268"/>
      <c r="C46" s="268"/>
      <c r="D46" s="268"/>
      <c r="E46" s="282">
        <f t="shared" ref="E46:E64" si="0">C46+D46</f>
        <v>0</v>
      </c>
      <c r="F46" s="253"/>
      <c r="G46" s="274"/>
      <c r="H46" s="24"/>
    </row>
    <row r="47" spans="1:8" x14ac:dyDescent="0.25">
      <c r="A47" s="175" t="s">
        <v>122</v>
      </c>
      <c r="B47" s="268"/>
      <c r="C47" s="268"/>
      <c r="D47" s="268"/>
      <c r="E47" s="282">
        <f t="shared" si="0"/>
        <v>0</v>
      </c>
      <c r="F47" s="253"/>
      <c r="G47" s="274"/>
      <c r="H47" s="24"/>
    </row>
    <row r="48" spans="1:8" x14ac:dyDescent="0.25">
      <c r="A48" s="175" t="s">
        <v>123</v>
      </c>
      <c r="B48" s="268"/>
      <c r="C48" s="268"/>
      <c r="D48" s="268"/>
      <c r="E48" s="282">
        <f t="shared" si="0"/>
        <v>0</v>
      </c>
      <c r="F48" s="253"/>
      <c r="G48" s="274"/>
      <c r="H48" s="24"/>
    </row>
    <row r="49" spans="1:8" x14ac:dyDescent="0.25">
      <c r="A49" s="175" t="s">
        <v>124</v>
      </c>
      <c r="B49" s="268"/>
      <c r="C49" s="268"/>
      <c r="D49" s="268"/>
      <c r="E49" s="282">
        <f t="shared" si="0"/>
        <v>0</v>
      </c>
      <c r="F49" s="24"/>
      <c r="G49" s="274"/>
      <c r="H49" s="24"/>
    </row>
    <row r="50" spans="1:8" x14ac:dyDescent="0.25">
      <c r="A50" s="175" t="s">
        <v>125</v>
      </c>
      <c r="B50" s="268"/>
      <c r="C50" s="268"/>
      <c r="D50" s="268"/>
      <c r="E50" s="282">
        <f t="shared" si="0"/>
        <v>0</v>
      </c>
      <c r="F50" s="253"/>
      <c r="G50" s="274"/>
      <c r="H50" s="24"/>
    </row>
    <row r="51" spans="1:8" x14ac:dyDescent="0.25">
      <c r="A51" s="175" t="s">
        <v>28</v>
      </c>
      <c r="B51" s="268"/>
      <c r="C51" s="268"/>
      <c r="D51" s="268"/>
      <c r="E51" s="282">
        <f t="shared" si="0"/>
        <v>0</v>
      </c>
      <c r="F51" s="253"/>
      <c r="G51" s="274"/>
      <c r="H51" s="24"/>
    </row>
    <row r="52" spans="1:8" ht="17.25" x14ac:dyDescent="0.25">
      <c r="A52" s="175" t="s">
        <v>147</v>
      </c>
      <c r="B52" s="268"/>
      <c r="C52" s="268"/>
      <c r="D52" s="268"/>
      <c r="E52" s="282">
        <f t="shared" si="0"/>
        <v>0</v>
      </c>
      <c r="F52" s="253"/>
      <c r="G52" s="274"/>
      <c r="H52" s="24"/>
    </row>
    <row r="53" spans="1:8" ht="19.5" x14ac:dyDescent="0.35">
      <c r="A53" s="175" t="s">
        <v>148</v>
      </c>
      <c r="B53" s="268"/>
      <c r="C53" s="268"/>
      <c r="D53" s="268"/>
      <c r="E53" s="282">
        <f t="shared" si="0"/>
        <v>0</v>
      </c>
      <c r="F53" s="253"/>
      <c r="G53" s="274"/>
      <c r="H53" s="24"/>
    </row>
    <row r="54" spans="1:8" ht="47.25" x14ac:dyDescent="0.25">
      <c r="A54" s="175" t="s">
        <v>149</v>
      </c>
      <c r="B54" s="268"/>
      <c r="C54" s="268"/>
      <c r="D54" s="268"/>
      <c r="E54" s="282">
        <f t="shared" si="0"/>
        <v>0</v>
      </c>
      <c r="F54" s="253"/>
      <c r="G54" s="274"/>
      <c r="H54" s="24"/>
    </row>
    <row r="55" spans="1:8" ht="32.25" x14ac:dyDescent="0.25">
      <c r="A55" s="175" t="s">
        <v>150</v>
      </c>
      <c r="B55" s="268"/>
      <c r="C55" s="268"/>
      <c r="D55" s="268"/>
      <c r="E55" s="282">
        <f t="shared" si="0"/>
        <v>0</v>
      </c>
      <c r="F55" s="253"/>
      <c r="G55" s="274"/>
      <c r="H55" s="24"/>
    </row>
    <row r="56" spans="1:8" ht="17.25" x14ac:dyDescent="0.25">
      <c r="A56" s="175" t="s">
        <v>151</v>
      </c>
      <c r="B56" s="267"/>
      <c r="C56" s="268"/>
      <c r="D56" s="268"/>
      <c r="E56" s="282">
        <f t="shared" si="0"/>
        <v>0</v>
      </c>
      <c r="F56" s="253"/>
      <c r="G56" s="274"/>
      <c r="H56" s="24"/>
    </row>
    <row r="57" spans="1:8" ht="17.25" x14ac:dyDescent="0.25">
      <c r="A57" s="175" t="s">
        <v>152</v>
      </c>
      <c r="B57" s="287"/>
      <c r="C57" s="270"/>
      <c r="D57" s="288"/>
      <c r="E57" s="282">
        <f t="shared" si="0"/>
        <v>0</v>
      </c>
      <c r="F57" s="231"/>
      <c r="G57" s="275"/>
      <c r="H57" s="24"/>
    </row>
    <row r="58" spans="1:8" ht="17.25" x14ac:dyDescent="0.25">
      <c r="A58" s="175" t="s">
        <v>153</v>
      </c>
      <c r="B58" s="287"/>
      <c r="C58" s="270"/>
      <c r="D58" s="288"/>
      <c r="E58" s="282">
        <f t="shared" si="0"/>
        <v>0</v>
      </c>
      <c r="F58" s="24"/>
      <c r="G58" s="275"/>
      <c r="H58" s="24"/>
    </row>
    <row r="59" spans="1:8" x14ac:dyDescent="0.25">
      <c r="A59" s="198" t="str">
        <f>IF('Recyclingschritt N_0'!A92&lt;&gt;"",'Recyclingschritt N_0'!A92,"")</f>
        <v/>
      </c>
      <c r="B59" s="287"/>
      <c r="C59" s="270"/>
      <c r="D59" s="288"/>
      <c r="E59" s="282">
        <f t="shared" si="0"/>
        <v>0</v>
      </c>
      <c r="F59" s="24"/>
      <c r="G59" s="275"/>
      <c r="H59" s="24"/>
    </row>
    <row r="60" spans="1:8" x14ac:dyDescent="0.25">
      <c r="A60" s="198" t="str">
        <f>IF('Recyclingschritt N_0'!A93&lt;&gt;"",'Recyclingschritt N_0'!A93,"")</f>
        <v/>
      </c>
      <c r="B60" s="287"/>
      <c r="C60" s="270"/>
      <c r="D60" s="288"/>
      <c r="E60" s="282">
        <f t="shared" si="0"/>
        <v>0</v>
      </c>
      <c r="F60" s="24"/>
      <c r="G60" s="275"/>
      <c r="H60" s="24"/>
    </row>
    <row r="61" spans="1:8" x14ac:dyDescent="0.25">
      <c r="A61" s="198" t="str">
        <f>IF('Recyclingschritt N_0'!A94&lt;&gt;"",'Recyclingschritt N_0'!A94,"")</f>
        <v/>
      </c>
      <c r="B61" s="287"/>
      <c r="C61" s="270"/>
      <c r="D61" s="288"/>
      <c r="E61" s="282">
        <f t="shared" si="0"/>
        <v>0</v>
      </c>
      <c r="F61" s="24"/>
      <c r="G61" s="275"/>
      <c r="H61" s="24"/>
    </row>
    <row r="62" spans="1:8" x14ac:dyDescent="0.25">
      <c r="A62" s="198" t="str">
        <f>IF('Recyclingschritt N_0'!A95&lt;&gt;"",'Recyclingschritt N_0'!A95,"")</f>
        <v/>
      </c>
      <c r="B62" s="287"/>
      <c r="C62" s="270"/>
      <c r="D62" s="288"/>
      <c r="E62" s="282">
        <f t="shared" si="0"/>
        <v>0</v>
      </c>
      <c r="F62" s="24"/>
      <c r="G62" s="275"/>
      <c r="H62" s="24"/>
    </row>
    <row r="63" spans="1:8" x14ac:dyDescent="0.25">
      <c r="A63" s="198" t="str">
        <f>IF('Recyclingschritt N_0'!A96&lt;&gt;"",'Recyclingschritt N_0'!A96,"")</f>
        <v/>
      </c>
      <c r="B63" s="287"/>
      <c r="C63" s="270"/>
      <c r="D63" s="288"/>
      <c r="E63" s="282">
        <f t="shared" si="0"/>
        <v>0</v>
      </c>
      <c r="F63" s="24"/>
      <c r="G63" s="275"/>
      <c r="H63" s="24"/>
    </row>
    <row r="64" spans="1:8" ht="15" customHeight="1" x14ac:dyDescent="0.25">
      <c r="A64" s="230" t="s">
        <v>92</v>
      </c>
      <c r="B64" s="351">
        <f>SUM(B45:B63)</f>
        <v>0</v>
      </c>
      <c r="C64" s="351">
        <f>SUM(C45:C63)</f>
        <v>0</v>
      </c>
      <c r="D64" s="351">
        <f>SUM(D45:D63)</f>
        <v>0</v>
      </c>
      <c r="E64" s="282">
        <f t="shared" si="0"/>
        <v>0</v>
      </c>
      <c r="F64" s="356"/>
      <c r="G64" s="373"/>
      <c r="H64" s="374"/>
    </row>
    <row r="65" spans="1:8" ht="15" customHeight="1" x14ac:dyDescent="0.25">
      <c r="A65" s="552"/>
      <c r="B65" s="553"/>
      <c r="C65" s="553"/>
      <c r="D65" s="553"/>
      <c r="E65" s="553"/>
      <c r="F65" s="553"/>
      <c r="G65" s="553"/>
      <c r="H65" s="553"/>
    </row>
    <row r="66" spans="1:8" x14ac:dyDescent="0.25">
      <c r="A66" s="7"/>
    </row>
    <row r="67" spans="1:8" x14ac:dyDescent="0.25">
      <c r="A67" s="7" t="str">
        <f>Gesamtergebnis!A197</f>
        <v>Anmerkungen (vgl. DV Abschnitt 7):</v>
      </c>
    </row>
    <row r="69" spans="1:8" ht="31.5" customHeight="1" x14ac:dyDescent="0.25">
      <c r="A69" s="458" t="s">
        <v>172</v>
      </c>
      <c r="B69" s="458"/>
      <c r="C69" s="458"/>
      <c r="D69" s="458"/>
      <c r="E69" s="458"/>
      <c r="F69" s="458"/>
      <c r="G69" s="458"/>
      <c r="H69" s="458"/>
    </row>
    <row r="71" spans="1:8" ht="15" customHeight="1" x14ac:dyDescent="0.25">
      <c r="A71" s="458" t="s">
        <v>173</v>
      </c>
      <c r="B71" s="458"/>
      <c r="C71" s="458"/>
      <c r="D71" s="458"/>
      <c r="E71" s="458"/>
      <c r="F71" s="458"/>
      <c r="G71" s="458"/>
      <c r="H71" s="458"/>
    </row>
    <row r="72" spans="1:8" ht="36" customHeight="1" x14ac:dyDescent="0.25">
      <c r="A72" s="458"/>
      <c r="B72" s="458"/>
      <c r="C72" s="458"/>
      <c r="D72" s="458"/>
      <c r="E72" s="458"/>
      <c r="F72" s="458"/>
      <c r="G72" s="458"/>
      <c r="H72" s="458"/>
    </row>
    <row r="74" spans="1:8" ht="37.5" customHeight="1" x14ac:dyDescent="0.25">
      <c r="A74" s="458" t="s">
        <v>106</v>
      </c>
      <c r="B74" s="459"/>
      <c r="C74" s="459"/>
      <c r="D74" s="459"/>
      <c r="E74" s="459"/>
      <c r="F74" s="459"/>
      <c r="G74" s="459"/>
      <c r="H74" s="459"/>
    </row>
    <row r="76" spans="1:8" ht="65.25" customHeight="1" x14ac:dyDescent="0.25">
      <c r="A76" s="458" t="s">
        <v>113</v>
      </c>
      <c r="B76" s="459"/>
      <c r="C76" s="459"/>
      <c r="D76" s="459"/>
      <c r="E76" s="459"/>
      <c r="F76" s="459"/>
      <c r="G76" s="459"/>
      <c r="H76" s="459"/>
    </row>
    <row r="78" spans="1:8" x14ac:dyDescent="0.25">
      <c r="A78" s="458" t="s">
        <v>107</v>
      </c>
      <c r="B78" s="458"/>
      <c r="C78" s="458"/>
      <c r="D78" s="458"/>
      <c r="E78" s="458"/>
      <c r="F78" s="458"/>
      <c r="G78" s="458"/>
      <c r="H78" s="458"/>
    </row>
    <row r="79" spans="1:8" ht="32.25" customHeight="1" x14ac:dyDescent="0.25">
      <c r="A79" s="458"/>
      <c r="B79" s="458"/>
      <c r="C79" s="458"/>
      <c r="D79" s="458"/>
      <c r="E79" s="458"/>
      <c r="F79" s="458"/>
      <c r="G79" s="458"/>
      <c r="H79" s="458"/>
    </row>
    <row r="81" spans="1:8" ht="37.5" customHeight="1" x14ac:dyDescent="0.25">
      <c r="A81" s="458" t="s">
        <v>108</v>
      </c>
      <c r="B81" s="458"/>
      <c r="C81" s="458"/>
      <c r="D81" s="458"/>
      <c r="E81" s="458"/>
      <c r="F81" s="458"/>
      <c r="G81" s="458"/>
      <c r="H81" s="458"/>
    </row>
    <row r="82" spans="1:8" s="209" customFormat="1" ht="50.25" customHeight="1" x14ac:dyDescent="0.25">
      <c r="A82" s="458" t="s">
        <v>109</v>
      </c>
      <c r="B82" s="458"/>
      <c r="C82" s="458"/>
      <c r="D82" s="458"/>
      <c r="E82" s="458"/>
      <c r="F82" s="458"/>
      <c r="G82" s="458"/>
      <c r="H82" s="458"/>
    </row>
    <row r="83" spans="1:8" s="209" customFormat="1" ht="15" customHeight="1" x14ac:dyDescent="0.25">
      <c r="A83" s="211"/>
      <c r="B83" s="211"/>
      <c r="C83" s="211"/>
      <c r="D83" s="211"/>
      <c r="E83" s="211"/>
      <c r="F83" s="211"/>
      <c r="G83" s="211"/>
      <c r="H83" s="211"/>
    </row>
    <row r="84" spans="1:8" s="209" customFormat="1" ht="20.25" customHeight="1" x14ac:dyDescent="0.25">
      <c r="A84" s="458" t="s">
        <v>102</v>
      </c>
      <c r="B84" s="458"/>
      <c r="C84" s="458"/>
      <c r="D84" s="458"/>
      <c r="E84" s="458"/>
      <c r="F84" s="458"/>
      <c r="G84" s="458"/>
      <c r="H84" s="458"/>
    </row>
    <row r="85" spans="1:8" s="209" customFormat="1" ht="15" customHeight="1" x14ac:dyDescent="0.25">
      <c r="A85" s="211"/>
      <c r="B85" s="211"/>
      <c r="C85" s="211"/>
      <c r="D85" s="211"/>
      <c r="E85" s="211"/>
      <c r="F85" s="211"/>
      <c r="G85" s="211"/>
      <c r="H85" s="211"/>
    </row>
    <row r="86" spans="1:8" s="209" customFormat="1" ht="39" customHeight="1" x14ac:dyDescent="0.25">
      <c r="A86" s="458" t="s">
        <v>110</v>
      </c>
      <c r="B86" s="458"/>
      <c r="C86" s="458"/>
      <c r="D86" s="458"/>
      <c r="E86" s="458"/>
      <c r="F86" s="458"/>
      <c r="G86" s="458"/>
      <c r="H86" s="458"/>
    </row>
    <row r="88" spans="1:8" ht="35.1" customHeight="1" x14ac:dyDescent="0.25">
      <c r="A88" s="464" t="s">
        <v>155</v>
      </c>
      <c r="B88" s="427"/>
      <c r="C88" s="427"/>
      <c r="D88" s="427"/>
      <c r="E88" s="427"/>
      <c r="F88" s="427"/>
      <c r="G88" s="427"/>
      <c r="H88" s="573"/>
    </row>
    <row r="90" spans="1:8" ht="99.95" customHeight="1" x14ac:dyDescent="0.25">
      <c r="A90" s="458" t="s">
        <v>156</v>
      </c>
      <c r="B90" s="458"/>
      <c r="C90" s="458"/>
      <c r="D90" s="458"/>
      <c r="E90" s="458"/>
      <c r="F90" s="458"/>
      <c r="G90" s="458"/>
      <c r="H90" s="458"/>
    </row>
  </sheetData>
  <sheetProtection algorithmName="SHA-512" hashValue="NMU6900nyv8PuhHVXMhlK0iV1whKsaEjazNSsaPaMUd9kuKZ9p7OmHYve4iK3VaAmKOGF9j/T7RITBmfFXqK5g==" saltValue="Viaojtqbjk37Vyakwr9gIg==" spinCount="100000" sheet="1" objects="1" scenarios="1"/>
  <mergeCells count="43">
    <mergeCell ref="A22:G22"/>
    <mergeCell ref="C1:F1"/>
    <mergeCell ref="B2:H2"/>
    <mergeCell ref="A3:H3"/>
    <mergeCell ref="A19:B20"/>
    <mergeCell ref="C19:H20"/>
    <mergeCell ref="A23:B24"/>
    <mergeCell ref="C23:C24"/>
    <mergeCell ref="A31:G31"/>
    <mergeCell ref="A32:B34"/>
    <mergeCell ref="C32:C34"/>
    <mergeCell ref="D32:D33"/>
    <mergeCell ref="E32:H32"/>
    <mergeCell ref="E33:F33"/>
    <mergeCell ref="E34:F34"/>
    <mergeCell ref="A35:B35"/>
    <mergeCell ref="E35:F35"/>
    <mergeCell ref="A36:B36"/>
    <mergeCell ref="E36:F36"/>
    <mergeCell ref="A37:B37"/>
    <mergeCell ref="E37:F37"/>
    <mergeCell ref="A71:H72"/>
    <mergeCell ref="E38:F38"/>
    <mergeCell ref="A39:B39"/>
    <mergeCell ref="E39:F39"/>
    <mergeCell ref="A40:C40"/>
    <mergeCell ref="E40:H40"/>
    <mergeCell ref="A41:H41"/>
    <mergeCell ref="A42:G42"/>
    <mergeCell ref="F43:F44"/>
    <mergeCell ref="H43:H44"/>
    <mergeCell ref="A65:H65"/>
    <mergeCell ref="A69:H69"/>
    <mergeCell ref="A38:B38"/>
    <mergeCell ref="A86:H86"/>
    <mergeCell ref="A88:H88"/>
    <mergeCell ref="A90:H90"/>
    <mergeCell ref="A74:H74"/>
    <mergeCell ref="A76:H76"/>
    <mergeCell ref="A78:H79"/>
    <mergeCell ref="A81:H81"/>
    <mergeCell ref="A82:H82"/>
    <mergeCell ref="A84:H84"/>
  </mergeCells>
  <pageMargins left="0.59055118110236227" right="0.62992125984251968" top="0.51181102362204722" bottom="0.51181102362204722" header="0.31496062992125984" footer="0.31496062992125984"/>
  <pageSetup paperSize="9" scale="75" orientation="portrait" r:id="rId1"/>
  <headerFooter>
    <oddHeader>&amp;CBlatt - &amp;A</oddHeader>
    <oddFooter>Seite &amp;P von &amp;N</odd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3CB4D-39DA-4D78-9BC6-51A95FA2C17E}">
  <sheetPr codeName="Tabelle14"/>
  <dimension ref="A1:N44"/>
  <sheetViews>
    <sheetView view="pageLayout" zoomScaleNormal="100" workbookViewId="0">
      <selection activeCell="D6" sqref="D6:F6"/>
    </sheetView>
  </sheetViews>
  <sheetFormatPr baseColWidth="10" defaultRowHeight="15" x14ac:dyDescent="0.25"/>
  <sheetData>
    <row r="1" spans="1:14" x14ac:dyDescent="0.25">
      <c r="A1" s="49"/>
      <c r="B1" s="62"/>
      <c r="C1" s="1"/>
      <c r="D1" s="1"/>
      <c r="E1" s="1"/>
      <c r="F1" s="1"/>
      <c r="G1" s="2"/>
      <c r="H1" s="49"/>
      <c r="I1" s="1"/>
      <c r="J1" s="1"/>
      <c r="K1" s="1"/>
      <c r="L1" s="1"/>
      <c r="M1" s="1"/>
      <c r="N1" s="2"/>
    </row>
    <row r="2" spans="1:14" ht="18.75" x14ac:dyDescent="0.25">
      <c r="A2" s="69" t="s">
        <v>181</v>
      </c>
      <c r="B2" s="65"/>
      <c r="C2" s="4"/>
      <c r="D2" s="4"/>
      <c r="E2" s="4"/>
      <c r="F2" s="4"/>
      <c r="G2" s="5"/>
      <c r="H2" s="89" t="s">
        <v>182</v>
      </c>
      <c r="I2" s="4"/>
      <c r="J2" s="4"/>
      <c r="K2" s="4"/>
      <c r="L2" s="4"/>
      <c r="M2" s="4"/>
      <c r="N2" s="5"/>
    </row>
    <row r="3" spans="1:14" ht="18.75" x14ac:dyDescent="0.25">
      <c r="A3" s="69" t="s">
        <v>211</v>
      </c>
      <c r="B3" s="65"/>
      <c r="C3" s="4"/>
      <c r="D3" s="4"/>
      <c r="E3" s="4"/>
      <c r="F3" s="4"/>
      <c r="G3" s="5"/>
      <c r="H3" s="601" t="s">
        <v>184</v>
      </c>
      <c r="I3" s="602"/>
      <c r="J3" s="602"/>
      <c r="K3" s="602"/>
      <c r="L3" s="602"/>
      <c r="M3" s="602"/>
      <c r="N3" s="536"/>
    </row>
    <row r="4" spans="1:14" ht="18.75" x14ac:dyDescent="0.25">
      <c r="A4" s="240"/>
      <c r="B4" s="4"/>
      <c r="C4" s="4"/>
      <c r="D4" s="4"/>
      <c r="E4" s="4"/>
      <c r="F4" s="4"/>
      <c r="G4" s="5"/>
      <c r="H4" s="603"/>
      <c r="I4" s="604"/>
      <c r="J4" s="604"/>
      <c r="K4" s="604"/>
      <c r="L4" s="604"/>
      <c r="M4" s="604"/>
      <c r="N4" s="605"/>
    </row>
    <row r="5" spans="1:14" x14ac:dyDescent="0.25">
      <c r="A5" s="71"/>
      <c r="B5" s="4"/>
      <c r="C5" s="4"/>
      <c r="D5" s="4"/>
      <c r="E5" s="4"/>
      <c r="F5" s="4"/>
      <c r="G5" s="5"/>
      <c r="H5" s="606"/>
      <c r="I5" s="607"/>
      <c r="J5" s="607"/>
      <c r="K5" s="607"/>
      <c r="L5" s="607"/>
      <c r="M5" s="607"/>
      <c r="N5" s="608"/>
    </row>
    <row r="6" spans="1:14" x14ac:dyDescent="0.25">
      <c r="A6" s="89" t="s">
        <v>185</v>
      </c>
      <c r="B6" s="4"/>
      <c r="C6" s="4"/>
      <c r="D6" s="624"/>
      <c r="E6" s="625"/>
      <c r="F6" s="626"/>
      <c r="G6" s="5"/>
      <c r="H6" s="606"/>
      <c r="I6" s="607"/>
      <c r="J6" s="607"/>
      <c r="K6" s="607"/>
      <c r="L6" s="607"/>
      <c r="M6" s="607"/>
      <c r="N6" s="608"/>
    </row>
    <row r="7" spans="1:14" ht="30" customHeight="1" x14ac:dyDescent="0.25">
      <c r="A7" s="89" t="s">
        <v>186</v>
      </c>
      <c r="B7" s="4"/>
      <c r="C7" s="4"/>
      <c r="D7" s="627"/>
      <c r="E7" s="628"/>
      <c r="F7" s="593"/>
      <c r="G7" s="5"/>
      <c r="H7" s="606"/>
      <c r="I7" s="607"/>
      <c r="J7" s="607"/>
      <c r="K7" s="607"/>
      <c r="L7" s="607"/>
      <c r="M7" s="607"/>
      <c r="N7" s="608"/>
    </row>
    <row r="8" spans="1:14" x14ac:dyDescent="0.25">
      <c r="A8" s="89"/>
      <c r="B8" s="4"/>
      <c r="C8" s="4"/>
      <c r="D8" s="4"/>
      <c r="E8" s="4"/>
      <c r="F8" s="4"/>
      <c r="G8" s="5"/>
      <c r="H8" s="606"/>
      <c r="I8" s="607"/>
      <c r="J8" s="607"/>
      <c r="K8" s="607"/>
      <c r="L8" s="607"/>
      <c r="M8" s="607"/>
      <c r="N8" s="608"/>
    </row>
    <row r="9" spans="1:14" x14ac:dyDescent="0.25">
      <c r="A9" s="89"/>
      <c r="B9" s="4"/>
      <c r="C9" s="4"/>
      <c r="D9" s="4"/>
      <c r="E9" s="4"/>
      <c r="F9" s="4"/>
      <c r="G9" s="5"/>
      <c r="H9" s="606"/>
      <c r="I9" s="607"/>
      <c r="J9" s="607"/>
      <c r="K9" s="607"/>
      <c r="L9" s="607"/>
      <c r="M9" s="607"/>
      <c r="N9" s="608"/>
    </row>
    <row r="10" spans="1:14" ht="17.25" x14ac:dyDescent="0.25">
      <c r="A10" s="116" t="s">
        <v>187</v>
      </c>
      <c r="B10" s="4"/>
      <c r="C10" s="4"/>
      <c r="D10" s="4"/>
      <c r="E10" s="4"/>
      <c r="F10" s="4"/>
      <c r="G10" s="5"/>
      <c r="H10" s="606"/>
      <c r="I10" s="607"/>
      <c r="J10" s="607"/>
      <c r="K10" s="607"/>
      <c r="L10" s="607"/>
      <c r="M10" s="607"/>
      <c r="N10" s="608"/>
    </row>
    <row r="11" spans="1:14" ht="47.25" customHeight="1" x14ac:dyDescent="0.25">
      <c r="A11" s="612" t="s">
        <v>188</v>
      </c>
      <c r="B11" s="613"/>
      <c r="C11" s="613"/>
      <c r="D11" s="613"/>
      <c r="E11" s="613"/>
      <c r="F11" s="613"/>
      <c r="G11" s="614"/>
      <c r="H11" s="606"/>
      <c r="I11" s="607"/>
      <c r="J11" s="607"/>
      <c r="K11" s="607"/>
      <c r="L11" s="607"/>
      <c r="M11" s="607"/>
      <c r="N11" s="608"/>
    </row>
    <row r="12" spans="1:14" x14ac:dyDescent="0.25">
      <c r="A12" s="241"/>
      <c r="B12" s="53"/>
      <c r="C12" s="53"/>
      <c r="D12" s="53"/>
      <c r="E12" s="53"/>
      <c r="F12" s="53"/>
      <c r="G12" s="44"/>
      <c r="H12" s="606"/>
      <c r="I12" s="607"/>
      <c r="J12" s="607"/>
      <c r="K12" s="607"/>
      <c r="L12" s="607"/>
      <c r="M12" s="607"/>
      <c r="N12" s="608"/>
    </row>
    <row r="13" spans="1:14" x14ac:dyDescent="0.25">
      <c r="A13" s="615"/>
      <c r="B13" s="616"/>
      <c r="C13" s="616"/>
      <c r="D13" s="616"/>
      <c r="E13" s="616"/>
      <c r="F13" s="616"/>
      <c r="G13" s="617"/>
      <c r="H13" s="606"/>
      <c r="I13" s="607"/>
      <c r="J13" s="607"/>
      <c r="K13" s="607"/>
      <c r="L13" s="607"/>
      <c r="M13" s="607"/>
      <c r="N13" s="608"/>
    </row>
    <row r="14" spans="1:14" x14ac:dyDescent="0.25">
      <c r="A14" s="618"/>
      <c r="B14" s="619"/>
      <c r="C14" s="619"/>
      <c r="D14" s="619"/>
      <c r="E14" s="619"/>
      <c r="F14" s="619"/>
      <c r="G14" s="620"/>
      <c r="H14" s="606"/>
      <c r="I14" s="607"/>
      <c r="J14" s="607"/>
      <c r="K14" s="607"/>
      <c r="L14" s="607"/>
      <c r="M14" s="607"/>
      <c r="N14" s="608"/>
    </row>
    <row r="15" spans="1:14" x14ac:dyDescent="0.25">
      <c r="A15" s="618"/>
      <c r="B15" s="619"/>
      <c r="C15" s="619"/>
      <c r="D15" s="619"/>
      <c r="E15" s="619"/>
      <c r="F15" s="619"/>
      <c r="G15" s="620"/>
      <c r="H15" s="606"/>
      <c r="I15" s="607"/>
      <c r="J15" s="607"/>
      <c r="K15" s="607"/>
      <c r="L15" s="607"/>
      <c r="M15" s="607"/>
      <c r="N15" s="608"/>
    </row>
    <row r="16" spans="1:14" x14ac:dyDescent="0.25">
      <c r="A16" s="618"/>
      <c r="B16" s="619"/>
      <c r="C16" s="619"/>
      <c r="D16" s="619"/>
      <c r="E16" s="619"/>
      <c r="F16" s="619"/>
      <c r="G16" s="620"/>
      <c r="H16" s="606"/>
      <c r="I16" s="607"/>
      <c r="J16" s="607"/>
      <c r="K16" s="607"/>
      <c r="L16" s="607"/>
      <c r="M16" s="607"/>
      <c r="N16" s="608"/>
    </row>
    <row r="17" spans="1:14" x14ac:dyDescent="0.25">
      <c r="A17" s="618"/>
      <c r="B17" s="619"/>
      <c r="C17" s="619"/>
      <c r="D17" s="619"/>
      <c r="E17" s="619"/>
      <c r="F17" s="619"/>
      <c r="G17" s="620"/>
      <c r="H17" s="606"/>
      <c r="I17" s="607"/>
      <c r="J17" s="607"/>
      <c r="K17" s="607"/>
      <c r="L17" s="607"/>
      <c r="M17" s="607"/>
      <c r="N17" s="608"/>
    </row>
    <row r="18" spans="1:14" x14ac:dyDescent="0.25">
      <c r="A18" s="618"/>
      <c r="B18" s="619"/>
      <c r="C18" s="619"/>
      <c r="D18" s="619"/>
      <c r="E18" s="619"/>
      <c r="F18" s="619"/>
      <c r="G18" s="620"/>
      <c r="H18" s="606"/>
      <c r="I18" s="607"/>
      <c r="J18" s="607"/>
      <c r="K18" s="607"/>
      <c r="L18" s="607"/>
      <c r="M18" s="607"/>
      <c r="N18" s="608"/>
    </row>
    <row r="19" spans="1:14" x14ac:dyDescent="0.25">
      <c r="A19" s="618"/>
      <c r="B19" s="619"/>
      <c r="C19" s="619"/>
      <c r="D19" s="619"/>
      <c r="E19" s="619"/>
      <c r="F19" s="619"/>
      <c r="G19" s="620"/>
      <c r="H19" s="606"/>
      <c r="I19" s="607"/>
      <c r="J19" s="607"/>
      <c r="K19" s="607"/>
      <c r="L19" s="607"/>
      <c r="M19" s="607"/>
      <c r="N19" s="608"/>
    </row>
    <row r="20" spans="1:14" x14ac:dyDescent="0.25">
      <c r="A20" s="618"/>
      <c r="B20" s="619"/>
      <c r="C20" s="619"/>
      <c r="D20" s="619"/>
      <c r="E20" s="619"/>
      <c r="F20" s="619"/>
      <c r="G20" s="620"/>
      <c r="H20" s="606"/>
      <c r="I20" s="607"/>
      <c r="J20" s="607"/>
      <c r="K20" s="607"/>
      <c r="L20" s="607"/>
      <c r="M20" s="607"/>
      <c r="N20" s="608"/>
    </row>
    <row r="21" spans="1:14" x14ac:dyDescent="0.25">
      <c r="A21" s="618"/>
      <c r="B21" s="619"/>
      <c r="C21" s="619"/>
      <c r="D21" s="619"/>
      <c r="E21" s="619"/>
      <c r="F21" s="619"/>
      <c r="G21" s="620"/>
      <c r="H21" s="606"/>
      <c r="I21" s="607"/>
      <c r="J21" s="607"/>
      <c r="K21" s="607"/>
      <c r="L21" s="607"/>
      <c r="M21" s="607"/>
      <c r="N21" s="608"/>
    </row>
    <row r="22" spans="1:14" x14ac:dyDescent="0.25">
      <c r="A22" s="618"/>
      <c r="B22" s="619"/>
      <c r="C22" s="619"/>
      <c r="D22" s="619"/>
      <c r="E22" s="619"/>
      <c r="F22" s="619"/>
      <c r="G22" s="620"/>
      <c r="H22" s="606"/>
      <c r="I22" s="607"/>
      <c r="J22" s="607"/>
      <c r="K22" s="607"/>
      <c r="L22" s="607"/>
      <c r="M22" s="607"/>
      <c r="N22" s="608"/>
    </row>
    <row r="23" spans="1:14" x14ac:dyDescent="0.25">
      <c r="A23" s="618"/>
      <c r="B23" s="619"/>
      <c r="C23" s="619"/>
      <c r="D23" s="619"/>
      <c r="E23" s="619"/>
      <c r="F23" s="619"/>
      <c r="G23" s="620"/>
      <c r="H23" s="606"/>
      <c r="I23" s="607"/>
      <c r="J23" s="607"/>
      <c r="K23" s="607"/>
      <c r="L23" s="607"/>
      <c r="M23" s="607"/>
      <c r="N23" s="608"/>
    </row>
    <row r="24" spans="1:14" x14ac:dyDescent="0.25">
      <c r="A24" s="618"/>
      <c r="B24" s="619"/>
      <c r="C24" s="619"/>
      <c r="D24" s="619"/>
      <c r="E24" s="619"/>
      <c r="F24" s="619"/>
      <c r="G24" s="620"/>
      <c r="H24" s="606"/>
      <c r="I24" s="607"/>
      <c r="J24" s="607"/>
      <c r="K24" s="607"/>
      <c r="L24" s="607"/>
      <c r="M24" s="607"/>
      <c r="N24" s="608"/>
    </row>
    <row r="25" spans="1:14" x14ac:dyDescent="0.25">
      <c r="A25" s="618"/>
      <c r="B25" s="619"/>
      <c r="C25" s="619"/>
      <c r="D25" s="619"/>
      <c r="E25" s="619"/>
      <c r="F25" s="619"/>
      <c r="G25" s="620"/>
      <c r="H25" s="606"/>
      <c r="I25" s="607"/>
      <c r="J25" s="607"/>
      <c r="K25" s="607"/>
      <c r="L25" s="607"/>
      <c r="M25" s="607"/>
      <c r="N25" s="608"/>
    </row>
    <row r="26" spans="1:14" x14ac:dyDescent="0.25">
      <c r="A26" s="618"/>
      <c r="B26" s="619"/>
      <c r="C26" s="619"/>
      <c r="D26" s="619"/>
      <c r="E26" s="619"/>
      <c r="F26" s="619"/>
      <c r="G26" s="620"/>
      <c r="H26" s="606"/>
      <c r="I26" s="607"/>
      <c r="J26" s="607"/>
      <c r="K26" s="607"/>
      <c r="L26" s="607"/>
      <c r="M26" s="607"/>
      <c r="N26" s="608"/>
    </row>
    <row r="27" spans="1:14" x14ac:dyDescent="0.25">
      <c r="A27" s="618"/>
      <c r="B27" s="619"/>
      <c r="C27" s="619"/>
      <c r="D27" s="619"/>
      <c r="E27" s="619"/>
      <c r="F27" s="619"/>
      <c r="G27" s="620"/>
      <c r="H27" s="606"/>
      <c r="I27" s="607"/>
      <c r="J27" s="607"/>
      <c r="K27" s="607"/>
      <c r="L27" s="607"/>
      <c r="M27" s="607"/>
      <c r="N27" s="608"/>
    </row>
    <row r="28" spans="1:14" x14ac:dyDescent="0.25">
      <c r="A28" s="618"/>
      <c r="B28" s="619"/>
      <c r="C28" s="619"/>
      <c r="D28" s="619"/>
      <c r="E28" s="619"/>
      <c r="F28" s="619"/>
      <c r="G28" s="620"/>
      <c r="H28" s="606"/>
      <c r="I28" s="607"/>
      <c r="J28" s="607"/>
      <c r="K28" s="607"/>
      <c r="L28" s="607"/>
      <c r="M28" s="607"/>
      <c r="N28" s="608"/>
    </row>
    <row r="29" spans="1:14" x14ac:dyDescent="0.25">
      <c r="A29" s="618"/>
      <c r="B29" s="619"/>
      <c r="C29" s="619"/>
      <c r="D29" s="619"/>
      <c r="E29" s="619"/>
      <c r="F29" s="619"/>
      <c r="G29" s="620"/>
      <c r="H29" s="606"/>
      <c r="I29" s="607"/>
      <c r="J29" s="607"/>
      <c r="K29" s="607"/>
      <c r="L29" s="607"/>
      <c r="M29" s="607"/>
      <c r="N29" s="608"/>
    </row>
    <row r="30" spans="1:14" x14ac:dyDescent="0.25">
      <c r="A30" s="618"/>
      <c r="B30" s="619"/>
      <c r="C30" s="619"/>
      <c r="D30" s="619"/>
      <c r="E30" s="619"/>
      <c r="F30" s="619"/>
      <c r="G30" s="620"/>
      <c r="H30" s="606"/>
      <c r="I30" s="607"/>
      <c r="J30" s="607"/>
      <c r="K30" s="607"/>
      <c r="L30" s="607"/>
      <c r="M30" s="607"/>
      <c r="N30" s="608"/>
    </row>
    <row r="31" spans="1:14" x14ac:dyDescent="0.25">
      <c r="A31" s="618"/>
      <c r="B31" s="619"/>
      <c r="C31" s="619"/>
      <c r="D31" s="619"/>
      <c r="E31" s="619"/>
      <c r="F31" s="619"/>
      <c r="G31" s="620"/>
      <c r="H31" s="606"/>
      <c r="I31" s="607"/>
      <c r="J31" s="607"/>
      <c r="K31" s="607"/>
      <c r="L31" s="607"/>
      <c r="M31" s="607"/>
      <c r="N31" s="608"/>
    </row>
    <row r="32" spans="1:14" x14ac:dyDescent="0.25">
      <c r="A32" s="618"/>
      <c r="B32" s="619"/>
      <c r="C32" s="619"/>
      <c r="D32" s="619"/>
      <c r="E32" s="619"/>
      <c r="F32" s="619"/>
      <c r="G32" s="620"/>
      <c r="H32" s="606"/>
      <c r="I32" s="607"/>
      <c r="J32" s="607"/>
      <c r="K32" s="607"/>
      <c r="L32" s="607"/>
      <c r="M32" s="607"/>
      <c r="N32" s="608"/>
    </row>
    <row r="33" spans="1:14" x14ac:dyDescent="0.25">
      <c r="A33" s="618"/>
      <c r="B33" s="619"/>
      <c r="C33" s="619"/>
      <c r="D33" s="619"/>
      <c r="E33" s="619"/>
      <c r="F33" s="619"/>
      <c r="G33" s="620"/>
      <c r="H33" s="606"/>
      <c r="I33" s="607"/>
      <c r="J33" s="607"/>
      <c r="K33" s="607"/>
      <c r="L33" s="607"/>
      <c r="M33" s="607"/>
      <c r="N33" s="608"/>
    </row>
    <row r="34" spans="1:14" x14ac:dyDescent="0.25">
      <c r="A34" s="618"/>
      <c r="B34" s="619"/>
      <c r="C34" s="619"/>
      <c r="D34" s="619"/>
      <c r="E34" s="619"/>
      <c r="F34" s="619"/>
      <c r="G34" s="620"/>
      <c r="H34" s="606"/>
      <c r="I34" s="607"/>
      <c r="J34" s="607"/>
      <c r="K34" s="607"/>
      <c r="L34" s="607"/>
      <c r="M34" s="607"/>
      <c r="N34" s="608"/>
    </row>
    <row r="35" spans="1:14" x14ac:dyDescent="0.25">
      <c r="A35" s="618"/>
      <c r="B35" s="619"/>
      <c r="C35" s="619"/>
      <c r="D35" s="619"/>
      <c r="E35" s="619"/>
      <c r="F35" s="619"/>
      <c r="G35" s="620"/>
      <c r="H35" s="606"/>
      <c r="I35" s="607"/>
      <c r="J35" s="607"/>
      <c r="K35" s="607"/>
      <c r="L35" s="607"/>
      <c r="M35" s="607"/>
      <c r="N35" s="608"/>
    </row>
    <row r="36" spans="1:14" x14ac:dyDescent="0.25">
      <c r="A36" s="618"/>
      <c r="B36" s="619"/>
      <c r="C36" s="619"/>
      <c r="D36" s="619"/>
      <c r="E36" s="619"/>
      <c r="F36" s="619"/>
      <c r="G36" s="620"/>
      <c r="H36" s="606"/>
      <c r="I36" s="607"/>
      <c r="J36" s="607"/>
      <c r="K36" s="607"/>
      <c r="L36" s="607"/>
      <c r="M36" s="607"/>
      <c r="N36" s="608"/>
    </row>
    <row r="37" spans="1:14" x14ac:dyDescent="0.25">
      <c r="A37" s="618"/>
      <c r="B37" s="619"/>
      <c r="C37" s="619"/>
      <c r="D37" s="619"/>
      <c r="E37" s="619"/>
      <c r="F37" s="619"/>
      <c r="G37" s="620"/>
      <c r="H37" s="606"/>
      <c r="I37" s="607"/>
      <c r="J37" s="607"/>
      <c r="K37" s="607"/>
      <c r="L37" s="607"/>
      <c r="M37" s="607"/>
      <c r="N37" s="608"/>
    </row>
    <row r="38" spans="1:14" x14ac:dyDescent="0.25">
      <c r="A38" s="618"/>
      <c r="B38" s="619"/>
      <c r="C38" s="619"/>
      <c r="D38" s="619"/>
      <c r="E38" s="619"/>
      <c r="F38" s="619"/>
      <c r="G38" s="620"/>
      <c r="H38" s="606"/>
      <c r="I38" s="607"/>
      <c r="J38" s="607"/>
      <c r="K38" s="607"/>
      <c r="L38" s="607"/>
      <c r="M38" s="607"/>
      <c r="N38" s="608"/>
    </row>
    <row r="39" spans="1:14" x14ac:dyDescent="0.25">
      <c r="A39" s="618"/>
      <c r="B39" s="619"/>
      <c r="C39" s="619"/>
      <c r="D39" s="619"/>
      <c r="E39" s="619"/>
      <c r="F39" s="619"/>
      <c r="G39" s="620"/>
      <c r="H39" s="606"/>
      <c r="I39" s="607"/>
      <c r="J39" s="607"/>
      <c r="K39" s="607"/>
      <c r="L39" s="607"/>
      <c r="M39" s="607"/>
      <c r="N39" s="608"/>
    </row>
    <row r="40" spans="1:14" x14ac:dyDescent="0.25">
      <c r="A40" s="618"/>
      <c r="B40" s="619"/>
      <c r="C40" s="619"/>
      <c r="D40" s="619"/>
      <c r="E40" s="619"/>
      <c r="F40" s="619"/>
      <c r="G40" s="620"/>
      <c r="H40" s="606"/>
      <c r="I40" s="607"/>
      <c r="J40" s="607"/>
      <c r="K40" s="607"/>
      <c r="L40" s="607"/>
      <c r="M40" s="607"/>
      <c r="N40" s="608"/>
    </row>
    <row r="41" spans="1:14" x14ac:dyDescent="0.25">
      <c r="A41" s="618"/>
      <c r="B41" s="619"/>
      <c r="C41" s="619"/>
      <c r="D41" s="619"/>
      <c r="E41" s="619"/>
      <c r="F41" s="619"/>
      <c r="G41" s="620"/>
      <c r="H41" s="606"/>
      <c r="I41" s="607"/>
      <c r="J41" s="607"/>
      <c r="K41" s="607"/>
      <c r="L41" s="607"/>
      <c r="M41" s="607"/>
      <c r="N41" s="608"/>
    </row>
    <row r="42" spans="1:14" x14ac:dyDescent="0.25">
      <c r="A42" s="618"/>
      <c r="B42" s="619"/>
      <c r="C42" s="619"/>
      <c r="D42" s="619"/>
      <c r="E42" s="619"/>
      <c r="F42" s="619"/>
      <c r="G42" s="620"/>
      <c r="H42" s="606"/>
      <c r="I42" s="607"/>
      <c r="J42" s="607"/>
      <c r="K42" s="607"/>
      <c r="L42" s="607"/>
      <c r="M42" s="607"/>
      <c r="N42" s="608"/>
    </row>
    <row r="43" spans="1:14" x14ac:dyDescent="0.25">
      <c r="A43" s="621"/>
      <c r="B43" s="622"/>
      <c r="C43" s="622"/>
      <c r="D43" s="622"/>
      <c r="E43" s="622"/>
      <c r="F43" s="622"/>
      <c r="G43" s="623"/>
      <c r="H43" s="609"/>
      <c r="I43" s="610"/>
      <c r="J43" s="610"/>
      <c r="K43" s="610"/>
      <c r="L43" s="610"/>
      <c r="M43" s="610"/>
      <c r="N43" s="611"/>
    </row>
    <row r="44" spans="1:14" x14ac:dyDescent="0.25">
      <c r="A44" s="242"/>
      <c r="B44" s="243"/>
      <c r="C44" s="243"/>
      <c r="D44" s="243"/>
      <c r="E44" s="243"/>
      <c r="F44" s="243"/>
      <c r="G44" s="244"/>
      <c r="H44" s="242"/>
      <c r="I44" s="243"/>
      <c r="J44" s="243"/>
      <c r="K44" s="243"/>
      <c r="L44" s="243"/>
      <c r="M44" s="243"/>
      <c r="N44" s="244"/>
    </row>
  </sheetData>
  <sheetProtection algorithmName="SHA-512" hashValue="PARh+dDXvrKE9kXN3bNfKIuwteD+J5n8fBy+nOe1yrL2Dhtjw29Jk52BAFkTd8MwZ6DBByxxJ1HlzlVvXbivlg==" saltValue="KMOHL6DxS1O7Av0yLGbWjw==" spinCount="100000" sheet="1" objects="1" scenarios="1"/>
  <mergeCells count="6">
    <mergeCell ref="H3:N3"/>
    <mergeCell ref="H4:N43"/>
    <mergeCell ref="D6:F6"/>
    <mergeCell ref="D7:F7"/>
    <mergeCell ref="A11:G11"/>
    <mergeCell ref="A13:G43"/>
  </mergeCells>
  <pageMargins left="0.7" right="0.7" top="0.78740157499999996" bottom="0.78740157499999996" header="0.3" footer="0.3"/>
  <pageSetup paperSize="9" orientation="portrait" r:id="rId1"/>
  <headerFooter>
    <oddHeader>&amp;CAnlage A „Beschreibung des gesamten Batterie-Recyclingverfahrens"</oddHeader>
  </headerFooter>
  <drawing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3A25D-DD39-4DCF-A2AA-AB493157825B}">
  <sheetPr codeName="Tabelle15"/>
  <dimension ref="A1:N183"/>
  <sheetViews>
    <sheetView view="pageLayout" zoomScaleNormal="100" workbookViewId="0">
      <selection activeCell="D6" sqref="D6:F6"/>
    </sheetView>
  </sheetViews>
  <sheetFormatPr baseColWidth="10" defaultRowHeight="15" x14ac:dyDescent="0.25"/>
  <cols>
    <col min="1" max="16384" width="11.42578125" style="245"/>
  </cols>
  <sheetData>
    <row r="1" spans="1:14" x14ac:dyDescent="0.25">
      <c r="A1" s="629"/>
      <c r="B1" s="630"/>
      <c r="C1" s="631"/>
      <c r="D1" s="631"/>
      <c r="E1" s="631"/>
      <c r="F1" s="631"/>
      <c r="G1" s="632"/>
      <c r="H1" s="629"/>
      <c r="I1" s="631"/>
      <c r="J1" s="631"/>
      <c r="K1" s="631"/>
      <c r="L1" s="631"/>
      <c r="M1" s="631"/>
      <c r="N1" s="632"/>
    </row>
    <row r="2" spans="1:14" ht="18.75" x14ac:dyDescent="0.25">
      <c r="A2" s="633" t="s">
        <v>189</v>
      </c>
      <c r="B2" s="634"/>
      <c r="C2" s="635"/>
      <c r="D2" s="635"/>
      <c r="E2" s="635"/>
      <c r="F2" s="635"/>
      <c r="G2" s="636"/>
      <c r="H2" s="639" t="s">
        <v>190</v>
      </c>
      <c r="I2" s="635"/>
      <c r="J2" s="635"/>
      <c r="K2" s="635"/>
      <c r="L2" s="635"/>
      <c r="M2" s="635"/>
      <c r="N2" s="636"/>
    </row>
    <row r="3" spans="1:14" ht="30" customHeight="1" x14ac:dyDescent="0.25">
      <c r="A3" s="633" t="s">
        <v>211</v>
      </c>
      <c r="B3" s="634"/>
      <c r="C3" s="635"/>
      <c r="D3" s="635"/>
      <c r="E3" s="635"/>
      <c r="F3" s="635"/>
      <c r="G3" s="636"/>
      <c r="H3" s="647" t="s">
        <v>184</v>
      </c>
      <c r="I3" s="648"/>
      <c r="J3" s="648"/>
      <c r="K3" s="648"/>
      <c r="L3" s="648"/>
      <c r="M3" s="648"/>
      <c r="N3" s="649"/>
    </row>
    <row r="4" spans="1:14" ht="18.75" x14ac:dyDescent="0.25">
      <c r="A4" s="637"/>
      <c r="B4" s="635"/>
      <c r="C4" s="635"/>
      <c r="D4" s="635"/>
      <c r="E4" s="635"/>
      <c r="F4" s="635"/>
      <c r="G4" s="636"/>
      <c r="H4" s="603"/>
      <c r="I4" s="604"/>
      <c r="J4" s="604"/>
      <c r="K4" s="604"/>
      <c r="L4" s="604"/>
      <c r="M4" s="604"/>
      <c r="N4" s="605"/>
    </row>
    <row r="5" spans="1:14" x14ac:dyDescent="0.25">
      <c r="A5" s="638"/>
      <c r="B5" s="635"/>
      <c r="C5" s="635"/>
      <c r="D5" s="635"/>
      <c r="E5" s="635"/>
      <c r="F5" s="635"/>
      <c r="G5" s="636"/>
      <c r="H5" s="606"/>
      <c r="I5" s="607"/>
      <c r="J5" s="607"/>
      <c r="K5" s="607"/>
      <c r="L5" s="607"/>
      <c r="M5" s="607"/>
      <c r="N5" s="608"/>
    </row>
    <row r="6" spans="1:14" x14ac:dyDescent="0.25">
      <c r="A6" s="639" t="s">
        <v>185</v>
      </c>
      <c r="B6" s="635"/>
      <c r="C6" s="635"/>
      <c r="D6" s="624"/>
      <c r="E6" s="625"/>
      <c r="F6" s="626"/>
      <c r="G6" s="636"/>
      <c r="H6" s="606"/>
      <c r="I6" s="607"/>
      <c r="J6" s="607"/>
      <c r="K6" s="607"/>
      <c r="L6" s="607"/>
      <c r="M6" s="607"/>
      <c r="N6" s="608"/>
    </row>
    <row r="7" spans="1:14" ht="30" customHeight="1" x14ac:dyDescent="0.25">
      <c r="A7" s="639" t="s">
        <v>186</v>
      </c>
      <c r="B7" s="635"/>
      <c r="C7" s="635"/>
      <c r="D7" s="627"/>
      <c r="E7" s="628"/>
      <c r="F7" s="593"/>
      <c r="G7" s="636"/>
      <c r="H7" s="606"/>
      <c r="I7" s="607"/>
      <c r="J7" s="607"/>
      <c r="K7" s="607"/>
      <c r="L7" s="607"/>
      <c r="M7" s="607"/>
      <c r="N7" s="608"/>
    </row>
    <row r="8" spans="1:14" x14ac:dyDescent="0.25">
      <c r="A8" s="639"/>
      <c r="B8" s="635"/>
      <c r="C8" s="635"/>
      <c r="D8" s="635"/>
      <c r="E8" s="635"/>
      <c r="F8" s="635"/>
      <c r="G8" s="636"/>
      <c r="H8" s="606"/>
      <c r="I8" s="607"/>
      <c r="J8" s="607"/>
      <c r="K8" s="607"/>
      <c r="L8" s="607"/>
      <c r="M8" s="607"/>
      <c r="N8" s="608"/>
    </row>
    <row r="9" spans="1:14" x14ac:dyDescent="0.25">
      <c r="A9" s="639"/>
      <c r="B9" s="635"/>
      <c r="C9" s="635"/>
      <c r="D9" s="635"/>
      <c r="E9" s="635"/>
      <c r="F9" s="635"/>
      <c r="G9" s="636"/>
      <c r="H9" s="606"/>
      <c r="I9" s="607"/>
      <c r="J9" s="607"/>
      <c r="K9" s="607"/>
      <c r="L9" s="607"/>
      <c r="M9" s="607"/>
      <c r="N9" s="608"/>
    </row>
    <row r="10" spans="1:14" ht="17.25" x14ac:dyDescent="0.25">
      <c r="A10" s="640" t="s">
        <v>191</v>
      </c>
      <c r="B10" s="635"/>
      <c r="C10" s="635"/>
      <c r="D10" s="635"/>
      <c r="E10" s="635"/>
      <c r="F10" s="635"/>
      <c r="G10" s="636"/>
      <c r="H10" s="606"/>
      <c r="I10" s="607"/>
      <c r="J10" s="607"/>
      <c r="K10" s="607"/>
      <c r="L10" s="607"/>
      <c r="M10" s="607"/>
      <c r="N10" s="608"/>
    </row>
    <row r="11" spans="1:14" ht="45" customHeight="1" x14ac:dyDescent="0.25">
      <c r="A11" s="641" t="s">
        <v>192</v>
      </c>
      <c r="B11" s="642"/>
      <c r="C11" s="642"/>
      <c r="D11" s="642"/>
      <c r="E11" s="642"/>
      <c r="F11" s="642"/>
      <c r="G11" s="643"/>
      <c r="H11" s="606"/>
      <c r="I11" s="607"/>
      <c r="J11" s="607"/>
      <c r="K11" s="607"/>
      <c r="L11" s="607"/>
      <c r="M11" s="607"/>
      <c r="N11" s="608"/>
    </row>
    <row r="12" spans="1:14" x14ac:dyDescent="0.25">
      <c r="A12" s="644"/>
      <c r="B12" s="645"/>
      <c r="C12" s="645"/>
      <c r="D12" s="645"/>
      <c r="E12" s="645"/>
      <c r="F12" s="645"/>
      <c r="G12" s="646"/>
      <c r="H12" s="606"/>
      <c r="I12" s="607"/>
      <c r="J12" s="607"/>
      <c r="K12" s="607"/>
      <c r="L12" s="607"/>
      <c r="M12" s="607"/>
      <c r="N12" s="608"/>
    </row>
    <row r="13" spans="1:14" x14ac:dyDescent="0.25">
      <c r="A13" s="615"/>
      <c r="B13" s="616"/>
      <c r="C13" s="616"/>
      <c r="D13" s="616"/>
      <c r="E13" s="616"/>
      <c r="F13" s="616"/>
      <c r="G13" s="617"/>
      <c r="H13" s="606"/>
      <c r="I13" s="607"/>
      <c r="J13" s="607"/>
      <c r="K13" s="607"/>
      <c r="L13" s="607"/>
      <c r="M13" s="607"/>
      <c r="N13" s="608"/>
    </row>
    <row r="14" spans="1:14" x14ac:dyDescent="0.25">
      <c r="A14" s="618"/>
      <c r="B14" s="619"/>
      <c r="C14" s="619"/>
      <c r="D14" s="619"/>
      <c r="E14" s="619"/>
      <c r="F14" s="619"/>
      <c r="G14" s="620"/>
      <c r="H14" s="606"/>
      <c r="I14" s="607"/>
      <c r="J14" s="607"/>
      <c r="K14" s="607"/>
      <c r="L14" s="607"/>
      <c r="M14" s="607"/>
      <c r="N14" s="608"/>
    </row>
    <row r="15" spans="1:14" x14ac:dyDescent="0.25">
      <c r="A15" s="618"/>
      <c r="B15" s="619"/>
      <c r="C15" s="619"/>
      <c r="D15" s="619"/>
      <c r="E15" s="619"/>
      <c r="F15" s="619"/>
      <c r="G15" s="620"/>
      <c r="H15" s="606"/>
      <c r="I15" s="607"/>
      <c r="J15" s="607"/>
      <c r="K15" s="607"/>
      <c r="L15" s="607"/>
      <c r="M15" s="607"/>
      <c r="N15" s="608"/>
    </row>
    <row r="16" spans="1:14" x14ac:dyDescent="0.25">
      <c r="A16" s="618"/>
      <c r="B16" s="619"/>
      <c r="C16" s="619"/>
      <c r="D16" s="619"/>
      <c r="E16" s="619"/>
      <c r="F16" s="619"/>
      <c r="G16" s="620"/>
      <c r="H16" s="606"/>
      <c r="I16" s="607"/>
      <c r="J16" s="607"/>
      <c r="K16" s="607"/>
      <c r="L16" s="607"/>
      <c r="M16" s="607"/>
      <c r="N16" s="608"/>
    </row>
    <row r="17" spans="1:14" x14ac:dyDescent="0.25">
      <c r="A17" s="618"/>
      <c r="B17" s="619"/>
      <c r="C17" s="619"/>
      <c r="D17" s="619"/>
      <c r="E17" s="619"/>
      <c r="F17" s="619"/>
      <c r="G17" s="620"/>
      <c r="H17" s="606"/>
      <c r="I17" s="607"/>
      <c r="J17" s="607"/>
      <c r="K17" s="607"/>
      <c r="L17" s="607"/>
      <c r="M17" s="607"/>
      <c r="N17" s="608"/>
    </row>
    <row r="18" spans="1:14" x14ac:dyDescent="0.25">
      <c r="A18" s="618"/>
      <c r="B18" s="619"/>
      <c r="C18" s="619"/>
      <c r="D18" s="619"/>
      <c r="E18" s="619"/>
      <c r="F18" s="619"/>
      <c r="G18" s="620"/>
      <c r="H18" s="606"/>
      <c r="I18" s="607"/>
      <c r="J18" s="607"/>
      <c r="K18" s="607"/>
      <c r="L18" s="607"/>
      <c r="M18" s="607"/>
      <c r="N18" s="608"/>
    </row>
    <row r="19" spans="1:14" x14ac:dyDescent="0.25">
      <c r="A19" s="618"/>
      <c r="B19" s="619"/>
      <c r="C19" s="619"/>
      <c r="D19" s="619"/>
      <c r="E19" s="619"/>
      <c r="F19" s="619"/>
      <c r="G19" s="620"/>
      <c r="H19" s="606"/>
      <c r="I19" s="607"/>
      <c r="J19" s="607"/>
      <c r="K19" s="607"/>
      <c r="L19" s="607"/>
      <c r="M19" s="607"/>
      <c r="N19" s="608"/>
    </row>
    <row r="20" spans="1:14" x14ac:dyDescent="0.25">
      <c r="A20" s="618"/>
      <c r="B20" s="619"/>
      <c r="C20" s="619"/>
      <c r="D20" s="619"/>
      <c r="E20" s="619"/>
      <c r="F20" s="619"/>
      <c r="G20" s="620"/>
      <c r="H20" s="606"/>
      <c r="I20" s="607"/>
      <c r="J20" s="607"/>
      <c r="K20" s="607"/>
      <c r="L20" s="607"/>
      <c r="M20" s="607"/>
      <c r="N20" s="608"/>
    </row>
    <row r="21" spans="1:14" x14ac:dyDescent="0.25">
      <c r="A21" s="618"/>
      <c r="B21" s="619"/>
      <c r="C21" s="619"/>
      <c r="D21" s="619"/>
      <c r="E21" s="619"/>
      <c r="F21" s="619"/>
      <c r="G21" s="620"/>
      <c r="H21" s="606"/>
      <c r="I21" s="607"/>
      <c r="J21" s="607"/>
      <c r="K21" s="607"/>
      <c r="L21" s="607"/>
      <c r="M21" s="607"/>
      <c r="N21" s="608"/>
    </row>
    <row r="22" spans="1:14" x14ac:dyDescent="0.25">
      <c r="A22" s="618"/>
      <c r="B22" s="619"/>
      <c r="C22" s="619"/>
      <c r="D22" s="619"/>
      <c r="E22" s="619"/>
      <c r="F22" s="619"/>
      <c r="G22" s="620"/>
      <c r="H22" s="606"/>
      <c r="I22" s="607"/>
      <c r="J22" s="607"/>
      <c r="K22" s="607"/>
      <c r="L22" s="607"/>
      <c r="M22" s="607"/>
      <c r="N22" s="608"/>
    </row>
    <row r="23" spans="1:14" x14ac:dyDescent="0.25">
      <c r="A23" s="618"/>
      <c r="B23" s="619"/>
      <c r="C23" s="619"/>
      <c r="D23" s="619"/>
      <c r="E23" s="619"/>
      <c r="F23" s="619"/>
      <c r="G23" s="620"/>
      <c r="H23" s="606"/>
      <c r="I23" s="607"/>
      <c r="J23" s="607"/>
      <c r="K23" s="607"/>
      <c r="L23" s="607"/>
      <c r="M23" s="607"/>
      <c r="N23" s="608"/>
    </row>
    <row r="24" spans="1:14" x14ac:dyDescent="0.25">
      <c r="A24" s="618"/>
      <c r="B24" s="619"/>
      <c r="C24" s="619"/>
      <c r="D24" s="619"/>
      <c r="E24" s="619"/>
      <c r="F24" s="619"/>
      <c r="G24" s="620"/>
      <c r="H24" s="606"/>
      <c r="I24" s="607"/>
      <c r="J24" s="607"/>
      <c r="K24" s="607"/>
      <c r="L24" s="607"/>
      <c r="M24" s="607"/>
      <c r="N24" s="608"/>
    </row>
    <row r="25" spans="1:14" x14ac:dyDescent="0.25">
      <c r="A25" s="618"/>
      <c r="B25" s="619"/>
      <c r="C25" s="619"/>
      <c r="D25" s="619"/>
      <c r="E25" s="619"/>
      <c r="F25" s="619"/>
      <c r="G25" s="620"/>
      <c r="H25" s="606"/>
      <c r="I25" s="607"/>
      <c r="J25" s="607"/>
      <c r="K25" s="607"/>
      <c r="L25" s="607"/>
      <c r="M25" s="607"/>
      <c r="N25" s="608"/>
    </row>
    <row r="26" spans="1:14" x14ac:dyDescent="0.25">
      <c r="A26" s="618"/>
      <c r="B26" s="619"/>
      <c r="C26" s="619"/>
      <c r="D26" s="619"/>
      <c r="E26" s="619"/>
      <c r="F26" s="619"/>
      <c r="G26" s="620"/>
      <c r="H26" s="606"/>
      <c r="I26" s="607"/>
      <c r="J26" s="607"/>
      <c r="K26" s="607"/>
      <c r="L26" s="607"/>
      <c r="M26" s="607"/>
      <c r="N26" s="608"/>
    </row>
    <row r="27" spans="1:14" x14ac:dyDescent="0.25">
      <c r="A27" s="618"/>
      <c r="B27" s="619"/>
      <c r="C27" s="619"/>
      <c r="D27" s="619"/>
      <c r="E27" s="619"/>
      <c r="F27" s="619"/>
      <c r="G27" s="620"/>
      <c r="H27" s="606"/>
      <c r="I27" s="607"/>
      <c r="J27" s="607"/>
      <c r="K27" s="607"/>
      <c r="L27" s="607"/>
      <c r="M27" s="607"/>
      <c r="N27" s="608"/>
    </row>
    <row r="28" spans="1:14" x14ac:dyDescent="0.25">
      <c r="A28" s="618"/>
      <c r="B28" s="619"/>
      <c r="C28" s="619"/>
      <c r="D28" s="619"/>
      <c r="E28" s="619"/>
      <c r="F28" s="619"/>
      <c r="G28" s="620"/>
      <c r="H28" s="606"/>
      <c r="I28" s="607"/>
      <c r="J28" s="607"/>
      <c r="K28" s="607"/>
      <c r="L28" s="607"/>
      <c r="M28" s="607"/>
      <c r="N28" s="608"/>
    </row>
    <row r="29" spans="1:14" x14ac:dyDescent="0.25">
      <c r="A29" s="618"/>
      <c r="B29" s="619"/>
      <c r="C29" s="619"/>
      <c r="D29" s="619"/>
      <c r="E29" s="619"/>
      <c r="F29" s="619"/>
      <c r="G29" s="620"/>
      <c r="H29" s="606"/>
      <c r="I29" s="607"/>
      <c r="J29" s="607"/>
      <c r="K29" s="607"/>
      <c r="L29" s="607"/>
      <c r="M29" s="607"/>
      <c r="N29" s="608"/>
    </row>
    <row r="30" spans="1:14" x14ac:dyDescent="0.25">
      <c r="A30" s="618"/>
      <c r="B30" s="619"/>
      <c r="C30" s="619"/>
      <c r="D30" s="619"/>
      <c r="E30" s="619"/>
      <c r="F30" s="619"/>
      <c r="G30" s="620"/>
      <c r="H30" s="606"/>
      <c r="I30" s="607"/>
      <c r="J30" s="607"/>
      <c r="K30" s="607"/>
      <c r="L30" s="607"/>
      <c r="M30" s="607"/>
      <c r="N30" s="608"/>
    </row>
    <row r="31" spans="1:14" x14ac:dyDescent="0.25">
      <c r="A31" s="618"/>
      <c r="B31" s="619"/>
      <c r="C31" s="619"/>
      <c r="D31" s="619"/>
      <c r="E31" s="619"/>
      <c r="F31" s="619"/>
      <c r="G31" s="620"/>
      <c r="H31" s="606"/>
      <c r="I31" s="607"/>
      <c r="J31" s="607"/>
      <c r="K31" s="607"/>
      <c r="L31" s="607"/>
      <c r="M31" s="607"/>
      <c r="N31" s="608"/>
    </row>
    <row r="32" spans="1:14" x14ac:dyDescent="0.25">
      <c r="A32" s="618"/>
      <c r="B32" s="619"/>
      <c r="C32" s="619"/>
      <c r="D32" s="619"/>
      <c r="E32" s="619"/>
      <c r="F32" s="619"/>
      <c r="G32" s="620"/>
      <c r="H32" s="606"/>
      <c r="I32" s="607"/>
      <c r="J32" s="607"/>
      <c r="K32" s="607"/>
      <c r="L32" s="607"/>
      <c r="M32" s="607"/>
      <c r="N32" s="608"/>
    </row>
    <row r="33" spans="1:14" x14ac:dyDescent="0.25">
      <c r="A33" s="618"/>
      <c r="B33" s="619"/>
      <c r="C33" s="619"/>
      <c r="D33" s="619"/>
      <c r="E33" s="619"/>
      <c r="F33" s="619"/>
      <c r="G33" s="620"/>
      <c r="H33" s="606"/>
      <c r="I33" s="607"/>
      <c r="J33" s="607"/>
      <c r="K33" s="607"/>
      <c r="L33" s="607"/>
      <c r="M33" s="607"/>
      <c r="N33" s="608"/>
    </row>
    <row r="34" spans="1:14" x14ac:dyDescent="0.25">
      <c r="A34" s="618"/>
      <c r="B34" s="619"/>
      <c r="C34" s="619"/>
      <c r="D34" s="619"/>
      <c r="E34" s="619"/>
      <c r="F34" s="619"/>
      <c r="G34" s="620"/>
      <c r="H34" s="606"/>
      <c r="I34" s="607"/>
      <c r="J34" s="607"/>
      <c r="K34" s="607"/>
      <c r="L34" s="607"/>
      <c r="M34" s="607"/>
      <c r="N34" s="608"/>
    </row>
    <row r="35" spans="1:14" x14ac:dyDescent="0.25">
      <c r="A35" s="618"/>
      <c r="B35" s="619"/>
      <c r="C35" s="619"/>
      <c r="D35" s="619"/>
      <c r="E35" s="619"/>
      <c r="F35" s="619"/>
      <c r="G35" s="620"/>
      <c r="H35" s="606"/>
      <c r="I35" s="607"/>
      <c r="J35" s="607"/>
      <c r="K35" s="607"/>
      <c r="L35" s="607"/>
      <c r="M35" s="607"/>
      <c r="N35" s="608"/>
    </row>
    <row r="36" spans="1:14" x14ac:dyDescent="0.25">
      <c r="A36" s="618"/>
      <c r="B36" s="619"/>
      <c r="C36" s="619"/>
      <c r="D36" s="619"/>
      <c r="E36" s="619"/>
      <c r="F36" s="619"/>
      <c r="G36" s="620"/>
      <c r="H36" s="606"/>
      <c r="I36" s="607"/>
      <c r="J36" s="607"/>
      <c r="K36" s="607"/>
      <c r="L36" s="607"/>
      <c r="M36" s="607"/>
      <c r="N36" s="608"/>
    </row>
    <row r="37" spans="1:14" x14ac:dyDescent="0.25">
      <c r="A37" s="618"/>
      <c r="B37" s="619"/>
      <c r="C37" s="619"/>
      <c r="D37" s="619"/>
      <c r="E37" s="619"/>
      <c r="F37" s="619"/>
      <c r="G37" s="620"/>
      <c r="H37" s="606"/>
      <c r="I37" s="607"/>
      <c r="J37" s="607"/>
      <c r="K37" s="607"/>
      <c r="L37" s="607"/>
      <c r="M37" s="607"/>
      <c r="N37" s="608"/>
    </row>
    <row r="38" spans="1:14" x14ac:dyDescent="0.25">
      <c r="A38" s="618"/>
      <c r="B38" s="619"/>
      <c r="C38" s="619"/>
      <c r="D38" s="619"/>
      <c r="E38" s="619"/>
      <c r="F38" s="619"/>
      <c r="G38" s="620"/>
      <c r="H38" s="606"/>
      <c r="I38" s="607"/>
      <c r="J38" s="607"/>
      <c r="K38" s="607"/>
      <c r="L38" s="607"/>
      <c r="M38" s="607"/>
      <c r="N38" s="608"/>
    </row>
    <row r="39" spans="1:14" x14ac:dyDescent="0.25">
      <c r="A39" s="618"/>
      <c r="B39" s="619"/>
      <c r="C39" s="619"/>
      <c r="D39" s="619"/>
      <c r="E39" s="619"/>
      <c r="F39" s="619"/>
      <c r="G39" s="620"/>
      <c r="H39" s="606"/>
      <c r="I39" s="607"/>
      <c r="J39" s="607"/>
      <c r="K39" s="607"/>
      <c r="L39" s="607"/>
      <c r="M39" s="607"/>
      <c r="N39" s="608"/>
    </row>
    <row r="40" spans="1:14" x14ac:dyDescent="0.25">
      <c r="A40" s="618"/>
      <c r="B40" s="619"/>
      <c r="C40" s="619"/>
      <c r="D40" s="619"/>
      <c r="E40" s="619"/>
      <c r="F40" s="619"/>
      <c r="G40" s="620"/>
      <c r="H40" s="606"/>
      <c r="I40" s="607"/>
      <c r="J40" s="607"/>
      <c r="K40" s="607"/>
      <c r="L40" s="607"/>
      <c r="M40" s="607"/>
      <c r="N40" s="608"/>
    </row>
    <row r="41" spans="1:14" x14ac:dyDescent="0.25">
      <c r="A41" s="618"/>
      <c r="B41" s="619"/>
      <c r="C41" s="619"/>
      <c r="D41" s="619"/>
      <c r="E41" s="619"/>
      <c r="F41" s="619"/>
      <c r="G41" s="620"/>
      <c r="H41" s="606"/>
      <c r="I41" s="607"/>
      <c r="J41" s="607"/>
      <c r="K41" s="607"/>
      <c r="L41" s="607"/>
      <c r="M41" s="607"/>
      <c r="N41" s="608"/>
    </row>
    <row r="42" spans="1:14" x14ac:dyDescent="0.25">
      <c r="A42" s="618"/>
      <c r="B42" s="619"/>
      <c r="C42" s="619"/>
      <c r="D42" s="619"/>
      <c r="E42" s="619"/>
      <c r="F42" s="619"/>
      <c r="G42" s="620"/>
      <c r="H42" s="606"/>
      <c r="I42" s="607"/>
      <c r="J42" s="607"/>
      <c r="K42" s="607"/>
      <c r="L42" s="607"/>
      <c r="M42" s="607"/>
      <c r="N42" s="608"/>
    </row>
    <row r="43" spans="1:14" x14ac:dyDescent="0.25">
      <c r="A43" s="618"/>
      <c r="B43" s="619"/>
      <c r="C43" s="619"/>
      <c r="D43" s="619"/>
      <c r="E43" s="619"/>
      <c r="F43" s="619"/>
      <c r="G43" s="620"/>
      <c r="H43" s="606"/>
      <c r="I43" s="607"/>
      <c r="J43" s="607"/>
      <c r="K43" s="607"/>
      <c r="L43" s="607"/>
      <c r="M43" s="607"/>
      <c r="N43" s="608"/>
    </row>
    <row r="44" spans="1:14" x14ac:dyDescent="0.25">
      <c r="A44" s="621"/>
      <c r="B44" s="622"/>
      <c r="C44" s="622"/>
      <c r="D44" s="622"/>
      <c r="E44" s="622"/>
      <c r="F44" s="622"/>
      <c r="G44" s="623"/>
      <c r="H44" s="609"/>
      <c r="I44" s="610"/>
      <c r="J44" s="610"/>
      <c r="K44" s="610"/>
      <c r="L44" s="610"/>
      <c r="M44" s="610"/>
      <c r="N44" s="611"/>
    </row>
    <row r="45" spans="1:14" x14ac:dyDescent="0.25">
      <c r="A45" s="293"/>
      <c r="B45" s="323"/>
      <c r="C45" s="323"/>
      <c r="D45" s="323"/>
      <c r="E45" s="323"/>
      <c r="F45" s="323"/>
      <c r="G45" s="294"/>
      <c r="H45" s="293"/>
      <c r="I45" s="323"/>
      <c r="J45" s="323"/>
      <c r="K45" s="323"/>
      <c r="L45" s="323"/>
      <c r="M45" s="323"/>
      <c r="N45" s="294"/>
    </row>
    <row r="46" spans="1:14" x14ac:dyDescent="0.25">
      <c r="A46" s="629"/>
      <c r="B46" s="630"/>
      <c r="C46" s="631"/>
      <c r="D46" s="631"/>
      <c r="E46" s="631"/>
      <c r="F46" s="631"/>
      <c r="G46" s="632"/>
      <c r="H46" s="629"/>
      <c r="I46" s="631"/>
      <c r="J46" s="631"/>
      <c r="K46" s="631"/>
      <c r="L46" s="631"/>
      <c r="M46" s="631"/>
      <c r="N46" s="632"/>
    </row>
    <row r="47" spans="1:14" ht="18.75" x14ac:dyDescent="0.25">
      <c r="A47" s="633" t="s">
        <v>189</v>
      </c>
      <c r="B47" s="634"/>
      <c r="C47" s="635"/>
      <c r="D47" s="635"/>
      <c r="E47" s="635"/>
      <c r="F47" s="635"/>
      <c r="G47" s="636"/>
      <c r="H47" s="639" t="s">
        <v>190</v>
      </c>
      <c r="I47" s="635"/>
      <c r="J47" s="635"/>
      <c r="K47" s="635"/>
      <c r="L47" s="635"/>
      <c r="M47" s="635"/>
      <c r="N47" s="636"/>
    </row>
    <row r="48" spans="1:14" ht="30" customHeight="1" x14ac:dyDescent="0.25">
      <c r="A48" s="633" t="s">
        <v>183</v>
      </c>
      <c r="B48" s="634"/>
      <c r="C48" s="635"/>
      <c r="D48" s="635"/>
      <c r="E48" s="635"/>
      <c r="F48" s="635"/>
      <c r="G48" s="636"/>
      <c r="H48" s="647" t="s">
        <v>184</v>
      </c>
      <c r="I48" s="648"/>
      <c r="J48" s="648"/>
      <c r="K48" s="648"/>
      <c r="L48" s="648"/>
      <c r="M48" s="648"/>
      <c r="N48" s="649"/>
    </row>
    <row r="49" spans="1:14" ht="18.75" x14ac:dyDescent="0.25">
      <c r="A49" s="637"/>
      <c r="B49" s="635"/>
      <c r="C49" s="635"/>
      <c r="D49" s="635"/>
      <c r="E49" s="635"/>
      <c r="F49" s="635"/>
      <c r="G49" s="636"/>
      <c r="H49" s="603"/>
      <c r="I49" s="604"/>
      <c r="J49" s="604"/>
      <c r="K49" s="604"/>
      <c r="L49" s="604"/>
      <c r="M49" s="604"/>
      <c r="N49" s="605"/>
    </row>
    <row r="50" spans="1:14" x14ac:dyDescent="0.25">
      <c r="A50" s="638"/>
      <c r="B50" s="635"/>
      <c r="C50" s="635"/>
      <c r="D50" s="635"/>
      <c r="E50" s="635"/>
      <c r="F50" s="635"/>
      <c r="G50" s="636"/>
      <c r="H50" s="606"/>
      <c r="I50" s="607"/>
      <c r="J50" s="607"/>
      <c r="K50" s="607"/>
      <c r="L50" s="607"/>
      <c r="M50" s="607"/>
      <c r="N50" s="608"/>
    </row>
    <row r="51" spans="1:14" x14ac:dyDescent="0.25">
      <c r="A51" s="639" t="s">
        <v>185</v>
      </c>
      <c r="B51" s="635"/>
      <c r="C51" s="635"/>
      <c r="D51" s="624"/>
      <c r="E51" s="625"/>
      <c r="F51" s="626"/>
      <c r="G51" s="636"/>
      <c r="H51" s="606"/>
      <c r="I51" s="607"/>
      <c r="J51" s="607"/>
      <c r="K51" s="607"/>
      <c r="L51" s="607"/>
      <c r="M51" s="607"/>
      <c r="N51" s="608"/>
    </row>
    <row r="52" spans="1:14" x14ac:dyDescent="0.25">
      <c r="A52" s="639" t="s">
        <v>186</v>
      </c>
      <c r="B52" s="635"/>
      <c r="C52" s="635"/>
      <c r="D52" s="627"/>
      <c r="E52" s="628"/>
      <c r="F52" s="593"/>
      <c r="G52" s="636"/>
      <c r="H52" s="606"/>
      <c r="I52" s="607"/>
      <c r="J52" s="607"/>
      <c r="K52" s="607"/>
      <c r="L52" s="607"/>
      <c r="M52" s="607"/>
      <c r="N52" s="608"/>
    </row>
    <row r="53" spans="1:14" x14ac:dyDescent="0.25">
      <c r="A53" s="639"/>
      <c r="B53" s="635"/>
      <c r="C53" s="635"/>
      <c r="D53" s="635"/>
      <c r="E53" s="635"/>
      <c r="F53" s="635"/>
      <c r="G53" s="636"/>
      <c r="H53" s="606"/>
      <c r="I53" s="607"/>
      <c r="J53" s="607"/>
      <c r="K53" s="607"/>
      <c r="L53" s="607"/>
      <c r="M53" s="607"/>
      <c r="N53" s="608"/>
    </row>
    <row r="54" spans="1:14" x14ac:dyDescent="0.25">
      <c r="A54" s="639"/>
      <c r="B54" s="635"/>
      <c r="C54" s="635"/>
      <c r="D54" s="635"/>
      <c r="E54" s="635"/>
      <c r="F54" s="635"/>
      <c r="G54" s="636"/>
      <c r="H54" s="606"/>
      <c r="I54" s="607"/>
      <c r="J54" s="607"/>
      <c r="K54" s="607"/>
      <c r="L54" s="607"/>
      <c r="M54" s="607"/>
      <c r="N54" s="608"/>
    </row>
    <row r="55" spans="1:14" ht="17.25" x14ac:dyDescent="0.25">
      <c r="A55" s="640" t="s">
        <v>191</v>
      </c>
      <c r="B55" s="635"/>
      <c r="C55" s="635"/>
      <c r="D55" s="635"/>
      <c r="E55" s="635"/>
      <c r="F55" s="635"/>
      <c r="G55" s="636"/>
      <c r="H55" s="606"/>
      <c r="I55" s="607"/>
      <c r="J55" s="607"/>
      <c r="K55" s="607"/>
      <c r="L55" s="607"/>
      <c r="M55" s="607"/>
      <c r="N55" s="608"/>
    </row>
    <row r="56" spans="1:14" ht="45" customHeight="1" x14ac:dyDescent="0.25">
      <c r="A56" s="641" t="s">
        <v>192</v>
      </c>
      <c r="B56" s="642"/>
      <c r="C56" s="642"/>
      <c r="D56" s="642"/>
      <c r="E56" s="642"/>
      <c r="F56" s="642"/>
      <c r="G56" s="643"/>
      <c r="H56" s="606"/>
      <c r="I56" s="607"/>
      <c r="J56" s="607"/>
      <c r="K56" s="607"/>
      <c r="L56" s="607"/>
      <c r="M56" s="607"/>
      <c r="N56" s="608"/>
    </row>
    <row r="57" spans="1:14" x14ac:dyDescent="0.25">
      <c r="A57" s="644"/>
      <c r="B57" s="645"/>
      <c r="C57" s="645"/>
      <c r="D57" s="645"/>
      <c r="E57" s="645"/>
      <c r="F57" s="645"/>
      <c r="G57" s="646"/>
      <c r="H57" s="606"/>
      <c r="I57" s="607"/>
      <c r="J57" s="607"/>
      <c r="K57" s="607"/>
      <c r="L57" s="607"/>
      <c r="M57" s="607"/>
      <c r="N57" s="608"/>
    </row>
    <row r="58" spans="1:14" x14ac:dyDescent="0.25">
      <c r="A58" s="615"/>
      <c r="B58" s="616"/>
      <c r="C58" s="616"/>
      <c r="D58" s="616"/>
      <c r="E58" s="616"/>
      <c r="F58" s="616"/>
      <c r="G58" s="617"/>
      <c r="H58" s="606"/>
      <c r="I58" s="607"/>
      <c r="J58" s="607"/>
      <c r="K58" s="607"/>
      <c r="L58" s="607"/>
      <c r="M58" s="607"/>
      <c r="N58" s="608"/>
    </row>
    <row r="59" spans="1:14" x14ac:dyDescent="0.25">
      <c r="A59" s="618"/>
      <c r="B59" s="619"/>
      <c r="C59" s="619"/>
      <c r="D59" s="619"/>
      <c r="E59" s="619"/>
      <c r="F59" s="619"/>
      <c r="G59" s="620"/>
      <c r="H59" s="606"/>
      <c r="I59" s="607"/>
      <c r="J59" s="607"/>
      <c r="K59" s="607"/>
      <c r="L59" s="607"/>
      <c r="M59" s="607"/>
      <c r="N59" s="608"/>
    </row>
    <row r="60" spans="1:14" x14ac:dyDescent="0.25">
      <c r="A60" s="618"/>
      <c r="B60" s="619"/>
      <c r="C60" s="619"/>
      <c r="D60" s="619"/>
      <c r="E60" s="619"/>
      <c r="F60" s="619"/>
      <c r="G60" s="620"/>
      <c r="H60" s="606"/>
      <c r="I60" s="607"/>
      <c r="J60" s="607"/>
      <c r="K60" s="607"/>
      <c r="L60" s="607"/>
      <c r="M60" s="607"/>
      <c r="N60" s="608"/>
    </row>
    <row r="61" spans="1:14" x14ac:dyDescent="0.25">
      <c r="A61" s="618"/>
      <c r="B61" s="619"/>
      <c r="C61" s="619"/>
      <c r="D61" s="619"/>
      <c r="E61" s="619"/>
      <c r="F61" s="619"/>
      <c r="G61" s="620"/>
      <c r="H61" s="606"/>
      <c r="I61" s="607"/>
      <c r="J61" s="607"/>
      <c r="K61" s="607"/>
      <c r="L61" s="607"/>
      <c r="M61" s="607"/>
      <c r="N61" s="608"/>
    </row>
    <row r="62" spans="1:14" x14ac:dyDescent="0.25">
      <c r="A62" s="618"/>
      <c r="B62" s="619"/>
      <c r="C62" s="619"/>
      <c r="D62" s="619"/>
      <c r="E62" s="619"/>
      <c r="F62" s="619"/>
      <c r="G62" s="620"/>
      <c r="H62" s="606"/>
      <c r="I62" s="607"/>
      <c r="J62" s="607"/>
      <c r="K62" s="607"/>
      <c r="L62" s="607"/>
      <c r="M62" s="607"/>
      <c r="N62" s="608"/>
    </row>
    <row r="63" spans="1:14" x14ac:dyDescent="0.25">
      <c r="A63" s="618"/>
      <c r="B63" s="619"/>
      <c r="C63" s="619"/>
      <c r="D63" s="619"/>
      <c r="E63" s="619"/>
      <c r="F63" s="619"/>
      <c r="G63" s="620"/>
      <c r="H63" s="606"/>
      <c r="I63" s="607"/>
      <c r="J63" s="607"/>
      <c r="K63" s="607"/>
      <c r="L63" s="607"/>
      <c r="M63" s="607"/>
      <c r="N63" s="608"/>
    </row>
    <row r="64" spans="1:14" x14ac:dyDescent="0.25">
      <c r="A64" s="618"/>
      <c r="B64" s="619"/>
      <c r="C64" s="619"/>
      <c r="D64" s="619"/>
      <c r="E64" s="619"/>
      <c r="F64" s="619"/>
      <c r="G64" s="620"/>
      <c r="H64" s="606"/>
      <c r="I64" s="607"/>
      <c r="J64" s="607"/>
      <c r="K64" s="607"/>
      <c r="L64" s="607"/>
      <c r="M64" s="607"/>
      <c r="N64" s="608"/>
    </row>
    <row r="65" spans="1:14" x14ac:dyDescent="0.25">
      <c r="A65" s="618"/>
      <c r="B65" s="619"/>
      <c r="C65" s="619"/>
      <c r="D65" s="619"/>
      <c r="E65" s="619"/>
      <c r="F65" s="619"/>
      <c r="G65" s="620"/>
      <c r="H65" s="606"/>
      <c r="I65" s="607"/>
      <c r="J65" s="607"/>
      <c r="K65" s="607"/>
      <c r="L65" s="607"/>
      <c r="M65" s="607"/>
      <c r="N65" s="608"/>
    </row>
    <row r="66" spans="1:14" x14ac:dyDescent="0.25">
      <c r="A66" s="618"/>
      <c r="B66" s="619"/>
      <c r="C66" s="619"/>
      <c r="D66" s="619"/>
      <c r="E66" s="619"/>
      <c r="F66" s="619"/>
      <c r="G66" s="620"/>
      <c r="H66" s="606"/>
      <c r="I66" s="607"/>
      <c r="J66" s="607"/>
      <c r="K66" s="607"/>
      <c r="L66" s="607"/>
      <c r="M66" s="607"/>
      <c r="N66" s="608"/>
    </row>
    <row r="67" spans="1:14" x14ac:dyDescent="0.25">
      <c r="A67" s="618"/>
      <c r="B67" s="619"/>
      <c r="C67" s="619"/>
      <c r="D67" s="619"/>
      <c r="E67" s="619"/>
      <c r="F67" s="619"/>
      <c r="G67" s="620"/>
      <c r="H67" s="606"/>
      <c r="I67" s="607"/>
      <c r="J67" s="607"/>
      <c r="K67" s="607"/>
      <c r="L67" s="607"/>
      <c r="M67" s="607"/>
      <c r="N67" s="608"/>
    </row>
    <row r="68" spans="1:14" x14ac:dyDescent="0.25">
      <c r="A68" s="618"/>
      <c r="B68" s="619"/>
      <c r="C68" s="619"/>
      <c r="D68" s="619"/>
      <c r="E68" s="619"/>
      <c r="F68" s="619"/>
      <c r="G68" s="620"/>
      <c r="H68" s="606"/>
      <c r="I68" s="607"/>
      <c r="J68" s="607"/>
      <c r="K68" s="607"/>
      <c r="L68" s="607"/>
      <c r="M68" s="607"/>
      <c r="N68" s="608"/>
    </row>
    <row r="69" spans="1:14" x14ac:dyDescent="0.25">
      <c r="A69" s="618"/>
      <c r="B69" s="619"/>
      <c r="C69" s="619"/>
      <c r="D69" s="619"/>
      <c r="E69" s="619"/>
      <c r="F69" s="619"/>
      <c r="G69" s="620"/>
      <c r="H69" s="606"/>
      <c r="I69" s="607"/>
      <c r="J69" s="607"/>
      <c r="K69" s="607"/>
      <c r="L69" s="607"/>
      <c r="M69" s="607"/>
      <c r="N69" s="608"/>
    </row>
    <row r="70" spans="1:14" x14ac:dyDescent="0.25">
      <c r="A70" s="618"/>
      <c r="B70" s="619"/>
      <c r="C70" s="619"/>
      <c r="D70" s="619"/>
      <c r="E70" s="619"/>
      <c r="F70" s="619"/>
      <c r="G70" s="620"/>
      <c r="H70" s="606"/>
      <c r="I70" s="607"/>
      <c r="J70" s="607"/>
      <c r="K70" s="607"/>
      <c r="L70" s="607"/>
      <c r="M70" s="607"/>
      <c r="N70" s="608"/>
    </row>
    <row r="71" spans="1:14" x14ac:dyDescent="0.25">
      <c r="A71" s="618"/>
      <c r="B71" s="619"/>
      <c r="C71" s="619"/>
      <c r="D71" s="619"/>
      <c r="E71" s="619"/>
      <c r="F71" s="619"/>
      <c r="G71" s="620"/>
      <c r="H71" s="606"/>
      <c r="I71" s="607"/>
      <c r="J71" s="607"/>
      <c r="K71" s="607"/>
      <c r="L71" s="607"/>
      <c r="M71" s="607"/>
      <c r="N71" s="608"/>
    </row>
    <row r="72" spans="1:14" x14ac:dyDescent="0.25">
      <c r="A72" s="618"/>
      <c r="B72" s="619"/>
      <c r="C72" s="619"/>
      <c r="D72" s="619"/>
      <c r="E72" s="619"/>
      <c r="F72" s="619"/>
      <c r="G72" s="620"/>
      <c r="H72" s="606"/>
      <c r="I72" s="607"/>
      <c r="J72" s="607"/>
      <c r="K72" s="607"/>
      <c r="L72" s="607"/>
      <c r="M72" s="607"/>
      <c r="N72" s="608"/>
    </row>
    <row r="73" spans="1:14" x14ac:dyDescent="0.25">
      <c r="A73" s="618"/>
      <c r="B73" s="619"/>
      <c r="C73" s="619"/>
      <c r="D73" s="619"/>
      <c r="E73" s="619"/>
      <c r="F73" s="619"/>
      <c r="G73" s="620"/>
      <c r="H73" s="606"/>
      <c r="I73" s="607"/>
      <c r="J73" s="607"/>
      <c r="K73" s="607"/>
      <c r="L73" s="607"/>
      <c r="M73" s="607"/>
      <c r="N73" s="608"/>
    </row>
    <row r="74" spans="1:14" x14ac:dyDescent="0.25">
      <c r="A74" s="618"/>
      <c r="B74" s="619"/>
      <c r="C74" s="619"/>
      <c r="D74" s="619"/>
      <c r="E74" s="619"/>
      <c r="F74" s="619"/>
      <c r="G74" s="620"/>
      <c r="H74" s="606"/>
      <c r="I74" s="607"/>
      <c r="J74" s="607"/>
      <c r="K74" s="607"/>
      <c r="L74" s="607"/>
      <c r="M74" s="607"/>
      <c r="N74" s="608"/>
    </row>
    <row r="75" spans="1:14" x14ac:dyDescent="0.25">
      <c r="A75" s="618"/>
      <c r="B75" s="619"/>
      <c r="C75" s="619"/>
      <c r="D75" s="619"/>
      <c r="E75" s="619"/>
      <c r="F75" s="619"/>
      <c r="G75" s="620"/>
      <c r="H75" s="606"/>
      <c r="I75" s="607"/>
      <c r="J75" s="607"/>
      <c r="K75" s="607"/>
      <c r="L75" s="607"/>
      <c r="M75" s="607"/>
      <c r="N75" s="608"/>
    </row>
    <row r="76" spans="1:14" x14ac:dyDescent="0.25">
      <c r="A76" s="618"/>
      <c r="B76" s="619"/>
      <c r="C76" s="619"/>
      <c r="D76" s="619"/>
      <c r="E76" s="619"/>
      <c r="F76" s="619"/>
      <c r="G76" s="620"/>
      <c r="H76" s="606"/>
      <c r="I76" s="607"/>
      <c r="J76" s="607"/>
      <c r="K76" s="607"/>
      <c r="L76" s="607"/>
      <c r="M76" s="607"/>
      <c r="N76" s="608"/>
    </row>
    <row r="77" spans="1:14" x14ac:dyDescent="0.25">
      <c r="A77" s="618"/>
      <c r="B77" s="619"/>
      <c r="C77" s="619"/>
      <c r="D77" s="619"/>
      <c r="E77" s="619"/>
      <c r="F77" s="619"/>
      <c r="G77" s="620"/>
      <c r="H77" s="606"/>
      <c r="I77" s="607"/>
      <c r="J77" s="607"/>
      <c r="K77" s="607"/>
      <c r="L77" s="607"/>
      <c r="M77" s="607"/>
      <c r="N77" s="608"/>
    </row>
    <row r="78" spans="1:14" x14ac:dyDescent="0.25">
      <c r="A78" s="618"/>
      <c r="B78" s="619"/>
      <c r="C78" s="619"/>
      <c r="D78" s="619"/>
      <c r="E78" s="619"/>
      <c r="F78" s="619"/>
      <c r="G78" s="620"/>
      <c r="H78" s="606"/>
      <c r="I78" s="607"/>
      <c r="J78" s="607"/>
      <c r="K78" s="607"/>
      <c r="L78" s="607"/>
      <c r="M78" s="607"/>
      <c r="N78" s="608"/>
    </row>
    <row r="79" spans="1:14" x14ac:dyDescent="0.25">
      <c r="A79" s="618"/>
      <c r="B79" s="619"/>
      <c r="C79" s="619"/>
      <c r="D79" s="619"/>
      <c r="E79" s="619"/>
      <c r="F79" s="619"/>
      <c r="G79" s="620"/>
      <c r="H79" s="606"/>
      <c r="I79" s="607"/>
      <c r="J79" s="607"/>
      <c r="K79" s="607"/>
      <c r="L79" s="607"/>
      <c r="M79" s="607"/>
      <c r="N79" s="608"/>
    </row>
    <row r="80" spans="1:14" x14ac:dyDescent="0.25">
      <c r="A80" s="618"/>
      <c r="B80" s="619"/>
      <c r="C80" s="619"/>
      <c r="D80" s="619"/>
      <c r="E80" s="619"/>
      <c r="F80" s="619"/>
      <c r="G80" s="620"/>
      <c r="H80" s="606"/>
      <c r="I80" s="607"/>
      <c r="J80" s="607"/>
      <c r="K80" s="607"/>
      <c r="L80" s="607"/>
      <c r="M80" s="607"/>
      <c r="N80" s="608"/>
    </row>
    <row r="81" spans="1:14" x14ac:dyDescent="0.25">
      <c r="A81" s="618"/>
      <c r="B81" s="619"/>
      <c r="C81" s="619"/>
      <c r="D81" s="619"/>
      <c r="E81" s="619"/>
      <c r="F81" s="619"/>
      <c r="G81" s="620"/>
      <c r="H81" s="606"/>
      <c r="I81" s="607"/>
      <c r="J81" s="607"/>
      <c r="K81" s="607"/>
      <c r="L81" s="607"/>
      <c r="M81" s="607"/>
      <c r="N81" s="608"/>
    </row>
    <row r="82" spans="1:14" x14ac:dyDescent="0.25">
      <c r="A82" s="618"/>
      <c r="B82" s="619"/>
      <c r="C82" s="619"/>
      <c r="D82" s="619"/>
      <c r="E82" s="619"/>
      <c r="F82" s="619"/>
      <c r="G82" s="620"/>
      <c r="H82" s="606"/>
      <c r="I82" s="607"/>
      <c r="J82" s="607"/>
      <c r="K82" s="607"/>
      <c r="L82" s="607"/>
      <c r="M82" s="607"/>
      <c r="N82" s="608"/>
    </row>
    <row r="83" spans="1:14" x14ac:dyDescent="0.25">
      <c r="A83" s="618"/>
      <c r="B83" s="619"/>
      <c r="C83" s="619"/>
      <c r="D83" s="619"/>
      <c r="E83" s="619"/>
      <c r="F83" s="619"/>
      <c r="G83" s="620"/>
      <c r="H83" s="606"/>
      <c r="I83" s="607"/>
      <c r="J83" s="607"/>
      <c r="K83" s="607"/>
      <c r="L83" s="607"/>
      <c r="M83" s="607"/>
      <c r="N83" s="608"/>
    </row>
    <row r="84" spans="1:14" x14ac:dyDescent="0.25">
      <c r="A84" s="618"/>
      <c r="B84" s="619"/>
      <c r="C84" s="619"/>
      <c r="D84" s="619"/>
      <c r="E84" s="619"/>
      <c r="F84" s="619"/>
      <c r="G84" s="620"/>
      <c r="H84" s="606"/>
      <c r="I84" s="607"/>
      <c r="J84" s="607"/>
      <c r="K84" s="607"/>
      <c r="L84" s="607"/>
      <c r="M84" s="607"/>
      <c r="N84" s="608"/>
    </row>
    <row r="85" spans="1:14" x14ac:dyDescent="0.25">
      <c r="A85" s="618"/>
      <c r="B85" s="619"/>
      <c r="C85" s="619"/>
      <c r="D85" s="619"/>
      <c r="E85" s="619"/>
      <c r="F85" s="619"/>
      <c r="G85" s="620"/>
      <c r="H85" s="606"/>
      <c r="I85" s="607"/>
      <c r="J85" s="607"/>
      <c r="K85" s="607"/>
      <c r="L85" s="607"/>
      <c r="M85" s="607"/>
      <c r="N85" s="608"/>
    </row>
    <row r="86" spans="1:14" x14ac:dyDescent="0.25">
      <c r="A86" s="618"/>
      <c r="B86" s="619"/>
      <c r="C86" s="619"/>
      <c r="D86" s="619"/>
      <c r="E86" s="619"/>
      <c r="F86" s="619"/>
      <c r="G86" s="620"/>
      <c r="H86" s="606"/>
      <c r="I86" s="607"/>
      <c r="J86" s="607"/>
      <c r="K86" s="607"/>
      <c r="L86" s="607"/>
      <c r="M86" s="607"/>
      <c r="N86" s="608"/>
    </row>
    <row r="87" spans="1:14" x14ac:dyDescent="0.25">
      <c r="A87" s="618"/>
      <c r="B87" s="619"/>
      <c r="C87" s="619"/>
      <c r="D87" s="619"/>
      <c r="E87" s="619"/>
      <c r="F87" s="619"/>
      <c r="G87" s="620"/>
      <c r="H87" s="606"/>
      <c r="I87" s="607"/>
      <c r="J87" s="607"/>
      <c r="K87" s="607"/>
      <c r="L87" s="607"/>
      <c r="M87" s="607"/>
      <c r="N87" s="608"/>
    </row>
    <row r="88" spans="1:14" x14ac:dyDescent="0.25">
      <c r="A88" s="618"/>
      <c r="B88" s="619"/>
      <c r="C88" s="619"/>
      <c r="D88" s="619"/>
      <c r="E88" s="619"/>
      <c r="F88" s="619"/>
      <c r="G88" s="620"/>
      <c r="H88" s="606"/>
      <c r="I88" s="607"/>
      <c r="J88" s="607"/>
      <c r="K88" s="607"/>
      <c r="L88" s="607"/>
      <c r="M88" s="607"/>
      <c r="N88" s="608"/>
    </row>
    <row r="89" spans="1:14" x14ac:dyDescent="0.25">
      <c r="A89" s="618"/>
      <c r="B89" s="619"/>
      <c r="C89" s="619"/>
      <c r="D89" s="619"/>
      <c r="E89" s="619"/>
      <c r="F89" s="619"/>
      <c r="G89" s="620"/>
      <c r="H89" s="606"/>
      <c r="I89" s="607"/>
      <c r="J89" s="607"/>
      <c r="K89" s="607"/>
      <c r="L89" s="607"/>
      <c r="M89" s="607"/>
      <c r="N89" s="608"/>
    </row>
    <row r="90" spans="1:14" x14ac:dyDescent="0.25">
      <c r="A90" s="621"/>
      <c r="B90" s="622"/>
      <c r="C90" s="622"/>
      <c r="D90" s="622"/>
      <c r="E90" s="622"/>
      <c r="F90" s="622"/>
      <c r="G90" s="623"/>
      <c r="H90" s="609"/>
      <c r="I90" s="610"/>
      <c r="J90" s="610"/>
      <c r="K90" s="610"/>
      <c r="L90" s="610"/>
      <c r="M90" s="610"/>
      <c r="N90" s="611"/>
    </row>
    <row r="91" spans="1:14" x14ac:dyDescent="0.25">
      <c r="A91" s="293"/>
      <c r="B91" s="323"/>
      <c r="C91" s="323"/>
      <c r="D91" s="323"/>
      <c r="E91" s="323"/>
      <c r="F91" s="323"/>
      <c r="G91" s="294"/>
      <c r="H91" s="293"/>
      <c r="I91" s="323"/>
      <c r="J91" s="323"/>
      <c r="K91" s="323"/>
      <c r="L91" s="323"/>
      <c r="M91" s="323"/>
      <c r="N91" s="294"/>
    </row>
    <row r="92" spans="1:14" x14ac:dyDescent="0.25">
      <c r="A92" s="293"/>
      <c r="B92" s="323"/>
      <c r="C92" s="323"/>
      <c r="D92" s="323"/>
      <c r="E92" s="323"/>
      <c r="F92" s="323"/>
      <c r="G92" s="294"/>
      <c r="H92" s="293"/>
      <c r="I92" s="323"/>
      <c r="J92" s="323"/>
      <c r="K92" s="323"/>
      <c r="L92" s="323"/>
      <c r="M92" s="323"/>
      <c r="N92" s="294"/>
    </row>
    <row r="93" spans="1:14" x14ac:dyDescent="0.25">
      <c r="A93" s="629"/>
      <c r="B93" s="630"/>
      <c r="C93" s="631"/>
      <c r="D93" s="631"/>
      <c r="E93" s="631"/>
      <c r="F93" s="631"/>
      <c r="G93" s="632"/>
      <c r="H93" s="629"/>
      <c r="I93" s="631"/>
      <c r="J93" s="631"/>
      <c r="K93" s="631"/>
      <c r="L93" s="631"/>
      <c r="M93" s="631"/>
      <c r="N93" s="632"/>
    </row>
    <row r="94" spans="1:14" ht="18.75" x14ac:dyDescent="0.25">
      <c r="A94" s="633" t="s">
        <v>189</v>
      </c>
      <c r="B94" s="634"/>
      <c r="C94" s="635"/>
      <c r="D94" s="635"/>
      <c r="E94" s="635"/>
      <c r="F94" s="635"/>
      <c r="G94" s="636"/>
      <c r="H94" s="639" t="s">
        <v>190</v>
      </c>
      <c r="I94" s="635"/>
      <c r="J94" s="635"/>
      <c r="K94" s="635"/>
      <c r="L94" s="635"/>
      <c r="M94" s="635"/>
      <c r="N94" s="636"/>
    </row>
    <row r="95" spans="1:14" ht="30" customHeight="1" x14ac:dyDescent="0.25">
      <c r="A95" s="633" t="s">
        <v>183</v>
      </c>
      <c r="B95" s="634"/>
      <c r="C95" s="635"/>
      <c r="D95" s="635"/>
      <c r="E95" s="635"/>
      <c r="F95" s="635"/>
      <c r="G95" s="636"/>
      <c r="H95" s="647" t="s">
        <v>184</v>
      </c>
      <c r="I95" s="648"/>
      <c r="J95" s="648"/>
      <c r="K95" s="648"/>
      <c r="L95" s="648"/>
      <c r="M95" s="648"/>
      <c r="N95" s="649"/>
    </row>
    <row r="96" spans="1:14" ht="18.75" x14ac:dyDescent="0.25">
      <c r="A96" s="637"/>
      <c r="B96" s="635"/>
      <c r="C96" s="635"/>
      <c r="D96" s="635"/>
      <c r="E96" s="635"/>
      <c r="F96" s="635"/>
      <c r="G96" s="636"/>
      <c r="H96" s="603"/>
      <c r="I96" s="604"/>
      <c r="J96" s="604"/>
      <c r="K96" s="604"/>
      <c r="L96" s="604"/>
      <c r="M96" s="604"/>
      <c r="N96" s="605"/>
    </row>
    <row r="97" spans="1:14" x14ac:dyDescent="0.25">
      <c r="A97" s="638"/>
      <c r="B97" s="635"/>
      <c r="C97" s="635"/>
      <c r="D97" s="635"/>
      <c r="E97" s="635"/>
      <c r="F97" s="635"/>
      <c r="G97" s="636"/>
      <c r="H97" s="606"/>
      <c r="I97" s="607"/>
      <c r="J97" s="607"/>
      <c r="K97" s="607"/>
      <c r="L97" s="607"/>
      <c r="M97" s="607"/>
      <c r="N97" s="608"/>
    </row>
    <row r="98" spans="1:14" x14ac:dyDescent="0.25">
      <c r="A98" s="639" t="s">
        <v>185</v>
      </c>
      <c r="B98" s="635"/>
      <c r="C98" s="635"/>
      <c r="D98" s="624"/>
      <c r="E98" s="625"/>
      <c r="F98" s="626"/>
      <c r="G98" s="636"/>
      <c r="H98" s="606"/>
      <c r="I98" s="607"/>
      <c r="J98" s="607"/>
      <c r="K98" s="607"/>
      <c r="L98" s="607"/>
      <c r="M98" s="607"/>
      <c r="N98" s="608"/>
    </row>
    <row r="99" spans="1:14" x14ac:dyDescent="0.25">
      <c r="A99" s="639" t="s">
        <v>186</v>
      </c>
      <c r="B99" s="635"/>
      <c r="C99" s="635"/>
      <c r="D99" s="627"/>
      <c r="E99" s="628"/>
      <c r="F99" s="593"/>
      <c r="G99" s="636"/>
      <c r="H99" s="606"/>
      <c r="I99" s="607"/>
      <c r="J99" s="607"/>
      <c r="K99" s="607"/>
      <c r="L99" s="607"/>
      <c r="M99" s="607"/>
      <c r="N99" s="608"/>
    </row>
    <row r="100" spans="1:14" x14ac:dyDescent="0.25">
      <c r="A100" s="639"/>
      <c r="B100" s="635"/>
      <c r="C100" s="635"/>
      <c r="D100" s="635"/>
      <c r="E100" s="635"/>
      <c r="F100" s="635"/>
      <c r="G100" s="636"/>
      <c r="H100" s="606"/>
      <c r="I100" s="607"/>
      <c r="J100" s="607"/>
      <c r="K100" s="607"/>
      <c r="L100" s="607"/>
      <c r="M100" s="607"/>
      <c r="N100" s="608"/>
    </row>
    <row r="101" spans="1:14" x14ac:dyDescent="0.25">
      <c r="A101" s="639"/>
      <c r="B101" s="635"/>
      <c r="C101" s="635"/>
      <c r="D101" s="635"/>
      <c r="E101" s="635"/>
      <c r="F101" s="635"/>
      <c r="G101" s="636"/>
      <c r="H101" s="606"/>
      <c r="I101" s="607"/>
      <c r="J101" s="607"/>
      <c r="K101" s="607"/>
      <c r="L101" s="607"/>
      <c r="M101" s="607"/>
      <c r="N101" s="608"/>
    </row>
    <row r="102" spans="1:14" ht="17.25" x14ac:dyDescent="0.25">
      <c r="A102" s="640" t="s">
        <v>191</v>
      </c>
      <c r="B102" s="635"/>
      <c r="C102" s="635"/>
      <c r="D102" s="635"/>
      <c r="E102" s="635"/>
      <c r="F102" s="635"/>
      <c r="G102" s="636"/>
      <c r="H102" s="606"/>
      <c r="I102" s="607"/>
      <c r="J102" s="607"/>
      <c r="K102" s="607"/>
      <c r="L102" s="607"/>
      <c r="M102" s="607"/>
      <c r="N102" s="608"/>
    </row>
    <row r="103" spans="1:14" ht="45" customHeight="1" x14ac:dyDescent="0.25">
      <c r="A103" s="641" t="s">
        <v>192</v>
      </c>
      <c r="B103" s="642"/>
      <c r="C103" s="642"/>
      <c r="D103" s="642"/>
      <c r="E103" s="642"/>
      <c r="F103" s="642"/>
      <c r="G103" s="643"/>
      <c r="H103" s="606"/>
      <c r="I103" s="607"/>
      <c r="J103" s="607"/>
      <c r="K103" s="607"/>
      <c r="L103" s="607"/>
      <c r="M103" s="607"/>
      <c r="N103" s="608"/>
    </row>
    <row r="104" spans="1:14" x14ac:dyDescent="0.25">
      <c r="A104" s="644"/>
      <c r="B104" s="645"/>
      <c r="C104" s="645"/>
      <c r="D104" s="645"/>
      <c r="E104" s="645"/>
      <c r="F104" s="645"/>
      <c r="G104" s="646"/>
      <c r="H104" s="606"/>
      <c r="I104" s="607"/>
      <c r="J104" s="607"/>
      <c r="K104" s="607"/>
      <c r="L104" s="607"/>
      <c r="M104" s="607"/>
      <c r="N104" s="608"/>
    </row>
    <row r="105" spans="1:14" x14ac:dyDescent="0.25">
      <c r="A105" s="615"/>
      <c r="B105" s="616"/>
      <c r="C105" s="616"/>
      <c r="D105" s="616"/>
      <c r="E105" s="616"/>
      <c r="F105" s="616"/>
      <c r="G105" s="617"/>
      <c r="H105" s="606"/>
      <c r="I105" s="607"/>
      <c r="J105" s="607"/>
      <c r="K105" s="607"/>
      <c r="L105" s="607"/>
      <c r="M105" s="607"/>
      <c r="N105" s="608"/>
    </row>
    <row r="106" spans="1:14" x14ac:dyDescent="0.25">
      <c r="A106" s="618"/>
      <c r="B106" s="619"/>
      <c r="C106" s="619"/>
      <c r="D106" s="619"/>
      <c r="E106" s="619"/>
      <c r="F106" s="619"/>
      <c r="G106" s="620"/>
      <c r="H106" s="606"/>
      <c r="I106" s="607"/>
      <c r="J106" s="607"/>
      <c r="K106" s="607"/>
      <c r="L106" s="607"/>
      <c r="M106" s="607"/>
      <c r="N106" s="608"/>
    </row>
    <row r="107" spans="1:14" x14ac:dyDescent="0.25">
      <c r="A107" s="618"/>
      <c r="B107" s="619"/>
      <c r="C107" s="619"/>
      <c r="D107" s="619"/>
      <c r="E107" s="619"/>
      <c r="F107" s="619"/>
      <c r="G107" s="620"/>
      <c r="H107" s="606"/>
      <c r="I107" s="607"/>
      <c r="J107" s="607"/>
      <c r="K107" s="607"/>
      <c r="L107" s="607"/>
      <c r="M107" s="607"/>
      <c r="N107" s="608"/>
    </row>
    <row r="108" spans="1:14" x14ac:dyDescent="0.25">
      <c r="A108" s="618"/>
      <c r="B108" s="619"/>
      <c r="C108" s="619"/>
      <c r="D108" s="619"/>
      <c r="E108" s="619"/>
      <c r="F108" s="619"/>
      <c r="G108" s="620"/>
      <c r="H108" s="606"/>
      <c r="I108" s="607"/>
      <c r="J108" s="607"/>
      <c r="K108" s="607"/>
      <c r="L108" s="607"/>
      <c r="M108" s="607"/>
      <c r="N108" s="608"/>
    </row>
    <row r="109" spans="1:14" x14ac:dyDescent="0.25">
      <c r="A109" s="618"/>
      <c r="B109" s="619"/>
      <c r="C109" s="619"/>
      <c r="D109" s="619"/>
      <c r="E109" s="619"/>
      <c r="F109" s="619"/>
      <c r="G109" s="620"/>
      <c r="H109" s="606"/>
      <c r="I109" s="607"/>
      <c r="J109" s="607"/>
      <c r="K109" s="607"/>
      <c r="L109" s="607"/>
      <c r="M109" s="607"/>
      <c r="N109" s="608"/>
    </row>
    <row r="110" spans="1:14" x14ac:dyDescent="0.25">
      <c r="A110" s="618"/>
      <c r="B110" s="619"/>
      <c r="C110" s="619"/>
      <c r="D110" s="619"/>
      <c r="E110" s="619"/>
      <c r="F110" s="619"/>
      <c r="G110" s="620"/>
      <c r="H110" s="606"/>
      <c r="I110" s="607"/>
      <c r="J110" s="607"/>
      <c r="K110" s="607"/>
      <c r="L110" s="607"/>
      <c r="M110" s="607"/>
      <c r="N110" s="608"/>
    </row>
    <row r="111" spans="1:14" x14ac:dyDescent="0.25">
      <c r="A111" s="618"/>
      <c r="B111" s="619"/>
      <c r="C111" s="619"/>
      <c r="D111" s="619"/>
      <c r="E111" s="619"/>
      <c r="F111" s="619"/>
      <c r="G111" s="620"/>
      <c r="H111" s="606"/>
      <c r="I111" s="607"/>
      <c r="J111" s="607"/>
      <c r="K111" s="607"/>
      <c r="L111" s="607"/>
      <c r="M111" s="607"/>
      <c r="N111" s="608"/>
    </row>
    <row r="112" spans="1:14" x14ac:dyDescent="0.25">
      <c r="A112" s="618"/>
      <c r="B112" s="619"/>
      <c r="C112" s="619"/>
      <c r="D112" s="619"/>
      <c r="E112" s="619"/>
      <c r="F112" s="619"/>
      <c r="G112" s="620"/>
      <c r="H112" s="606"/>
      <c r="I112" s="607"/>
      <c r="J112" s="607"/>
      <c r="K112" s="607"/>
      <c r="L112" s="607"/>
      <c r="M112" s="607"/>
      <c r="N112" s="608"/>
    </row>
    <row r="113" spans="1:14" x14ac:dyDescent="0.25">
      <c r="A113" s="618"/>
      <c r="B113" s="619"/>
      <c r="C113" s="619"/>
      <c r="D113" s="619"/>
      <c r="E113" s="619"/>
      <c r="F113" s="619"/>
      <c r="G113" s="620"/>
      <c r="H113" s="606"/>
      <c r="I113" s="607"/>
      <c r="J113" s="607"/>
      <c r="K113" s="607"/>
      <c r="L113" s="607"/>
      <c r="M113" s="607"/>
      <c r="N113" s="608"/>
    </row>
    <row r="114" spans="1:14" x14ac:dyDescent="0.25">
      <c r="A114" s="618"/>
      <c r="B114" s="619"/>
      <c r="C114" s="619"/>
      <c r="D114" s="619"/>
      <c r="E114" s="619"/>
      <c r="F114" s="619"/>
      <c r="G114" s="620"/>
      <c r="H114" s="606"/>
      <c r="I114" s="607"/>
      <c r="J114" s="607"/>
      <c r="K114" s="607"/>
      <c r="L114" s="607"/>
      <c r="M114" s="607"/>
      <c r="N114" s="608"/>
    </row>
    <row r="115" spans="1:14" x14ac:dyDescent="0.25">
      <c r="A115" s="618"/>
      <c r="B115" s="619"/>
      <c r="C115" s="619"/>
      <c r="D115" s="619"/>
      <c r="E115" s="619"/>
      <c r="F115" s="619"/>
      <c r="G115" s="620"/>
      <c r="H115" s="606"/>
      <c r="I115" s="607"/>
      <c r="J115" s="607"/>
      <c r="K115" s="607"/>
      <c r="L115" s="607"/>
      <c r="M115" s="607"/>
      <c r="N115" s="608"/>
    </row>
    <row r="116" spans="1:14" x14ac:dyDescent="0.25">
      <c r="A116" s="618"/>
      <c r="B116" s="619"/>
      <c r="C116" s="619"/>
      <c r="D116" s="619"/>
      <c r="E116" s="619"/>
      <c r="F116" s="619"/>
      <c r="G116" s="620"/>
      <c r="H116" s="606"/>
      <c r="I116" s="607"/>
      <c r="J116" s="607"/>
      <c r="K116" s="607"/>
      <c r="L116" s="607"/>
      <c r="M116" s="607"/>
      <c r="N116" s="608"/>
    </row>
    <row r="117" spans="1:14" x14ac:dyDescent="0.25">
      <c r="A117" s="618"/>
      <c r="B117" s="619"/>
      <c r="C117" s="619"/>
      <c r="D117" s="619"/>
      <c r="E117" s="619"/>
      <c r="F117" s="619"/>
      <c r="G117" s="620"/>
      <c r="H117" s="606"/>
      <c r="I117" s="607"/>
      <c r="J117" s="607"/>
      <c r="K117" s="607"/>
      <c r="L117" s="607"/>
      <c r="M117" s="607"/>
      <c r="N117" s="608"/>
    </row>
    <row r="118" spans="1:14" x14ac:dyDescent="0.25">
      <c r="A118" s="618"/>
      <c r="B118" s="619"/>
      <c r="C118" s="619"/>
      <c r="D118" s="619"/>
      <c r="E118" s="619"/>
      <c r="F118" s="619"/>
      <c r="G118" s="620"/>
      <c r="H118" s="606"/>
      <c r="I118" s="607"/>
      <c r="J118" s="607"/>
      <c r="K118" s="607"/>
      <c r="L118" s="607"/>
      <c r="M118" s="607"/>
      <c r="N118" s="608"/>
    </row>
    <row r="119" spans="1:14" x14ac:dyDescent="0.25">
      <c r="A119" s="618"/>
      <c r="B119" s="619"/>
      <c r="C119" s="619"/>
      <c r="D119" s="619"/>
      <c r="E119" s="619"/>
      <c r="F119" s="619"/>
      <c r="G119" s="620"/>
      <c r="H119" s="606"/>
      <c r="I119" s="607"/>
      <c r="J119" s="607"/>
      <c r="K119" s="607"/>
      <c r="L119" s="607"/>
      <c r="M119" s="607"/>
      <c r="N119" s="608"/>
    </row>
    <row r="120" spans="1:14" x14ac:dyDescent="0.25">
      <c r="A120" s="618"/>
      <c r="B120" s="619"/>
      <c r="C120" s="619"/>
      <c r="D120" s="619"/>
      <c r="E120" s="619"/>
      <c r="F120" s="619"/>
      <c r="G120" s="620"/>
      <c r="H120" s="606"/>
      <c r="I120" s="607"/>
      <c r="J120" s="607"/>
      <c r="K120" s="607"/>
      <c r="L120" s="607"/>
      <c r="M120" s="607"/>
      <c r="N120" s="608"/>
    </row>
    <row r="121" spans="1:14" x14ac:dyDescent="0.25">
      <c r="A121" s="618"/>
      <c r="B121" s="619"/>
      <c r="C121" s="619"/>
      <c r="D121" s="619"/>
      <c r="E121" s="619"/>
      <c r="F121" s="619"/>
      <c r="G121" s="620"/>
      <c r="H121" s="606"/>
      <c r="I121" s="607"/>
      <c r="J121" s="607"/>
      <c r="K121" s="607"/>
      <c r="L121" s="607"/>
      <c r="M121" s="607"/>
      <c r="N121" s="608"/>
    </row>
    <row r="122" spans="1:14" x14ac:dyDescent="0.25">
      <c r="A122" s="618"/>
      <c r="B122" s="619"/>
      <c r="C122" s="619"/>
      <c r="D122" s="619"/>
      <c r="E122" s="619"/>
      <c r="F122" s="619"/>
      <c r="G122" s="620"/>
      <c r="H122" s="606"/>
      <c r="I122" s="607"/>
      <c r="J122" s="607"/>
      <c r="K122" s="607"/>
      <c r="L122" s="607"/>
      <c r="M122" s="607"/>
      <c r="N122" s="608"/>
    </row>
    <row r="123" spans="1:14" x14ac:dyDescent="0.25">
      <c r="A123" s="618"/>
      <c r="B123" s="619"/>
      <c r="C123" s="619"/>
      <c r="D123" s="619"/>
      <c r="E123" s="619"/>
      <c r="F123" s="619"/>
      <c r="G123" s="620"/>
      <c r="H123" s="606"/>
      <c r="I123" s="607"/>
      <c r="J123" s="607"/>
      <c r="K123" s="607"/>
      <c r="L123" s="607"/>
      <c r="M123" s="607"/>
      <c r="N123" s="608"/>
    </row>
    <row r="124" spans="1:14" x14ac:dyDescent="0.25">
      <c r="A124" s="618"/>
      <c r="B124" s="619"/>
      <c r="C124" s="619"/>
      <c r="D124" s="619"/>
      <c r="E124" s="619"/>
      <c r="F124" s="619"/>
      <c r="G124" s="620"/>
      <c r="H124" s="606"/>
      <c r="I124" s="607"/>
      <c r="J124" s="607"/>
      <c r="K124" s="607"/>
      <c r="L124" s="607"/>
      <c r="M124" s="607"/>
      <c r="N124" s="608"/>
    </row>
    <row r="125" spans="1:14" x14ac:dyDescent="0.25">
      <c r="A125" s="618"/>
      <c r="B125" s="619"/>
      <c r="C125" s="619"/>
      <c r="D125" s="619"/>
      <c r="E125" s="619"/>
      <c r="F125" s="619"/>
      <c r="G125" s="620"/>
      <c r="H125" s="606"/>
      <c r="I125" s="607"/>
      <c r="J125" s="607"/>
      <c r="K125" s="607"/>
      <c r="L125" s="607"/>
      <c r="M125" s="607"/>
      <c r="N125" s="608"/>
    </row>
    <row r="126" spans="1:14" x14ac:dyDescent="0.25">
      <c r="A126" s="618"/>
      <c r="B126" s="619"/>
      <c r="C126" s="619"/>
      <c r="D126" s="619"/>
      <c r="E126" s="619"/>
      <c r="F126" s="619"/>
      <c r="G126" s="620"/>
      <c r="H126" s="606"/>
      <c r="I126" s="607"/>
      <c r="J126" s="607"/>
      <c r="K126" s="607"/>
      <c r="L126" s="607"/>
      <c r="M126" s="607"/>
      <c r="N126" s="608"/>
    </row>
    <row r="127" spans="1:14" x14ac:dyDescent="0.25">
      <c r="A127" s="618"/>
      <c r="B127" s="619"/>
      <c r="C127" s="619"/>
      <c r="D127" s="619"/>
      <c r="E127" s="619"/>
      <c r="F127" s="619"/>
      <c r="G127" s="620"/>
      <c r="H127" s="606"/>
      <c r="I127" s="607"/>
      <c r="J127" s="607"/>
      <c r="K127" s="607"/>
      <c r="L127" s="607"/>
      <c r="M127" s="607"/>
      <c r="N127" s="608"/>
    </row>
    <row r="128" spans="1:14" x14ac:dyDescent="0.25">
      <c r="A128" s="618"/>
      <c r="B128" s="619"/>
      <c r="C128" s="619"/>
      <c r="D128" s="619"/>
      <c r="E128" s="619"/>
      <c r="F128" s="619"/>
      <c r="G128" s="620"/>
      <c r="H128" s="606"/>
      <c r="I128" s="607"/>
      <c r="J128" s="607"/>
      <c r="K128" s="607"/>
      <c r="L128" s="607"/>
      <c r="M128" s="607"/>
      <c r="N128" s="608"/>
    </row>
    <row r="129" spans="1:14" x14ac:dyDescent="0.25">
      <c r="A129" s="618"/>
      <c r="B129" s="619"/>
      <c r="C129" s="619"/>
      <c r="D129" s="619"/>
      <c r="E129" s="619"/>
      <c r="F129" s="619"/>
      <c r="G129" s="620"/>
      <c r="H129" s="606"/>
      <c r="I129" s="607"/>
      <c r="J129" s="607"/>
      <c r="K129" s="607"/>
      <c r="L129" s="607"/>
      <c r="M129" s="607"/>
      <c r="N129" s="608"/>
    </row>
    <row r="130" spans="1:14" x14ac:dyDescent="0.25">
      <c r="A130" s="618"/>
      <c r="B130" s="619"/>
      <c r="C130" s="619"/>
      <c r="D130" s="619"/>
      <c r="E130" s="619"/>
      <c r="F130" s="619"/>
      <c r="G130" s="620"/>
      <c r="H130" s="606"/>
      <c r="I130" s="607"/>
      <c r="J130" s="607"/>
      <c r="K130" s="607"/>
      <c r="L130" s="607"/>
      <c r="M130" s="607"/>
      <c r="N130" s="608"/>
    </row>
    <row r="131" spans="1:14" x14ac:dyDescent="0.25">
      <c r="A131" s="618"/>
      <c r="B131" s="619"/>
      <c r="C131" s="619"/>
      <c r="D131" s="619"/>
      <c r="E131" s="619"/>
      <c r="F131" s="619"/>
      <c r="G131" s="620"/>
      <c r="H131" s="606"/>
      <c r="I131" s="607"/>
      <c r="J131" s="607"/>
      <c r="K131" s="607"/>
      <c r="L131" s="607"/>
      <c r="M131" s="607"/>
      <c r="N131" s="608"/>
    </row>
    <row r="132" spans="1:14" x14ac:dyDescent="0.25">
      <c r="A132" s="618"/>
      <c r="B132" s="619"/>
      <c r="C132" s="619"/>
      <c r="D132" s="619"/>
      <c r="E132" s="619"/>
      <c r="F132" s="619"/>
      <c r="G132" s="620"/>
      <c r="H132" s="606"/>
      <c r="I132" s="607"/>
      <c r="J132" s="607"/>
      <c r="K132" s="607"/>
      <c r="L132" s="607"/>
      <c r="M132" s="607"/>
      <c r="N132" s="608"/>
    </row>
    <row r="133" spans="1:14" x14ac:dyDescent="0.25">
      <c r="A133" s="618"/>
      <c r="B133" s="619"/>
      <c r="C133" s="619"/>
      <c r="D133" s="619"/>
      <c r="E133" s="619"/>
      <c r="F133" s="619"/>
      <c r="G133" s="620"/>
      <c r="H133" s="606"/>
      <c r="I133" s="607"/>
      <c r="J133" s="607"/>
      <c r="K133" s="607"/>
      <c r="L133" s="607"/>
      <c r="M133" s="607"/>
      <c r="N133" s="608"/>
    </row>
    <row r="134" spans="1:14" x14ac:dyDescent="0.25">
      <c r="A134" s="618"/>
      <c r="B134" s="619"/>
      <c r="C134" s="619"/>
      <c r="D134" s="619"/>
      <c r="E134" s="619"/>
      <c r="F134" s="619"/>
      <c r="G134" s="620"/>
      <c r="H134" s="606"/>
      <c r="I134" s="607"/>
      <c r="J134" s="607"/>
      <c r="K134" s="607"/>
      <c r="L134" s="607"/>
      <c r="M134" s="607"/>
      <c r="N134" s="608"/>
    </row>
    <row r="135" spans="1:14" x14ac:dyDescent="0.25">
      <c r="A135" s="618"/>
      <c r="B135" s="619"/>
      <c r="C135" s="619"/>
      <c r="D135" s="619"/>
      <c r="E135" s="619"/>
      <c r="F135" s="619"/>
      <c r="G135" s="620"/>
      <c r="H135" s="606"/>
      <c r="I135" s="607"/>
      <c r="J135" s="607"/>
      <c r="K135" s="607"/>
      <c r="L135" s="607"/>
      <c r="M135" s="607"/>
      <c r="N135" s="608"/>
    </row>
    <row r="136" spans="1:14" x14ac:dyDescent="0.25">
      <c r="A136" s="621"/>
      <c r="B136" s="622"/>
      <c r="C136" s="622"/>
      <c r="D136" s="622"/>
      <c r="E136" s="622"/>
      <c r="F136" s="622"/>
      <c r="G136" s="623"/>
      <c r="H136" s="609"/>
      <c r="I136" s="610"/>
      <c r="J136" s="610"/>
      <c r="K136" s="610"/>
      <c r="L136" s="610"/>
      <c r="M136" s="610"/>
      <c r="N136" s="611"/>
    </row>
    <row r="137" spans="1:14" x14ac:dyDescent="0.25">
      <c r="A137" s="293"/>
      <c r="B137" s="323"/>
      <c r="C137" s="323"/>
      <c r="D137" s="323"/>
      <c r="E137" s="323"/>
      <c r="F137" s="323"/>
      <c r="G137" s="294"/>
      <c r="H137" s="293"/>
      <c r="I137" s="323"/>
      <c r="J137" s="323"/>
      <c r="K137" s="323"/>
      <c r="L137" s="323"/>
      <c r="M137" s="323"/>
      <c r="N137" s="294"/>
    </row>
    <row r="138" spans="1:14" x14ac:dyDescent="0.25">
      <c r="A138" s="201"/>
      <c r="B138" s="219"/>
      <c r="C138" s="219"/>
      <c r="D138" s="219"/>
      <c r="E138" s="219"/>
      <c r="F138" s="219"/>
      <c r="G138" s="202"/>
      <c r="H138" s="201"/>
      <c r="I138" s="219"/>
      <c r="J138" s="219"/>
      <c r="K138" s="219"/>
      <c r="L138" s="219"/>
      <c r="M138" s="219"/>
      <c r="N138" s="202"/>
    </row>
    <row r="139" spans="1:14" x14ac:dyDescent="0.25">
      <c r="A139" s="629"/>
      <c r="B139" s="630"/>
      <c r="C139" s="631"/>
      <c r="D139" s="631"/>
      <c r="E139" s="631"/>
      <c r="F139" s="631"/>
      <c r="G139" s="632"/>
      <c r="H139" s="629"/>
      <c r="I139" s="631"/>
      <c r="J139" s="631"/>
      <c r="K139" s="631"/>
      <c r="L139" s="631"/>
      <c r="M139" s="631"/>
      <c r="N139" s="632"/>
    </row>
    <row r="140" spans="1:14" ht="18.75" x14ac:dyDescent="0.25">
      <c r="A140" s="633" t="s">
        <v>189</v>
      </c>
      <c r="B140" s="634"/>
      <c r="C140" s="635"/>
      <c r="D140" s="635"/>
      <c r="E140" s="635"/>
      <c r="F140" s="635"/>
      <c r="G140" s="636"/>
      <c r="H140" s="639" t="s">
        <v>190</v>
      </c>
      <c r="I140" s="635"/>
      <c r="J140" s="635"/>
      <c r="K140" s="635"/>
      <c r="L140" s="635"/>
      <c r="M140" s="635"/>
      <c r="N140" s="636"/>
    </row>
    <row r="141" spans="1:14" ht="30" customHeight="1" x14ac:dyDescent="0.25">
      <c r="A141" s="633" t="s">
        <v>183</v>
      </c>
      <c r="B141" s="634"/>
      <c r="C141" s="635"/>
      <c r="D141" s="635"/>
      <c r="E141" s="635"/>
      <c r="F141" s="635"/>
      <c r="G141" s="636"/>
      <c r="H141" s="647" t="s">
        <v>184</v>
      </c>
      <c r="I141" s="648"/>
      <c r="J141" s="648"/>
      <c r="K141" s="648"/>
      <c r="L141" s="648"/>
      <c r="M141" s="648"/>
      <c r="N141" s="649"/>
    </row>
    <row r="142" spans="1:14" ht="18.75" x14ac:dyDescent="0.25">
      <c r="A142" s="637"/>
      <c r="B142" s="635"/>
      <c r="C142" s="635"/>
      <c r="D142" s="635"/>
      <c r="E142" s="635"/>
      <c r="F142" s="635"/>
      <c r="G142" s="636"/>
      <c r="H142" s="603"/>
      <c r="I142" s="604"/>
      <c r="J142" s="604"/>
      <c r="K142" s="604"/>
      <c r="L142" s="604"/>
      <c r="M142" s="604"/>
      <c r="N142" s="605"/>
    </row>
    <row r="143" spans="1:14" x14ac:dyDescent="0.25">
      <c r="A143" s="638"/>
      <c r="B143" s="635"/>
      <c r="C143" s="635"/>
      <c r="D143" s="635"/>
      <c r="E143" s="635"/>
      <c r="F143" s="635"/>
      <c r="G143" s="636"/>
      <c r="H143" s="606"/>
      <c r="I143" s="607"/>
      <c r="J143" s="607"/>
      <c r="K143" s="607"/>
      <c r="L143" s="607"/>
      <c r="M143" s="607"/>
      <c r="N143" s="608"/>
    </row>
    <row r="144" spans="1:14" x14ac:dyDescent="0.25">
      <c r="A144" s="639" t="s">
        <v>185</v>
      </c>
      <c r="B144" s="635"/>
      <c r="C144" s="635"/>
      <c r="D144" s="624"/>
      <c r="E144" s="625"/>
      <c r="F144" s="626"/>
      <c r="G144" s="636"/>
      <c r="H144" s="606"/>
      <c r="I144" s="607"/>
      <c r="J144" s="607"/>
      <c r="K144" s="607"/>
      <c r="L144" s="607"/>
      <c r="M144" s="607"/>
      <c r="N144" s="608"/>
    </row>
    <row r="145" spans="1:14" x14ac:dyDescent="0.25">
      <c r="A145" s="639" t="s">
        <v>186</v>
      </c>
      <c r="B145" s="635"/>
      <c r="C145" s="635"/>
      <c r="D145" s="627"/>
      <c r="E145" s="628"/>
      <c r="F145" s="593"/>
      <c r="G145" s="636"/>
      <c r="H145" s="606"/>
      <c r="I145" s="607"/>
      <c r="J145" s="607"/>
      <c r="K145" s="607"/>
      <c r="L145" s="607"/>
      <c r="M145" s="607"/>
      <c r="N145" s="608"/>
    </row>
    <row r="146" spans="1:14" x14ac:dyDescent="0.25">
      <c r="A146" s="639"/>
      <c r="B146" s="635"/>
      <c r="C146" s="635"/>
      <c r="D146" s="635"/>
      <c r="E146" s="635"/>
      <c r="F146" s="635"/>
      <c r="G146" s="636"/>
      <c r="H146" s="606"/>
      <c r="I146" s="607"/>
      <c r="J146" s="607"/>
      <c r="K146" s="607"/>
      <c r="L146" s="607"/>
      <c r="M146" s="607"/>
      <c r="N146" s="608"/>
    </row>
    <row r="147" spans="1:14" x14ac:dyDescent="0.25">
      <c r="A147" s="639"/>
      <c r="B147" s="635"/>
      <c r="C147" s="635"/>
      <c r="D147" s="635"/>
      <c r="E147" s="635"/>
      <c r="F147" s="635"/>
      <c r="G147" s="636"/>
      <c r="H147" s="606"/>
      <c r="I147" s="607"/>
      <c r="J147" s="607"/>
      <c r="K147" s="607"/>
      <c r="L147" s="607"/>
      <c r="M147" s="607"/>
      <c r="N147" s="608"/>
    </row>
    <row r="148" spans="1:14" ht="17.25" x14ac:dyDescent="0.25">
      <c r="A148" s="640" t="s">
        <v>191</v>
      </c>
      <c r="B148" s="635"/>
      <c r="C148" s="635"/>
      <c r="D148" s="635"/>
      <c r="E148" s="635"/>
      <c r="F148" s="635"/>
      <c r="G148" s="636"/>
      <c r="H148" s="606"/>
      <c r="I148" s="607"/>
      <c r="J148" s="607"/>
      <c r="K148" s="607"/>
      <c r="L148" s="607"/>
      <c r="M148" s="607"/>
      <c r="N148" s="608"/>
    </row>
    <row r="149" spans="1:14" ht="45" customHeight="1" x14ac:dyDescent="0.25">
      <c r="A149" s="641" t="s">
        <v>192</v>
      </c>
      <c r="B149" s="642"/>
      <c r="C149" s="642"/>
      <c r="D149" s="642"/>
      <c r="E149" s="642"/>
      <c r="F149" s="642"/>
      <c r="G149" s="643"/>
      <c r="H149" s="606"/>
      <c r="I149" s="607"/>
      <c r="J149" s="607"/>
      <c r="K149" s="607"/>
      <c r="L149" s="607"/>
      <c r="M149" s="607"/>
      <c r="N149" s="608"/>
    </row>
    <row r="150" spans="1:14" x14ac:dyDescent="0.25">
      <c r="A150" s="644"/>
      <c r="B150" s="645"/>
      <c r="C150" s="645"/>
      <c r="D150" s="645"/>
      <c r="E150" s="645"/>
      <c r="F150" s="645"/>
      <c r="G150" s="646"/>
      <c r="H150" s="606"/>
      <c r="I150" s="607"/>
      <c r="J150" s="607"/>
      <c r="K150" s="607"/>
      <c r="L150" s="607"/>
      <c r="M150" s="607"/>
      <c r="N150" s="608"/>
    </row>
    <row r="151" spans="1:14" x14ac:dyDescent="0.25">
      <c r="A151" s="615"/>
      <c r="B151" s="616"/>
      <c r="C151" s="616"/>
      <c r="D151" s="616"/>
      <c r="E151" s="616"/>
      <c r="F151" s="616"/>
      <c r="G151" s="617"/>
      <c r="H151" s="606"/>
      <c r="I151" s="607"/>
      <c r="J151" s="607"/>
      <c r="K151" s="607"/>
      <c r="L151" s="607"/>
      <c r="M151" s="607"/>
      <c r="N151" s="608"/>
    </row>
    <row r="152" spans="1:14" x14ac:dyDescent="0.25">
      <c r="A152" s="618"/>
      <c r="B152" s="619"/>
      <c r="C152" s="619"/>
      <c r="D152" s="619"/>
      <c r="E152" s="619"/>
      <c r="F152" s="619"/>
      <c r="G152" s="620"/>
      <c r="H152" s="606"/>
      <c r="I152" s="607"/>
      <c r="J152" s="607"/>
      <c r="K152" s="607"/>
      <c r="L152" s="607"/>
      <c r="M152" s="607"/>
      <c r="N152" s="608"/>
    </row>
    <row r="153" spans="1:14" x14ac:dyDescent="0.25">
      <c r="A153" s="618"/>
      <c r="B153" s="619"/>
      <c r="C153" s="619"/>
      <c r="D153" s="619"/>
      <c r="E153" s="619"/>
      <c r="F153" s="619"/>
      <c r="G153" s="620"/>
      <c r="H153" s="606"/>
      <c r="I153" s="607"/>
      <c r="J153" s="607"/>
      <c r="K153" s="607"/>
      <c r="L153" s="607"/>
      <c r="M153" s="607"/>
      <c r="N153" s="608"/>
    </row>
    <row r="154" spans="1:14" x14ac:dyDescent="0.25">
      <c r="A154" s="618"/>
      <c r="B154" s="619"/>
      <c r="C154" s="619"/>
      <c r="D154" s="619"/>
      <c r="E154" s="619"/>
      <c r="F154" s="619"/>
      <c r="G154" s="620"/>
      <c r="H154" s="606"/>
      <c r="I154" s="607"/>
      <c r="J154" s="607"/>
      <c r="K154" s="607"/>
      <c r="L154" s="607"/>
      <c r="M154" s="607"/>
      <c r="N154" s="608"/>
    </row>
    <row r="155" spans="1:14" x14ac:dyDescent="0.25">
      <c r="A155" s="618"/>
      <c r="B155" s="619"/>
      <c r="C155" s="619"/>
      <c r="D155" s="619"/>
      <c r="E155" s="619"/>
      <c r="F155" s="619"/>
      <c r="G155" s="620"/>
      <c r="H155" s="606"/>
      <c r="I155" s="607"/>
      <c r="J155" s="607"/>
      <c r="K155" s="607"/>
      <c r="L155" s="607"/>
      <c r="M155" s="607"/>
      <c r="N155" s="608"/>
    </row>
    <row r="156" spans="1:14" x14ac:dyDescent="0.25">
      <c r="A156" s="618"/>
      <c r="B156" s="619"/>
      <c r="C156" s="619"/>
      <c r="D156" s="619"/>
      <c r="E156" s="619"/>
      <c r="F156" s="619"/>
      <c r="G156" s="620"/>
      <c r="H156" s="606"/>
      <c r="I156" s="607"/>
      <c r="J156" s="607"/>
      <c r="K156" s="607"/>
      <c r="L156" s="607"/>
      <c r="M156" s="607"/>
      <c r="N156" s="608"/>
    </row>
    <row r="157" spans="1:14" x14ac:dyDescent="0.25">
      <c r="A157" s="618"/>
      <c r="B157" s="619"/>
      <c r="C157" s="619"/>
      <c r="D157" s="619"/>
      <c r="E157" s="619"/>
      <c r="F157" s="619"/>
      <c r="G157" s="620"/>
      <c r="H157" s="606"/>
      <c r="I157" s="607"/>
      <c r="J157" s="607"/>
      <c r="K157" s="607"/>
      <c r="L157" s="607"/>
      <c r="M157" s="607"/>
      <c r="N157" s="608"/>
    </row>
    <row r="158" spans="1:14" x14ac:dyDescent="0.25">
      <c r="A158" s="618"/>
      <c r="B158" s="619"/>
      <c r="C158" s="619"/>
      <c r="D158" s="619"/>
      <c r="E158" s="619"/>
      <c r="F158" s="619"/>
      <c r="G158" s="620"/>
      <c r="H158" s="606"/>
      <c r="I158" s="607"/>
      <c r="J158" s="607"/>
      <c r="K158" s="607"/>
      <c r="L158" s="607"/>
      <c r="M158" s="607"/>
      <c r="N158" s="608"/>
    </row>
    <row r="159" spans="1:14" x14ac:dyDescent="0.25">
      <c r="A159" s="618"/>
      <c r="B159" s="619"/>
      <c r="C159" s="619"/>
      <c r="D159" s="619"/>
      <c r="E159" s="619"/>
      <c r="F159" s="619"/>
      <c r="G159" s="620"/>
      <c r="H159" s="606"/>
      <c r="I159" s="607"/>
      <c r="J159" s="607"/>
      <c r="K159" s="607"/>
      <c r="L159" s="607"/>
      <c r="M159" s="607"/>
      <c r="N159" s="608"/>
    </row>
    <row r="160" spans="1:14" x14ac:dyDescent="0.25">
      <c r="A160" s="618"/>
      <c r="B160" s="619"/>
      <c r="C160" s="619"/>
      <c r="D160" s="619"/>
      <c r="E160" s="619"/>
      <c r="F160" s="619"/>
      <c r="G160" s="620"/>
      <c r="H160" s="606"/>
      <c r="I160" s="607"/>
      <c r="J160" s="607"/>
      <c r="K160" s="607"/>
      <c r="L160" s="607"/>
      <c r="M160" s="607"/>
      <c r="N160" s="608"/>
    </row>
    <row r="161" spans="1:14" x14ac:dyDescent="0.25">
      <c r="A161" s="618"/>
      <c r="B161" s="619"/>
      <c r="C161" s="619"/>
      <c r="D161" s="619"/>
      <c r="E161" s="619"/>
      <c r="F161" s="619"/>
      <c r="G161" s="620"/>
      <c r="H161" s="606"/>
      <c r="I161" s="607"/>
      <c r="J161" s="607"/>
      <c r="K161" s="607"/>
      <c r="L161" s="607"/>
      <c r="M161" s="607"/>
      <c r="N161" s="608"/>
    </row>
    <row r="162" spans="1:14" x14ac:dyDescent="0.25">
      <c r="A162" s="618"/>
      <c r="B162" s="619"/>
      <c r="C162" s="619"/>
      <c r="D162" s="619"/>
      <c r="E162" s="619"/>
      <c r="F162" s="619"/>
      <c r="G162" s="620"/>
      <c r="H162" s="606"/>
      <c r="I162" s="607"/>
      <c r="J162" s="607"/>
      <c r="K162" s="607"/>
      <c r="L162" s="607"/>
      <c r="M162" s="607"/>
      <c r="N162" s="608"/>
    </row>
    <row r="163" spans="1:14" x14ac:dyDescent="0.25">
      <c r="A163" s="618"/>
      <c r="B163" s="619"/>
      <c r="C163" s="619"/>
      <c r="D163" s="619"/>
      <c r="E163" s="619"/>
      <c r="F163" s="619"/>
      <c r="G163" s="620"/>
      <c r="H163" s="606"/>
      <c r="I163" s="607"/>
      <c r="J163" s="607"/>
      <c r="K163" s="607"/>
      <c r="L163" s="607"/>
      <c r="M163" s="607"/>
      <c r="N163" s="608"/>
    </row>
    <row r="164" spans="1:14" x14ac:dyDescent="0.25">
      <c r="A164" s="618"/>
      <c r="B164" s="619"/>
      <c r="C164" s="619"/>
      <c r="D164" s="619"/>
      <c r="E164" s="619"/>
      <c r="F164" s="619"/>
      <c r="G164" s="620"/>
      <c r="H164" s="606"/>
      <c r="I164" s="607"/>
      <c r="J164" s="607"/>
      <c r="K164" s="607"/>
      <c r="L164" s="607"/>
      <c r="M164" s="607"/>
      <c r="N164" s="608"/>
    </row>
    <row r="165" spans="1:14" x14ac:dyDescent="0.25">
      <c r="A165" s="618"/>
      <c r="B165" s="619"/>
      <c r="C165" s="619"/>
      <c r="D165" s="619"/>
      <c r="E165" s="619"/>
      <c r="F165" s="619"/>
      <c r="G165" s="620"/>
      <c r="H165" s="606"/>
      <c r="I165" s="607"/>
      <c r="J165" s="607"/>
      <c r="K165" s="607"/>
      <c r="L165" s="607"/>
      <c r="M165" s="607"/>
      <c r="N165" s="608"/>
    </row>
    <row r="166" spans="1:14" x14ac:dyDescent="0.25">
      <c r="A166" s="618"/>
      <c r="B166" s="619"/>
      <c r="C166" s="619"/>
      <c r="D166" s="619"/>
      <c r="E166" s="619"/>
      <c r="F166" s="619"/>
      <c r="G166" s="620"/>
      <c r="H166" s="606"/>
      <c r="I166" s="607"/>
      <c r="J166" s="607"/>
      <c r="K166" s="607"/>
      <c r="L166" s="607"/>
      <c r="M166" s="607"/>
      <c r="N166" s="608"/>
    </row>
    <row r="167" spans="1:14" x14ac:dyDescent="0.25">
      <c r="A167" s="618"/>
      <c r="B167" s="619"/>
      <c r="C167" s="619"/>
      <c r="D167" s="619"/>
      <c r="E167" s="619"/>
      <c r="F167" s="619"/>
      <c r="G167" s="620"/>
      <c r="H167" s="606"/>
      <c r="I167" s="607"/>
      <c r="J167" s="607"/>
      <c r="K167" s="607"/>
      <c r="L167" s="607"/>
      <c r="M167" s="607"/>
      <c r="N167" s="608"/>
    </row>
    <row r="168" spans="1:14" x14ac:dyDescent="0.25">
      <c r="A168" s="618"/>
      <c r="B168" s="619"/>
      <c r="C168" s="619"/>
      <c r="D168" s="619"/>
      <c r="E168" s="619"/>
      <c r="F168" s="619"/>
      <c r="G168" s="620"/>
      <c r="H168" s="606"/>
      <c r="I168" s="607"/>
      <c r="J168" s="607"/>
      <c r="K168" s="607"/>
      <c r="L168" s="607"/>
      <c r="M168" s="607"/>
      <c r="N168" s="608"/>
    </row>
    <row r="169" spans="1:14" x14ac:dyDescent="0.25">
      <c r="A169" s="618"/>
      <c r="B169" s="619"/>
      <c r="C169" s="619"/>
      <c r="D169" s="619"/>
      <c r="E169" s="619"/>
      <c r="F169" s="619"/>
      <c r="G169" s="620"/>
      <c r="H169" s="606"/>
      <c r="I169" s="607"/>
      <c r="J169" s="607"/>
      <c r="K169" s="607"/>
      <c r="L169" s="607"/>
      <c r="M169" s="607"/>
      <c r="N169" s="608"/>
    </row>
    <row r="170" spans="1:14" x14ac:dyDescent="0.25">
      <c r="A170" s="618"/>
      <c r="B170" s="619"/>
      <c r="C170" s="619"/>
      <c r="D170" s="619"/>
      <c r="E170" s="619"/>
      <c r="F170" s="619"/>
      <c r="G170" s="620"/>
      <c r="H170" s="606"/>
      <c r="I170" s="607"/>
      <c r="J170" s="607"/>
      <c r="K170" s="607"/>
      <c r="L170" s="607"/>
      <c r="M170" s="607"/>
      <c r="N170" s="608"/>
    </row>
    <row r="171" spans="1:14" x14ac:dyDescent="0.25">
      <c r="A171" s="618"/>
      <c r="B171" s="619"/>
      <c r="C171" s="619"/>
      <c r="D171" s="619"/>
      <c r="E171" s="619"/>
      <c r="F171" s="619"/>
      <c r="G171" s="620"/>
      <c r="H171" s="606"/>
      <c r="I171" s="607"/>
      <c r="J171" s="607"/>
      <c r="K171" s="607"/>
      <c r="L171" s="607"/>
      <c r="M171" s="607"/>
      <c r="N171" s="608"/>
    </row>
    <row r="172" spans="1:14" x14ac:dyDescent="0.25">
      <c r="A172" s="618"/>
      <c r="B172" s="619"/>
      <c r="C172" s="619"/>
      <c r="D172" s="619"/>
      <c r="E172" s="619"/>
      <c r="F172" s="619"/>
      <c r="G172" s="620"/>
      <c r="H172" s="606"/>
      <c r="I172" s="607"/>
      <c r="J172" s="607"/>
      <c r="K172" s="607"/>
      <c r="L172" s="607"/>
      <c r="M172" s="607"/>
      <c r="N172" s="608"/>
    </row>
    <row r="173" spans="1:14" x14ac:dyDescent="0.25">
      <c r="A173" s="618"/>
      <c r="B173" s="619"/>
      <c r="C173" s="619"/>
      <c r="D173" s="619"/>
      <c r="E173" s="619"/>
      <c r="F173" s="619"/>
      <c r="G173" s="620"/>
      <c r="H173" s="606"/>
      <c r="I173" s="607"/>
      <c r="J173" s="607"/>
      <c r="K173" s="607"/>
      <c r="L173" s="607"/>
      <c r="M173" s="607"/>
      <c r="N173" s="608"/>
    </row>
    <row r="174" spans="1:14" x14ac:dyDescent="0.25">
      <c r="A174" s="618"/>
      <c r="B174" s="619"/>
      <c r="C174" s="619"/>
      <c r="D174" s="619"/>
      <c r="E174" s="619"/>
      <c r="F174" s="619"/>
      <c r="G174" s="620"/>
      <c r="H174" s="606"/>
      <c r="I174" s="607"/>
      <c r="J174" s="607"/>
      <c r="K174" s="607"/>
      <c r="L174" s="607"/>
      <c r="M174" s="607"/>
      <c r="N174" s="608"/>
    </row>
    <row r="175" spans="1:14" x14ac:dyDescent="0.25">
      <c r="A175" s="618"/>
      <c r="B175" s="619"/>
      <c r="C175" s="619"/>
      <c r="D175" s="619"/>
      <c r="E175" s="619"/>
      <c r="F175" s="619"/>
      <c r="G175" s="620"/>
      <c r="H175" s="606"/>
      <c r="I175" s="607"/>
      <c r="J175" s="607"/>
      <c r="K175" s="607"/>
      <c r="L175" s="607"/>
      <c r="M175" s="607"/>
      <c r="N175" s="608"/>
    </row>
    <row r="176" spans="1:14" x14ac:dyDescent="0.25">
      <c r="A176" s="618"/>
      <c r="B176" s="619"/>
      <c r="C176" s="619"/>
      <c r="D176" s="619"/>
      <c r="E176" s="619"/>
      <c r="F176" s="619"/>
      <c r="G176" s="620"/>
      <c r="H176" s="606"/>
      <c r="I176" s="607"/>
      <c r="J176" s="607"/>
      <c r="K176" s="607"/>
      <c r="L176" s="607"/>
      <c r="M176" s="607"/>
      <c r="N176" s="608"/>
    </row>
    <row r="177" spans="1:14" x14ac:dyDescent="0.25">
      <c r="A177" s="618"/>
      <c r="B177" s="619"/>
      <c r="C177" s="619"/>
      <c r="D177" s="619"/>
      <c r="E177" s="619"/>
      <c r="F177" s="619"/>
      <c r="G177" s="620"/>
      <c r="H177" s="606"/>
      <c r="I177" s="607"/>
      <c r="J177" s="607"/>
      <c r="K177" s="607"/>
      <c r="L177" s="607"/>
      <c r="M177" s="607"/>
      <c r="N177" s="608"/>
    </row>
    <row r="178" spans="1:14" x14ac:dyDescent="0.25">
      <c r="A178" s="618"/>
      <c r="B178" s="619"/>
      <c r="C178" s="619"/>
      <c r="D178" s="619"/>
      <c r="E178" s="619"/>
      <c r="F178" s="619"/>
      <c r="G178" s="620"/>
      <c r="H178" s="606"/>
      <c r="I178" s="607"/>
      <c r="J178" s="607"/>
      <c r="K178" s="607"/>
      <c r="L178" s="607"/>
      <c r="M178" s="607"/>
      <c r="N178" s="608"/>
    </row>
    <row r="179" spans="1:14" x14ac:dyDescent="0.25">
      <c r="A179" s="618"/>
      <c r="B179" s="619"/>
      <c r="C179" s="619"/>
      <c r="D179" s="619"/>
      <c r="E179" s="619"/>
      <c r="F179" s="619"/>
      <c r="G179" s="620"/>
      <c r="H179" s="606"/>
      <c r="I179" s="607"/>
      <c r="J179" s="607"/>
      <c r="K179" s="607"/>
      <c r="L179" s="607"/>
      <c r="M179" s="607"/>
      <c r="N179" s="608"/>
    </row>
    <row r="180" spans="1:14" x14ac:dyDescent="0.25">
      <c r="A180" s="621"/>
      <c r="B180" s="622"/>
      <c r="C180" s="622"/>
      <c r="D180" s="622"/>
      <c r="E180" s="622"/>
      <c r="F180" s="622"/>
      <c r="G180" s="623"/>
      <c r="H180" s="609"/>
      <c r="I180" s="610"/>
      <c r="J180" s="610"/>
      <c r="K180" s="610"/>
      <c r="L180" s="610"/>
      <c r="M180" s="610"/>
      <c r="N180" s="611"/>
    </row>
    <row r="181" spans="1:14" x14ac:dyDescent="0.25">
      <c r="A181" s="201"/>
      <c r="B181" s="219"/>
      <c r="C181" s="219"/>
      <c r="D181" s="219"/>
      <c r="E181" s="219"/>
      <c r="F181" s="219"/>
      <c r="G181" s="202"/>
      <c r="H181" s="201"/>
      <c r="I181" s="219"/>
      <c r="J181" s="219"/>
      <c r="K181" s="219"/>
      <c r="L181" s="219"/>
      <c r="M181" s="219"/>
      <c r="N181" s="202"/>
    </row>
    <row r="182" spans="1:14" x14ac:dyDescent="0.25">
      <c r="A182" s="412"/>
      <c r="B182" s="412"/>
      <c r="C182" s="412"/>
      <c r="D182" s="412"/>
      <c r="E182" s="412"/>
      <c r="F182" s="412"/>
      <c r="G182" s="412"/>
    </row>
    <row r="183" spans="1:14" x14ac:dyDescent="0.25">
      <c r="A183" s="246" t="s">
        <v>193</v>
      </c>
      <c r="B183" s="412"/>
      <c r="C183" s="412"/>
      <c r="D183" s="412"/>
      <c r="E183" s="412"/>
      <c r="F183" s="412"/>
      <c r="G183" s="412"/>
    </row>
  </sheetData>
  <sheetProtection algorithmName="SHA-512" hashValue="ORqv+RnQRKU6USMVwteCK+nBnhOMJxRcGEWibyxMTEd1BXagWcrGHbWpQx82ZXcck/IOS/n9bufGGfELM5aLuw==" saltValue="m5fBxfo/SPjB4qO6r1vbpA==" spinCount="100000" sheet="1" objects="1" scenarios="1"/>
  <mergeCells count="24">
    <mergeCell ref="H3:N3"/>
    <mergeCell ref="H4:N44"/>
    <mergeCell ref="D6:F6"/>
    <mergeCell ref="D7:F7"/>
    <mergeCell ref="A11:G11"/>
    <mergeCell ref="A13:G44"/>
    <mergeCell ref="H48:N48"/>
    <mergeCell ref="H49:N90"/>
    <mergeCell ref="D51:F51"/>
    <mergeCell ref="D52:F52"/>
    <mergeCell ref="A56:G56"/>
    <mergeCell ref="A58:G90"/>
    <mergeCell ref="H95:N95"/>
    <mergeCell ref="H96:N136"/>
    <mergeCell ref="D98:F98"/>
    <mergeCell ref="D99:F99"/>
    <mergeCell ref="A103:G103"/>
    <mergeCell ref="A105:G136"/>
    <mergeCell ref="H141:N141"/>
    <mergeCell ref="H142:N180"/>
    <mergeCell ref="D144:F144"/>
    <mergeCell ref="D145:F145"/>
    <mergeCell ref="A149:G149"/>
    <mergeCell ref="A151:G180"/>
  </mergeCells>
  <pageMargins left="0.7" right="0.7" top="0.78740157499999996" bottom="0.78740157499999996" header="0.3" footer="0.3"/>
  <pageSetup paperSize="9" orientation="portrait" r:id="rId1"/>
  <headerFooter>
    <oddHeader>&amp;CAnlage B „Beschreibung des einzelnen Recyclingschrittes“</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FD52E-A116-4114-A466-1406502B579C}">
  <dimension ref="A2:M21"/>
  <sheetViews>
    <sheetView workbookViewId="0">
      <selection activeCell="I24" sqref="I24"/>
    </sheetView>
  </sheetViews>
  <sheetFormatPr baseColWidth="10" defaultRowHeight="15" x14ac:dyDescent="0.25"/>
  <cols>
    <col min="1" max="16384" width="11.42578125" style="402"/>
  </cols>
  <sheetData>
    <row r="2" spans="1:13" x14ac:dyDescent="0.25">
      <c r="A2" s="412"/>
      <c r="B2" s="412"/>
      <c r="C2" s="412"/>
      <c r="D2" s="412"/>
      <c r="E2" s="412"/>
      <c r="F2" s="412"/>
      <c r="G2" s="412"/>
      <c r="H2" s="412"/>
      <c r="I2" s="412"/>
      <c r="J2" s="412"/>
      <c r="K2" s="412"/>
      <c r="L2" s="412"/>
      <c r="M2" s="412"/>
    </row>
    <row r="3" spans="1:13" x14ac:dyDescent="0.25">
      <c r="A3" s="412"/>
      <c r="B3" s="412"/>
      <c r="C3" s="412"/>
      <c r="D3" s="412"/>
      <c r="E3" s="412"/>
      <c r="F3" s="412"/>
      <c r="G3" s="412"/>
      <c r="H3" s="412"/>
      <c r="I3" s="412"/>
      <c r="J3" s="412"/>
      <c r="K3" s="412"/>
      <c r="L3" s="412"/>
      <c r="M3" s="412"/>
    </row>
    <row r="4" spans="1:13" x14ac:dyDescent="0.25">
      <c r="A4" s="412"/>
      <c r="B4" s="412"/>
      <c r="C4" s="412"/>
      <c r="D4" s="412"/>
      <c r="E4" s="412"/>
      <c r="F4" s="412"/>
      <c r="G4" s="412"/>
      <c r="H4" s="412"/>
      <c r="I4" s="412"/>
      <c r="J4" s="412"/>
      <c r="K4" s="412"/>
      <c r="L4" s="412"/>
      <c r="M4" s="412"/>
    </row>
    <row r="5" spans="1:13" x14ac:dyDescent="0.25">
      <c r="A5" s="412"/>
      <c r="B5" s="412"/>
      <c r="C5" s="412"/>
      <c r="D5" s="412"/>
      <c r="E5" s="412"/>
      <c r="F5" s="412"/>
      <c r="G5" s="412"/>
      <c r="H5" s="412"/>
      <c r="I5" s="412"/>
      <c r="J5" s="412"/>
      <c r="K5" s="412"/>
      <c r="L5" s="412"/>
      <c r="M5" s="412"/>
    </row>
    <row r="6" spans="1:13" x14ac:dyDescent="0.25">
      <c r="A6" s="412"/>
      <c r="B6" s="412"/>
      <c r="C6" s="412"/>
      <c r="D6" s="412"/>
      <c r="E6" s="412"/>
      <c r="F6" s="412"/>
      <c r="G6" s="412"/>
      <c r="H6" s="412"/>
      <c r="I6" s="412"/>
      <c r="J6" s="412"/>
      <c r="K6" s="412"/>
      <c r="L6" s="412"/>
      <c r="M6" s="412"/>
    </row>
    <row r="7" spans="1:13" x14ac:dyDescent="0.25">
      <c r="A7" s="412"/>
      <c r="B7" s="412"/>
      <c r="C7" s="412"/>
      <c r="D7" s="412"/>
      <c r="E7" s="412"/>
      <c r="F7" s="412"/>
      <c r="G7" s="412"/>
      <c r="H7" s="412"/>
      <c r="I7" s="412"/>
      <c r="J7" s="412"/>
      <c r="K7" s="412"/>
      <c r="L7" s="412"/>
      <c r="M7" s="412"/>
    </row>
    <row r="8" spans="1:13" x14ac:dyDescent="0.25">
      <c r="A8" s="412"/>
      <c r="B8" s="412"/>
      <c r="C8" s="412"/>
      <c r="D8" s="412"/>
      <c r="E8" s="412"/>
      <c r="F8" s="412"/>
      <c r="G8" s="412"/>
      <c r="H8" s="412"/>
      <c r="I8" s="412"/>
      <c r="J8" s="412"/>
      <c r="K8" s="412"/>
      <c r="L8" s="412"/>
      <c r="M8" s="412"/>
    </row>
    <row r="9" spans="1:13" x14ac:dyDescent="0.25">
      <c r="A9" s="412"/>
      <c r="B9" s="412"/>
      <c r="C9" s="412"/>
      <c r="D9" s="412"/>
      <c r="E9" s="412"/>
      <c r="F9" s="412"/>
      <c r="G9" s="412"/>
      <c r="H9" s="412"/>
      <c r="I9" s="412"/>
      <c r="J9" s="412"/>
      <c r="K9" s="412"/>
      <c r="L9" s="412"/>
      <c r="M9" s="412"/>
    </row>
    <row r="10" spans="1:13" x14ac:dyDescent="0.25">
      <c r="A10" s="412"/>
      <c r="B10" s="412"/>
      <c r="C10" s="412"/>
      <c r="D10" s="412"/>
      <c r="E10" s="412"/>
      <c r="F10" s="412"/>
      <c r="G10" s="412"/>
      <c r="H10" s="412"/>
      <c r="I10" s="412"/>
      <c r="J10" s="412"/>
      <c r="K10" s="412"/>
      <c r="L10" s="412"/>
      <c r="M10" s="412"/>
    </row>
    <row r="11" spans="1:13" x14ac:dyDescent="0.25">
      <c r="A11" s="412"/>
      <c r="B11" s="412"/>
      <c r="C11" s="412"/>
      <c r="D11" s="412"/>
      <c r="E11" s="412"/>
      <c r="F11" s="412"/>
      <c r="G11" s="412"/>
      <c r="H11" s="412"/>
      <c r="I11" s="412"/>
      <c r="J11" s="412"/>
      <c r="K11" s="412"/>
      <c r="L11" s="412"/>
      <c r="M11" s="412"/>
    </row>
    <row r="12" spans="1:13" x14ac:dyDescent="0.25">
      <c r="A12" s="412"/>
      <c r="B12" s="412"/>
      <c r="C12" s="412"/>
      <c r="D12" s="412"/>
      <c r="E12" s="412"/>
      <c r="F12" s="412"/>
      <c r="G12" s="412"/>
      <c r="H12" s="412"/>
      <c r="I12" s="412"/>
      <c r="J12" s="412"/>
      <c r="K12" s="412"/>
      <c r="L12" s="412"/>
      <c r="M12" s="412"/>
    </row>
    <row r="13" spans="1:13" x14ac:dyDescent="0.25">
      <c r="A13" s="412"/>
      <c r="B13" s="412"/>
      <c r="C13" s="412"/>
      <c r="D13" s="412"/>
      <c r="E13" s="412"/>
      <c r="F13" s="412"/>
      <c r="G13" s="412"/>
      <c r="H13" s="412"/>
      <c r="I13" s="412"/>
      <c r="J13" s="412"/>
      <c r="K13" s="412"/>
      <c r="L13" s="412"/>
      <c r="M13" s="412"/>
    </row>
    <row r="14" spans="1:13" x14ac:dyDescent="0.25">
      <c r="A14" s="412"/>
      <c r="B14" s="412"/>
      <c r="C14" s="412"/>
      <c r="D14" s="412"/>
      <c r="E14" s="412"/>
      <c r="F14" s="412"/>
      <c r="G14" s="412"/>
      <c r="H14" s="412"/>
      <c r="I14" s="412"/>
      <c r="J14" s="412"/>
      <c r="K14" s="412"/>
      <c r="L14" s="412"/>
      <c r="M14" s="412"/>
    </row>
    <row r="15" spans="1:13" x14ac:dyDescent="0.25">
      <c r="A15" s="412"/>
      <c r="B15" s="412"/>
      <c r="C15" s="412"/>
      <c r="D15" s="412"/>
      <c r="E15" s="412"/>
      <c r="F15" s="412"/>
      <c r="G15" s="412"/>
      <c r="H15" s="412"/>
      <c r="I15" s="412"/>
      <c r="J15" s="412"/>
      <c r="K15" s="412"/>
      <c r="L15" s="412"/>
      <c r="M15" s="412"/>
    </row>
    <row r="16" spans="1:13" x14ac:dyDescent="0.25">
      <c r="A16" s="412"/>
      <c r="B16" s="412"/>
      <c r="C16" s="412"/>
      <c r="D16" s="412"/>
      <c r="E16" s="412"/>
      <c r="F16" s="412"/>
      <c r="G16" s="412"/>
      <c r="H16" s="412"/>
      <c r="I16" s="412"/>
      <c r="J16" s="412"/>
      <c r="K16" s="412"/>
      <c r="L16" s="412"/>
      <c r="M16" s="412"/>
    </row>
    <row r="17" spans="1:13" x14ac:dyDescent="0.25">
      <c r="A17" s="412"/>
      <c r="B17" s="412"/>
      <c r="C17" s="412"/>
      <c r="D17" s="412"/>
      <c r="E17" s="412"/>
      <c r="F17" s="412"/>
      <c r="G17" s="412"/>
      <c r="H17" s="412"/>
      <c r="I17" s="412"/>
      <c r="J17" s="412"/>
      <c r="K17" s="412"/>
      <c r="L17" s="412"/>
      <c r="M17" s="412"/>
    </row>
    <row r="18" spans="1:13" x14ac:dyDescent="0.25">
      <c r="A18" s="412"/>
      <c r="B18" s="412"/>
      <c r="C18" s="412"/>
      <c r="D18" s="412"/>
      <c r="E18" s="412"/>
      <c r="F18" s="412"/>
      <c r="G18" s="412"/>
      <c r="H18" s="412"/>
      <c r="I18" s="412"/>
      <c r="J18" s="412"/>
      <c r="K18" s="412"/>
      <c r="L18" s="412"/>
      <c r="M18" s="412"/>
    </row>
    <row r="19" spans="1:13" x14ac:dyDescent="0.25">
      <c r="A19" s="412"/>
      <c r="B19" s="412"/>
      <c r="C19" s="412"/>
      <c r="D19" s="412"/>
      <c r="E19" s="412"/>
      <c r="F19" s="412"/>
      <c r="G19" s="412"/>
      <c r="H19" s="412"/>
      <c r="I19" s="412"/>
      <c r="J19" s="412"/>
      <c r="K19" s="412"/>
      <c r="L19" s="412"/>
      <c r="M19" s="412"/>
    </row>
    <row r="20" spans="1:13" x14ac:dyDescent="0.25">
      <c r="A20" s="412"/>
      <c r="B20" s="412"/>
      <c r="C20" s="412"/>
      <c r="D20" s="412"/>
      <c r="E20" s="412"/>
      <c r="F20" s="412"/>
      <c r="G20" s="412"/>
      <c r="H20" s="412"/>
      <c r="I20" s="412"/>
      <c r="J20" s="412"/>
      <c r="K20" s="412"/>
      <c r="L20" s="412"/>
      <c r="M20" s="412"/>
    </row>
    <row r="21" spans="1:13" x14ac:dyDescent="0.25">
      <c r="A21" s="412"/>
      <c r="B21" s="412"/>
      <c r="C21" s="412"/>
      <c r="D21" s="412"/>
      <c r="E21" s="412"/>
      <c r="F21" s="412"/>
      <c r="G21" s="412"/>
      <c r="H21" s="412"/>
      <c r="I21" s="412"/>
      <c r="J21" s="412"/>
      <c r="K21" s="412"/>
      <c r="L21" s="412"/>
      <c r="M21" s="412"/>
    </row>
  </sheetData>
  <sheetProtection algorithmName="SHA-512" hashValue="M2T0fC7k93ZTw09xPi00x+Vz7rq0tkM1VoF8lVfX0mEwHPd4DRJJxTms2gkTYwNg+ICSJxeKL3e8qn5f0lkzDg==" saltValue="/zh2SfxYUAjbJVt1gWht5g==" spinCount="100000" sheet="1" objects="1" scenarios="1"/>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2</vt:i4>
      </vt:variant>
    </vt:vector>
  </HeadingPairs>
  <TitlesOfParts>
    <vt:vector size="19" baseType="lpstr">
      <vt:lpstr>Ausfüllhinweise</vt:lpstr>
      <vt:lpstr>Titelseite Lithium-Altbatterien</vt:lpstr>
      <vt:lpstr>Gesamtergebnis</vt:lpstr>
      <vt:lpstr>Recyclingschritt N_0</vt:lpstr>
      <vt:lpstr>Behandlung vorgelagert N_-1 </vt:lpstr>
      <vt:lpstr>Behandlung vorgelagert N_-2</vt:lpstr>
      <vt:lpstr>Recyclingschritt N_1</vt:lpstr>
      <vt:lpstr>Recyclingschritt N_2</vt:lpstr>
      <vt:lpstr>Recyclingschritt N_3</vt:lpstr>
      <vt:lpstr>Recyclingschritt N_4</vt:lpstr>
      <vt:lpstr>Recyclingschritt N_5</vt:lpstr>
      <vt:lpstr>Recyclingschritt N_6</vt:lpstr>
      <vt:lpstr>Recyclingschritt N_7</vt:lpstr>
      <vt:lpstr>Recyclingschritt N_8</vt:lpstr>
      <vt:lpstr>Anlage A</vt:lpstr>
      <vt:lpstr>Anlage B</vt:lpstr>
      <vt:lpstr>Ihre Bemerkungen</vt:lpstr>
      <vt:lpstr>Gesamtergebnis!Druckbereich</vt:lpstr>
      <vt:lpstr>'Titelseite Lithium-Altbatterien'!Druckbereich</vt:lpstr>
    </vt:vector>
  </TitlesOfParts>
  <Company>Umweltbundesamt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petrikowski</dc:creator>
  <cp:lastModifiedBy>UBA-Anmerkung, SG G-REFA (FP)</cp:lastModifiedBy>
  <cp:lastPrinted>2026-08-27T10:51:35Z</cp:lastPrinted>
  <dcterms:created xsi:type="dcterms:W3CDTF">2014-10-22T08:20:18Z</dcterms:created>
  <dcterms:modified xsi:type="dcterms:W3CDTF">2026-09-01T10:03:32Z</dcterms:modified>
</cp:coreProperties>
</file>